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G:\CDE - Coordenação de Banco de Dados e Estatísticas\05 - PUBLICAÇÕES SPD\ANP - Dados Mensais\Dados Mensais (2023)\Vendas de Combustíveis\"/>
    </mc:Choice>
  </mc:AlternateContent>
  <xr:revisionPtr revIDLastSave="0" documentId="13_ncr:1_{991C1A99-8219-43DD-8052-9881E2A7327C}" xr6:coauthVersionLast="47" xr6:coauthVersionMax="47" xr10:uidLastSave="{00000000-0000-0000-0000-000000000000}"/>
  <bookViews>
    <workbookView xWindow="28680" yWindow="-120" windowWidth="29040" windowHeight="15990" tabRatio="601" xr2:uid="{00000000-000D-0000-FFFF-FFFF00000000}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90" i="1" l="1"/>
  <c r="N527" i="1"/>
  <c r="N464" i="1"/>
  <c r="O589" i="1"/>
  <c r="O588" i="1"/>
  <c r="O587" i="1"/>
  <c r="O586" i="1"/>
  <c r="O585" i="1"/>
  <c r="O584" i="1"/>
  <c r="O583" i="1"/>
  <c r="O582" i="1"/>
  <c r="O581" i="1"/>
  <c r="O580" i="1"/>
  <c r="O578" i="1"/>
  <c r="O526" i="1"/>
  <c r="O525" i="1"/>
  <c r="O524" i="1"/>
  <c r="O523" i="1"/>
  <c r="O522" i="1"/>
  <c r="O521" i="1"/>
  <c r="O520" i="1"/>
  <c r="O519" i="1"/>
  <c r="O518" i="1"/>
  <c r="O517" i="1"/>
  <c r="O515" i="1"/>
  <c r="O463" i="1"/>
  <c r="O462" i="1"/>
  <c r="O461" i="1"/>
  <c r="O460" i="1"/>
  <c r="O459" i="1"/>
  <c r="O458" i="1"/>
  <c r="O457" i="1"/>
  <c r="O456" i="1"/>
  <c r="O455" i="1"/>
  <c r="O454" i="1"/>
  <c r="O452" i="1"/>
  <c r="S400" i="1"/>
  <c r="S335" i="1"/>
  <c r="T399" i="1"/>
  <c r="T398" i="1"/>
  <c r="T397" i="1"/>
  <c r="T396" i="1"/>
  <c r="T395" i="1"/>
  <c r="T394" i="1"/>
  <c r="T393" i="1"/>
  <c r="T392" i="1"/>
  <c r="T391" i="1"/>
  <c r="T390" i="1"/>
  <c r="T388" i="1"/>
  <c r="T334" i="1"/>
  <c r="T333" i="1"/>
  <c r="T332" i="1"/>
  <c r="T331" i="1"/>
  <c r="T330" i="1"/>
  <c r="T329" i="1"/>
  <c r="T328" i="1"/>
  <c r="T327" i="1"/>
  <c r="T326" i="1"/>
  <c r="T325" i="1"/>
  <c r="T323" i="1"/>
  <c r="M268" i="1"/>
  <c r="M202" i="1"/>
  <c r="N267" i="1"/>
  <c r="N266" i="1"/>
  <c r="N265" i="1"/>
  <c r="N264" i="1"/>
  <c r="N263" i="1"/>
  <c r="N262" i="1"/>
  <c r="N261" i="1"/>
  <c r="N260" i="1"/>
  <c r="N259" i="1"/>
  <c r="N258" i="1"/>
  <c r="N256" i="1"/>
  <c r="N201" i="1"/>
  <c r="N200" i="1"/>
  <c r="N199" i="1"/>
  <c r="N198" i="1"/>
  <c r="N197" i="1"/>
  <c r="N196" i="1"/>
  <c r="N195" i="1"/>
  <c r="N194" i="1"/>
  <c r="N193" i="1"/>
  <c r="N192" i="1"/>
  <c r="N190" i="1"/>
  <c r="Z134" i="1"/>
  <c r="Z66" i="1"/>
  <c r="AA133" i="1"/>
  <c r="AA132" i="1"/>
  <c r="AA131" i="1"/>
  <c r="AA130" i="1"/>
  <c r="AA129" i="1"/>
  <c r="AA128" i="1"/>
  <c r="AA127" i="1"/>
  <c r="AA126" i="1"/>
  <c r="AA125" i="1"/>
  <c r="AA124" i="1"/>
  <c r="AA122" i="1"/>
  <c r="B496" i="1" l="1"/>
  <c r="B559" i="1" s="1"/>
  <c r="B238" i="1"/>
  <c r="B433" i="1" s="1"/>
  <c r="B626" i="1" s="1"/>
  <c r="B103" i="1"/>
  <c r="B171" i="1" s="1"/>
  <c r="B304" i="1" l="1"/>
  <c r="B369" i="1"/>
  <c r="D590" i="1"/>
  <c r="E590" i="1"/>
  <c r="F590" i="1"/>
  <c r="G590" i="1"/>
  <c r="H590" i="1"/>
  <c r="I590" i="1"/>
  <c r="J590" i="1"/>
  <c r="K590" i="1"/>
  <c r="L590" i="1"/>
  <c r="M590" i="1"/>
  <c r="C590" i="1"/>
  <c r="D527" i="1" l="1"/>
  <c r="E527" i="1"/>
  <c r="F527" i="1"/>
  <c r="G527" i="1"/>
  <c r="H527" i="1"/>
  <c r="I527" i="1"/>
  <c r="J527" i="1"/>
  <c r="K527" i="1"/>
  <c r="L527" i="1"/>
  <c r="M527" i="1"/>
  <c r="C527" i="1"/>
  <c r="D464" i="1" l="1"/>
  <c r="E464" i="1"/>
  <c r="F464" i="1"/>
  <c r="G464" i="1"/>
  <c r="H464" i="1"/>
  <c r="I464" i="1"/>
  <c r="J464" i="1"/>
  <c r="K464" i="1"/>
  <c r="L464" i="1"/>
  <c r="M464" i="1"/>
  <c r="C464" i="1"/>
  <c r="D400" i="1" l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C400" i="1"/>
  <c r="B402" i="1"/>
  <c r="B40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C335" i="1"/>
  <c r="D268" i="1" l="1"/>
  <c r="E268" i="1"/>
  <c r="F268" i="1"/>
  <c r="G268" i="1"/>
  <c r="H268" i="1"/>
  <c r="I268" i="1"/>
  <c r="J268" i="1"/>
  <c r="K268" i="1"/>
  <c r="L268" i="1"/>
  <c r="C268" i="1"/>
  <c r="D202" i="1"/>
  <c r="E202" i="1"/>
  <c r="F202" i="1"/>
  <c r="G202" i="1"/>
  <c r="H202" i="1"/>
  <c r="I202" i="1"/>
  <c r="J202" i="1"/>
  <c r="K202" i="1"/>
  <c r="L202" i="1"/>
  <c r="C202" i="1"/>
  <c r="D134" i="1" l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C134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6" i="1"/>
  <c r="B338" i="1" l="1"/>
  <c r="B337" i="1"/>
  <c r="B593" i="1"/>
  <c r="B572" i="1"/>
  <c r="B530" i="1"/>
  <c r="B509" i="1"/>
  <c r="B467" i="1"/>
  <c r="B446" i="1"/>
  <c r="B382" i="1"/>
  <c r="B317" i="1"/>
  <c r="B271" i="1"/>
  <c r="B250" i="1"/>
  <c r="B205" i="1"/>
  <c r="B184" i="1"/>
  <c r="B137" i="1"/>
  <c r="B116" i="1"/>
  <c r="B69" i="1"/>
  <c r="B48" i="1"/>
  <c r="B445" i="1"/>
  <c r="B508" i="1"/>
  <c r="B571" i="1"/>
  <c r="B381" i="1"/>
  <c r="B592" i="1"/>
  <c r="B529" i="1"/>
  <c r="B466" i="1"/>
  <c r="B316" i="1"/>
  <c r="B270" i="1"/>
  <c r="B249" i="1"/>
  <c r="B204" i="1"/>
  <c r="B183" i="1"/>
  <c r="B47" i="1"/>
  <c r="B68" i="1"/>
  <c r="B115" i="1"/>
  <c r="B136" i="1"/>
  <c r="AA60" i="1" l="1"/>
  <c r="AA62" i="1"/>
  <c r="AA56" i="1"/>
  <c r="AA58" i="1"/>
  <c r="AA59" i="1"/>
  <c r="AA63" i="1" l="1"/>
  <c r="AA64" i="1"/>
  <c r="AA61" i="1"/>
  <c r="AA54" i="1"/>
  <c r="AA65" i="1"/>
  <c r="AA57" i="1"/>
</calcChain>
</file>

<file path=xl/sharedStrings.xml><?xml version="1.0" encoding="utf-8"?>
<sst xmlns="http://schemas.openxmlformats.org/spreadsheetml/2006/main" count="388" uniqueCount="88">
  <si>
    <t>xxxxxxxxxxxxxxxxx</t>
  </si>
  <si>
    <t>xxxxxxxxxxxxxxxxxxxxxxxxx</t>
  </si>
  <si>
    <t>ANO</t>
  </si>
  <si>
    <t xml:space="preserve">VARIAÇÃO DO ACUMULADO 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</si>
  <si>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</si>
  <si>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</si>
  <si>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</si>
  <si>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</si>
  <si>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</si>
  <si>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</si>
  <si>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</si>
  <si>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</si>
  <si>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</si>
  <si>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</si>
  <si>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</si>
  <si>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</si>
  <si>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</si>
  <si>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</si>
  <si>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</si>
  <si>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</si>
  <si>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</si>
  <si>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</si>
  <si>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</si>
  <si>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</si>
  <si>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</si>
  <si>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</si>
  <si>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</si>
  <si>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</si>
  <si>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</si>
  <si>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</si>
  <si>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</si>
  <si>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>VASILHAME</t>
  </si>
  <si>
    <r>
      <t>Notas</t>
    </r>
    <r>
      <rPr>
        <sz val="10"/>
        <rFont val="Arial"/>
        <family val="2"/>
      </rPr>
      <t>: 1) Até 2006, a fonte dos dados foi o Demonstratico de Controle de Produtos - DCP. A partir de 2007 a fonte é o Sistema de Informações de Movimentação de Produtos – SIMP.</t>
    </r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</si>
  <si>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</si>
  <si>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t>SEGMENTO</t>
  </si>
  <si>
    <t xml:space="preserve">                  Superintendência de Defesa da Concorrência</t>
  </si>
  <si>
    <t>NO ANO 2021 / 2020 (%) ²</t>
  </si>
  <si>
    <r>
      <t>Fonte:</t>
    </r>
    <r>
      <rPr>
        <sz val="10"/>
        <rFont val="Arial"/>
        <family val="2"/>
      </rPr>
      <t xml:space="preserve"> ANP, conforme Resolução ANP n° 729/2018.</t>
    </r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</si>
  <si>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</t>
    </r>
    <r>
      <rPr>
        <sz val="10"/>
        <rFont val="Arial"/>
        <family val="2"/>
      </rPr>
      <t xml:space="preserve">= metro cúbico.   </t>
    </r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</si>
  <si>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</t>
    </r>
    <r>
      <rPr>
        <sz val="10"/>
        <rFont val="Arial"/>
        <family val="2"/>
      </rPr>
      <t xml:space="preserve"> = metro cúbico.   </t>
    </r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</si>
  <si>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</t>
    </r>
    <r>
      <rPr>
        <sz val="10"/>
        <rFont val="Arial"/>
        <family val="2"/>
      </rPr>
      <t xml:space="preserve">= metro cúbico.  </t>
    </r>
  </si>
  <si>
    <r>
      <t xml:space="preserve">Notas: </t>
    </r>
    <r>
      <rPr>
        <sz val="10"/>
        <rFont val="Arial"/>
        <family val="2"/>
      </rPr>
      <t xml:space="preserve">1) </t>
    </r>
    <r>
      <rPr>
        <b/>
        <sz val="10"/>
        <rFont val="Arial"/>
        <family val="2"/>
      </rPr>
      <t xml:space="preserve">(m³) = </t>
    </r>
    <r>
      <rPr>
        <sz val="10"/>
        <rFont val="Arial"/>
        <family val="2"/>
      </rPr>
      <t xml:space="preserve">metro cúbico.  </t>
    </r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</si>
  <si>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=</t>
    </r>
    <r>
      <rPr>
        <sz val="10"/>
        <rFont val="Arial"/>
        <family val="2"/>
      </rPr>
      <t xml:space="preserve"> metro cúbico.   </t>
    </r>
  </si>
  <si>
    <t>NO ANO 2022/ 2021 (%)  ²</t>
  </si>
  <si>
    <r>
      <t xml:space="preserve">Notas: </t>
    </r>
    <r>
      <rPr>
        <sz val="10"/>
        <rFont val="Arial"/>
        <family val="2"/>
      </rPr>
      <t xml:space="preserve">1) </t>
    </r>
    <r>
      <rPr>
        <b/>
        <sz val="10"/>
        <rFont val="Arial"/>
        <family val="2"/>
      </rPr>
      <t>(m³) =</t>
    </r>
    <r>
      <rPr>
        <sz val="10"/>
        <rFont val="Arial"/>
        <family val="2"/>
      </rPr>
      <t xml:space="preserve"> metro cúbico.   </t>
    </r>
  </si>
  <si>
    <t>Mês</t>
  </si>
  <si>
    <t xml:space="preserve">                  2) Até 2006, inclui as vendas e o consumo próprio das distribuidoras.   A partir de 2007, inclui apenas as vendas.</t>
  </si>
  <si>
    <r>
      <t xml:space="preserve">                  3) </t>
    </r>
    <r>
      <rPr>
        <b/>
        <sz val="10"/>
        <rFont val="Arial"/>
        <family val="2"/>
      </rPr>
      <t xml:space="preserve">(m³) </t>
    </r>
    <r>
      <rPr>
        <sz val="10"/>
        <rFont val="Arial"/>
        <family val="2"/>
      </rPr>
      <t xml:space="preserve">= metro cúbico.   </t>
    </r>
  </si>
  <si>
    <r>
      <t xml:space="preserve">                  4)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</si>
  <si>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      5)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</si>
  <si>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      Uma exceção a esta regra é o óleo diesel para uso aquaviário. De acordo com a Resolução ANP nº 52/2010, a ANP determinará a adição obrigatória de biodiesel aos combustíveis aquaviários quando as condições técnico-operacionais para o uso seguro da mistura estiverem estabelecidas.</t>
  </si>
  <si>
    <t xml:space="preserve">            2) Até 2006, inclui as vendas e o consumo próprio das distribuidoras.   A partir de 2007, inclui apenas as vendas.</t>
  </si>
  <si>
    <r>
      <t xml:space="preserve">            3) </t>
    </r>
    <r>
      <rPr>
        <b/>
        <sz val="10"/>
        <rFont val="Arial"/>
        <family val="2"/>
      </rPr>
      <t>(m³)</t>
    </r>
    <r>
      <rPr>
        <sz val="10"/>
        <rFont val="Arial"/>
        <family val="2"/>
      </rPr>
      <t xml:space="preserve"> = metro cúbico.   </t>
    </r>
  </si>
  <si>
    <r>
      <t xml:space="preserve">            4)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</si>
  <si>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5)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</si>
  <si>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Uma exceção a esta regra é o óleo diesel para uso aquaviário. De acordo com a Resolução ANP nº 52/2010, a ANP determinará a adição obrigatória de biodiesel aos combustíveis aquaviários quando as condições técnico-operacionais para o uso seguro da mistura estiverem estabelecidas.</t>
  </si>
  <si>
    <r>
      <t xml:space="preserve">            2)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</si>
  <si>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3) A partir de 2014, o óleo disel S-1800 deixou de ser usado para fins rodoviário, conforme Resolução ANP nº 45/2012.</t>
  </si>
  <si>
    <t xml:space="preserve">            4)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</si>
  <si>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r>
      <t xml:space="preserve">             2)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</si>
  <si>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 3) Vasilhame: Até P13 inclui P2, P5, P7, P8 e P13. Outros inclui P20, P45, P90 e granel.</t>
  </si>
  <si>
    <r>
      <t xml:space="preserve">            2) </t>
    </r>
    <r>
      <rPr>
        <b/>
        <sz val="10"/>
        <rFont val="Arial"/>
        <family val="2"/>
      </rPr>
      <t xml:space="preserve">(n/d) </t>
    </r>
    <r>
      <rPr>
        <sz val="10"/>
        <rFont val="Arial"/>
        <family val="2"/>
      </rPr>
      <t>= não disponível.</t>
    </r>
  </si>
  <si>
    <t>2021</t>
  </si>
  <si>
    <t xml:space="preserve">      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</si>
  <si>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 xml:space="preserve">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</si>
  <si>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 xml:space="preserve"> 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</si>
  <si>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>NO ANO 2023 / 2022 (%)²</t>
  </si>
  <si>
    <t>NO ANO 2023 / 2022 (%) ²</t>
  </si>
  <si>
    <t>Vendas, pelas distribuidoras, dos derivados combustíveis de petróleo por Unidade da Federação e produto - 2000-2023 (m³)</t>
  </si>
  <si>
    <t>Vendas, pelas distribuidoras, dos derivados combustíveis de petróleo por Grande Região e produto - 2000-2023 (m³)</t>
  </si>
  <si>
    <t>Vendas, pelas distribuidoras, de óleo diesel por tipo e Unidade da Federação - 2013-2023 (m³)</t>
  </si>
  <si>
    <t>Vendas, pelas distribuidoras, de óleo diesel por tipo e Grande Região - 2013-2023 (m³)</t>
  </si>
  <si>
    <t>Vendas, pelas distribuidoras, de GLP por Unidade da Federação e Vasilhame - 2007-2023 (m³)</t>
  </si>
  <si>
    <t>Vendas, pelas distribuidoras, de GLP por Grande Região e Vasilhame - 2007-2023 (m³)</t>
  </si>
  <si>
    <t>Vendas, pelas distribuidoras, de etanol hidratado por segmento e Unidade da Federação - 2012-2023 (m³)</t>
  </si>
  <si>
    <t>Vendas, pelas distribuidoras, de gasolina C por segmento e Unidade da Federação - 2012-2023 (m³)</t>
  </si>
  <si>
    <t>Vendas, pelas distribuidoras, de óleo diesel por segmento e Unidade da Federação - 2012-2023 (m³)</t>
  </si>
  <si>
    <t>Vendas, pelas distribuidoras¹, dos derivados combustíveis de petróleo por Unidade da Federação e produto - 2000-2023 (m³)</t>
  </si>
  <si>
    <t>Vendas, pelas distribuidoras¹, dos derivados combustíveis de petróleo por Grande Região e produto - 2000-2023 (m³)</t>
  </si>
  <si>
    <t>Vendas, pelas distribuidoras¹, de óleo diesel por tipo e Unidade da Federação - 2013-2023 (m³)</t>
  </si>
  <si>
    <t>Vendas, pelas distribuidoras¹, de óleo diesel por tipo e Grande Região - 2013-2023 (m³)</t>
  </si>
  <si>
    <t>Vendas, pelas distribuidoras¹, de GLP por Unidade da Federação e Vasilhame - 2007-2023 (m³)</t>
  </si>
  <si>
    <t>Vendas, pelas distribuidoras¹, de GLP por Região e Vasilhame - 2007-2023 (m³)</t>
  </si>
  <si>
    <t>Vendas, pelas distribuidoras¹, de etanol hidratado por segmento e Unidade da Federação - 2012-2023 (m³)</t>
  </si>
  <si>
    <t>Vendas, pelas distribuidoras¹, de gasolina C por segmento e Unidade da Federação - 2012-2023 (m³)</t>
  </si>
  <si>
    <t>Vendas, pelas distribuidoras¹, de óleo diesel por segmento e Unidade da Federação - 2012-2023 (m³)</t>
  </si>
  <si>
    <t xml:space="preserve">² Variação percentual do somatório dos valores desde o mês de janeiro até um determinado mês do ano de 2023, em relação ao somatório do mesmo período do ano de 2022. </t>
  </si>
  <si>
    <t>Dados atualizados em 28 de fevereiro 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</si>
</sst>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2"/>
      <color indexed="12"/>
      <name val="Arial"/>
      <family val="2"/>
    </font>
    <font>
      <sz val="10"/>
      <color theme="1"/>
      <name val="Arial"/>
      <family val="2"/>
    </font>
    <font>
      <b/>
      <sz val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2" borderId="0" xfId="0" applyFont="1" applyFill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/>
    <xf numFmtId="0" fontId="12" fillId="2" borderId="0" xfId="0" applyFont="1" applyFill="1"/>
    <xf numFmtId="165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/>
    <xf numFmtId="0" fontId="4" fillId="2" borderId="0" xfId="0" applyFont="1" applyFill="1" applyAlignment="1">
      <alignment horizontal="left" vertical="center"/>
    </xf>
    <xf numFmtId="165" fontId="0" fillId="2" borderId="0" xfId="2" applyNumberFormat="1" applyFont="1" applyFill="1"/>
    <xf numFmtId="167" fontId="0" fillId="2" borderId="0" xfId="0" applyNumberFormat="1" applyFill="1"/>
    <xf numFmtId="164" fontId="0" fillId="2" borderId="0" xfId="2" applyFont="1" applyFill="1"/>
    <xf numFmtId="0" fontId="11" fillId="2" borderId="0" xfId="0" applyFont="1" applyFill="1"/>
    <xf numFmtId="164" fontId="13" fillId="0" borderId="0" xfId="2" applyFont="1" applyFill="1" applyBorder="1" applyAlignment="1">
      <alignment horizontal="right"/>
    </xf>
    <xf numFmtId="164" fontId="0" fillId="2" borderId="0" xfId="0" applyNumberFormat="1" applyFill="1"/>
    <xf numFmtId="166" fontId="13" fillId="0" borderId="2" xfId="0" applyNumberFormat="1" applyFont="1" applyBorder="1" applyAlignment="1">
      <alignment horizontal="right"/>
    </xf>
    <xf numFmtId="0" fontId="3" fillId="2" borderId="0" xfId="0" applyFont="1" applyFill="1"/>
    <xf numFmtId="165" fontId="11" fillId="2" borderId="0" xfId="0" applyNumberFormat="1" applyFont="1" applyFill="1"/>
    <xf numFmtId="0" fontId="4" fillId="2" borderId="0" xfId="0" applyFont="1" applyFill="1"/>
    <xf numFmtId="0" fontId="0" fillId="0" borderId="9" xfId="0" pivotButton="1" applyBorder="1"/>
    <xf numFmtId="0" fontId="0" fillId="0" borderId="9" xfId="0" applyBorder="1"/>
    <xf numFmtId="166" fontId="13" fillId="0" borderId="4" xfId="0" applyNumberFormat="1" applyFont="1" applyBorder="1" applyAlignment="1">
      <alignment horizontal="right"/>
    </xf>
    <xf numFmtId="0" fontId="15" fillId="4" borderId="0" xfId="0" applyFont="1" applyFill="1"/>
    <xf numFmtId="165" fontId="15" fillId="4" borderId="0" xfId="0" applyNumberFormat="1" applyFont="1" applyFill="1"/>
    <xf numFmtId="165" fontId="14" fillId="4" borderId="0" xfId="0" applyNumberFormat="1" applyFont="1" applyFill="1"/>
    <xf numFmtId="0" fontId="0" fillId="4" borderId="0" xfId="0" applyFill="1"/>
    <xf numFmtId="0" fontId="14" fillId="3" borderId="1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0" borderId="6" xfId="0" applyFont="1" applyBorder="1"/>
    <xf numFmtId="0" fontId="14" fillId="0" borderId="6" xfId="0" pivotButton="1" applyFont="1" applyBorder="1"/>
    <xf numFmtId="0" fontId="14" fillId="0" borderId="7" xfId="0" applyFont="1" applyBorder="1"/>
    <xf numFmtId="0" fontId="14" fillId="0" borderId="8" xfId="0" applyFont="1" applyBorder="1"/>
    <xf numFmtId="0" fontId="14" fillId="3" borderId="10" xfId="0" applyFont="1" applyFill="1" applyBorder="1"/>
    <xf numFmtId="0" fontId="14" fillId="4" borderId="0" xfId="0" applyFont="1" applyFill="1"/>
    <xf numFmtId="0" fontId="16" fillId="2" borderId="0" xfId="1" applyFont="1" applyFill="1" applyAlignment="1" applyProtection="1"/>
    <xf numFmtId="165" fontId="0" fillId="0" borderId="14" xfId="0" applyNumberFormat="1" applyBorder="1"/>
    <xf numFmtId="165" fontId="14" fillId="0" borderId="15" xfId="0" applyNumberFormat="1" applyFont="1" applyBorder="1"/>
    <xf numFmtId="165" fontId="14" fillId="0" borderId="16" xfId="0" applyNumberFormat="1" applyFont="1" applyBorder="1"/>
    <xf numFmtId="165" fontId="14" fillId="0" borderId="18" xfId="0" applyNumberFormat="1" applyFont="1" applyBorder="1"/>
    <xf numFmtId="166" fontId="13" fillId="0" borderId="3" xfId="0" applyNumberFormat="1" applyFont="1" applyBorder="1" applyAlignment="1">
      <alignment horizontal="right"/>
    </xf>
    <xf numFmtId="0" fontId="0" fillId="2" borderId="17" xfId="0" applyFill="1" applyBorder="1"/>
    <xf numFmtId="0" fontId="14" fillId="3" borderId="2" xfId="0" applyFont="1" applyFill="1" applyBorder="1" applyAlignment="1">
      <alignment horizontal="center"/>
    </xf>
    <xf numFmtId="165" fontId="14" fillId="0" borderId="19" xfId="0" applyNumberFormat="1" applyFont="1" applyBorder="1"/>
    <xf numFmtId="0" fontId="14" fillId="3" borderId="16" xfId="0" applyFont="1" applyFill="1" applyBorder="1"/>
    <xf numFmtId="0" fontId="14" fillId="3" borderId="16" xfId="0" applyFont="1" applyFill="1" applyBorder="1" applyAlignment="1">
      <alignment horizontal="right"/>
    </xf>
    <xf numFmtId="165" fontId="0" fillId="0" borderId="13" xfId="0" applyNumberFormat="1" applyBorder="1"/>
    <xf numFmtId="165" fontId="0" fillId="0" borderId="15" xfId="0" applyNumberFormat="1" applyBorder="1"/>
    <xf numFmtId="0" fontId="14" fillId="3" borderId="12" xfId="0" applyFont="1" applyFill="1" applyBorder="1"/>
    <xf numFmtId="0" fontId="14" fillId="3" borderId="12" xfId="0" applyFont="1" applyFill="1" applyBorder="1" applyAlignment="1">
      <alignment horizontal="right"/>
    </xf>
    <xf numFmtId="165" fontId="0" fillId="0" borderId="13" xfId="0" applyNumberFormat="1" applyBorder="1" applyAlignment="1">
      <alignment horizontal="right" wrapText="1"/>
    </xf>
    <xf numFmtId="0" fontId="1" fillId="3" borderId="6" xfId="0" applyFont="1" applyFill="1" applyBorder="1"/>
    <xf numFmtId="0" fontId="1" fillId="3" borderId="10" xfId="0" applyFont="1" applyFill="1" applyBorder="1"/>
    <xf numFmtId="2" fontId="1" fillId="3" borderId="10" xfId="0" applyNumberFormat="1" applyFont="1" applyFill="1" applyBorder="1"/>
    <xf numFmtId="0" fontId="1" fillId="3" borderId="11" xfId="0" applyFont="1" applyFill="1" applyBorder="1"/>
    <xf numFmtId="165" fontId="1" fillId="0" borderId="13" xfId="0" applyNumberFormat="1" applyFont="1" applyBorder="1"/>
    <xf numFmtId="0" fontId="1" fillId="2" borderId="0" xfId="0" applyFont="1" applyFill="1"/>
    <xf numFmtId="0" fontId="14" fillId="5" borderId="16" xfId="0" applyFont="1" applyFill="1" applyBorder="1"/>
    <xf numFmtId="165" fontId="17" fillId="0" borderId="13" xfId="0" applyNumberFormat="1" applyFont="1" applyBorder="1"/>
    <xf numFmtId="0" fontId="0" fillId="3" borderId="6" xfId="0" applyFill="1" applyBorder="1"/>
    <xf numFmtId="0" fontId="0" fillId="3" borderId="10" xfId="0" applyFill="1" applyBorder="1"/>
    <xf numFmtId="2" fontId="0" fillId="3" borderId="10" xfId="0" applyNumberFormat="1" applyFill="1" applyBorder="1"/>
    <xf numFmtId="0" fontId="0" fillId="3" borderId="11" xfId="0" applyFill="1" applyBorder="1"/>
    <xf numFmtId="0" fontId="18" fillId="0" borderId="6" xfId="0" applyFont="1" applyBorder="1"/>
    <xf numFmtId="0" fontId="18" fillId="0" borderId="6" xfId="0" pivotButton="1" applyFont="1" applyBorder="1"/>
    <xf numFmtId="0" fontId="18" fillId="0" borderId="7" xfId="0" applyFont="1" applyBorder="1"/>
    <xf numFmtId="0" fontId="18" fillId="0" borderId="8" xfId="0" applyFont="1" applyBorder="1"/>
    <xf numFmtId="0" fontId="18" fillId="3" borderId="12" xfId="0" applyFont="1" applyFill="1" applyBorder="1"/>
    <xf numFmtId="0" fontId="18" fillId="3" borderId="12" xfId="0" applyFont="1" applyFill="1" applyBorder="1" applyAlignment="1">
      <alignment horizontal="right"/>
    </xf>
    <xf numFmtId="165" fontId="19" fillId="0" borderId="14" xfId="0" applyNumberFormat="1" applyFont="1" applyBorder="1"/>
    <xf numFmtId="165" fontId="19" fillId="0" borderId="15" xfId="0" applyNumberFormat="1" applyFont="1" applyBorder="1"/>
    <xf numFmtId="0" fontId="19" fillId="3" borderId="6" xfId="0" applyFont="1" applyFill="1" applyBorder="1"/>
    <xf numFmtId="0" fontId="19" fillId="3" borderId="10" xfId="0" applyFont="1" applyFill="1" applyBorder="1"/>
    <xf numFmtId="2" fontId="19" fillId="3" borderId="10" xfId="0" applyNumberFormat="1" applyFont="1" applyFill="1" applyBorder="1"/>
    <xf numFmtId="0" fontId="19" fillId="3" borderId="11" xfId="0" applyFont="1" applyFill="1" applyBorder="1"/>
    <xf numFmtId="0" fontId="18" fillId="0" borderId="20" xfId="0" pivotButton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62">
    <dxf>
      <fill>
        <patternFill patternType="solid">
          <fgColor indexed="64"/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fill>
        <patternFill>
          <bgColor rgb="FF99CCFF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  <alignment horizontal="right"/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ill>
        <patternFill patternType="solid">
          <fgColor indexed="64"/>
          <bgColor indexed="44"/>
        </patternFill>
      </fill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  <alignment horizontal="right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bottom style="thin">
          <color indexed="64"/>
        </bottom>
      </border>
    </dxf>
    <dxf>
      <border>
        <right/>
        <bottom/>
      </border>
    </dxf>
    <dxf>
      <font>
        <color theme="1"/>
      </font>
    </dxf>
    <dxf>
      <font>
        <color theme="1"/>
      </font>
    </dxf>
    <dxf>
      <fill>
        <patternFill patternType="solid">
          <fgColor indexed="64"/>
          <bgColor indexed="44"/>
        </patternFill>
      </fill>
      <alignment horizontal="right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family val="2"/>
      </font>
    </dxf>
    <dxf>
      <border>
        <left style="thin">
          <color rgb="FF999999"/>
        </left>
        <right style="thin">
          <color rgb="FF999999"/>
        </right>
      </border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Plan1!$C$52:$C$53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Plan1!$C$54:$C$65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Plan1!$D$52:$D$53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Plan1!$D$54:$D$65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Plan1!$E$52:$E$53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Plan1!$E$54:$E$65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Plan1!$F$52:$F$53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Plan1!$F$54:$F$65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Plan1!$G$52:$G$53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Plan1!$G$54:$G$65</c:f>
              <c:numCache>
                <c:formatCode>_(* #,##0_);_(* \(#,##0\);_(* "-"??_);_(@_)</c:formatCode>
                <c:ptCount val="12"/>
                <c:pt idx="0">
                  <c:v>6777775.895675323</c:v>
                </c:pt>
                <c:pt idx="1">
                  <c:v>6367329.8497643797</c:v>
                </c:pt>
                <c:pt idx="2">
                  <c:v>7588169.0349090882</c:v>
                </c:pt>
                <c:pt idx="3">
                  <c:v>7366953.514202226</c:v>
                </c:pt>
                <c:pt idx="4">
                  <c:v>7070366.9290111298</c:v>
                </c:pt>
                <c:pt idx="5">
                  <c:v>7230483.2885046368</c:v>
                </c:pt>
                <c:pt idx="6">
                  <c:v>7730940.8688051933</c:v>
                </c:pt>
                <c:pt idx="7">
                  <c:v>7752665.6091447128</c:v>
                </c:pt>
                <c:pt idx="8">
                  <c:v>7738202.1855807025</c:v>
                </c:pt>
                <c:pt idx="9">
                  <c:v>7591628.4830556605</c:v>
                </c:pt>
                <c:pt idx="10">
                  <c:v>7422788.620977737</c:v>
                </c:pt>
                <c:pt idx="11">
                  <c:v>7782497.4626085348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Plan1!$H$52:$H$53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Plan1!$H$54:$H$65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Plan1!$I$52:$I$53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Plan1!$I$54:$I$65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Plan1!$J$52:$J$53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Plan1!$J$54:$J$65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Plan1!$K$52:$K$53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Plan1!$L$52:$L$53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Plan1!$M$52:$M$53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Plan1!$N$52:$N$53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Plan1!$O$52:$O$53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Plan1!$P$52:$P$53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Plan1!$Q$52:$Q$53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Plan1!$R$52:$R$53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Plan1!$S$52:$S$53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Plan1!$T$52:$T$53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Plan1!$U$52:$U$53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10803224.849231886</c:v>
                </c:pt>
                <c:pt idx="1">
                  <c:v>10220528.552405801</c:v>
                </c:pt>
                <c:pt idx="2">
                  <c:v>11724196.385275358</c:v>
                </c:pt>
                <c:pt idx="3">
                  <c:v>11109741.011637688</c:v>
                </c:pt>
                <c:pt idx="4">
                  <c:v>9901089.4627391286</c:v>
                </c:pt>
                <c:pt idx="5">
                  <c:v>11645941.207463764</c:v>
                </c:pt>
                <c:pt idx="6">
                  <c:v>11530453.564652182</c:v>
                </c:pt>
                <c:pt idx="7">
                  <c:v>12373890.759898549</c:v>
                </c:pt>
                <c:pt idx="8">
                  <c:v>11411734.907855062</c:v>
                </c:pt>
                <c:pt idx="9">
                  <c:v>12073911.641855076</c:v>
                </c:pt>
                <c:pt idx="10">
                  <c:v>11555684.22026087</c:v>
                </c:pt>
                <c:pt idx="11">
                  <c:v>11806230.417202905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Plan1!$V$52:$V$53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11230348.563681165</c:v>
                </c:pt>
                <c:pt idx="1">
                  <c:v>10802201.288463764</c:v>
                </c:pt>
                <c:pt idx="2">
                  <c:v>11243412.48984058</c:v>
                </c:pt>
                <c:pt idx="3">
                  <c:v>11477198.632260861</c:v>
                </c:pt>
                <c:pt idx="4">
                  <c:v>11650929.51331884</c:v>
                </c:pt>
                <c:pt idx="5">
                  <c:v>11073032.319565218</c:v>
                </c:pt>
                <c:pt idx="6">
                  <c:v>12283103.154623184</c:v>
                </c:pt>
                <c:pt idx="7">
                  <c:v>12326825.912608704</c:v>
                </c:pt>
                <c:pt idx="8">
                  <c:v>11664512.678985501</c:v>
                </c:pt>
                <c:pt idx="9">
                  <c:v>12695489.524362318</c:v>
                </c:pt>
                <c:pt idx="10">
                  <c:v>11806476.574072462</c:v>
                </c:pt>
                <c:pt idx="11">
                  <c:v>11881684.374913042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Plan1!$W$52:$W$53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11338541.339666668</c:v>
                </c:pt>
                <c:pt idx="1">
                  <c:v>11090449.616347825</c:v>
                </c:pt>
                <c:pt idx="2">
                  <c:v>10645631.356260873</c:v>
                </c:pt>
                <c:pt idx="3">
                  <c:v>8872680.1951304357</c:v>
                </c:pt>
                <c:pt idx="4">
                  <c:v>9497886.4060289841</c:v>
                </c:pt>
                <c:pt idx="5">
                  <c:v>10181308.382869571</c:v>
                </c:pt>
                <c:pt idx="6">
                  <c:v>11276899.435536234</c:v>
                </c:pt>
                <c:pt idx="7">
                  <c:v>11208315.042173911</c:v>
                </c:pt>
                <c:pt idx="8">
                  <c:v>11554479.937565221</c:v>
                </c:pt>
                <c:pt idx="9">
                  <c:v>12452259.818884064</c:v>
                </c:pt>
                <c:pt idx="10">
                  <c:v>11510778.77517391</c:v>
                </c:pt>
                <c:pt idx="11">
                  <c:v>12139895.738999991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Plan1!$X$52:$X$53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Plan1!$X$54:$X$65</c:f>
              <c:numCache>
                <c:formatCode>_(* #,##0_);_(* \(#,##0\);_(* "-"??_);_(@_)</c:formatCode>
                <c:ptCount val="12"/>
                <c:pt idx="0">
                  <c:v>11165052.252521733</c:v>
                </c:pt>
                <c:pt idx="1">
                  <c:v>10370590.993811591</c:v>
                </c:pt>
                <c:pt idx="2">
                  <c:v>11522054.263159415</c:v>
                </c:pt>
                <c:pt idx="3">
                  <c:v>10852449.242739134</c:v>
                </c:pt>
                <c:pt idx="4">
                  <c:v>11194468.99744927</c:v>
                </c:pt>
                <c:pt idx="5">
                  <c:v>11440876.342275364</c:v>
                </c:pt>
                <c:pt idx="6">
                  <c:v>12480501.691594208</c:v>
                </c:pt>
                <c:pt idx="7">
                  <c:v>12421401.382521747</c:v>
                </c:pt>
                <c:pt idx="8">
                  <c:v>12088288.026927534</c:v>
                </c:pt>
                <c:pt idx="9">
                  <c:v>12389234.636347828</c:v>
                </c:pt>
                <c:pt idx="10">
                  <c:v>11469948.489739131</c:v>
                </c:pt>
                <c:pt idx="11">
                  <c:v>12111350.942927534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Plan1!$Y$52:$Y$53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Plan1!$Y$54:$Y$65</c:f>
              <c:numCache>
                <c:formatCode>_(* #,##0_);_(* \(#,##0\);_(* "-"??_);_(@_)</c:formatCode>
                <c:ptCount val="12"/>
                <c:pt idx="0">
                  <c:v>10598039.725739121</c:v>
                </c:pt>
                <c:pt idx="1">
                  <c:v>10995574.007202895</c:v>
                </c:pt>
                <c:pt idx="2">
                  <c:v>12066965.262289852</c:v>
                </c:pt>
                <c:pt idx="3">
                  <c:v>11288575.091304345</c:v>
                </c:pt>
                <c:pt idx="4">
                  <c:v>11893000.652739132</c:v>
                </c:pt>
                <c:pt idx="5">
                  <c:v>11444112.407753628</c:v>
                </c:pt>
                <c:pt idx="6">
                  <c:v>12235660.585333336</c:v>
                </c:pt>
                <c:pt idx="7">
                  <c:v>12806333.536942022</c:v>
                </c:pt>
                <c:pt idx="8">
                  <c:v>12450188.411144923</c:v>
                </c:pt>
                <c:pt idx="9">
                  <c:v>12587014.940724626</c:v>
                </c:pt>
                <c:pt idx="10">
                  <c:v>12001533.267782617</c:v>
                </c:pt>
                <c:pt idx="11">
                  <c:v>12659961.33510145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Plan1!$Z$52:$Z$53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Plan1!$Z$54:$Z$65</c:f>
              <c:numCache>
                <c:formatCode>_(* #,##0_);_(* \(#,##0\);_(* "-"??_);_(@_)</c:formatCode>
                <c:ptCount val="12"/>
                <c:pt idx="0">
                  <c:v>11156010.867739126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41C-9607-8A3A0F62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Plan1!$C$120:$C$121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Plan1!$C$122:$C$133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Plan1!$D$120:$D$121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Plan1!$D$122:$D$133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Plan1!$E$120:$E$121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Plan1!$E$122:$E$133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Plan1!$F$120:$F$121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Plan1!$F$122:$F$133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Plan1!$G$120:$G$121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Plan1!$G$122:$G$133</c:f>
              <c:numCache>
                <c:formatCode>_(* #,##0_);_(* \(#,##0\);_(* "-"??_);_(@_)</c:formatCode>
                <c:ptCount val="12"/>
                <c:pt idx="0">
                  <c:v>6777775.895675323</c:v>
                </c:pt>
                <c:pt idx="1">
                  <c:v>6367329.8497643797</c:v>
                </c:pt>
                <c:pt idx="2">
                  <c:v>7588169.0349090882</c:v>
                </c:pt>
                <c:pt idx="3">
                  <c:v>7366953.514202226</c:v>
                </c:pt>
                <c:pt idx="4">
                  <c:v>7070366.9290111298</c:v>
                </c:pt>
                <c:pt idx="5">
                  <c:v>7230483.2885046368</c:v>
                </c:pt>
                <c:pt idx="6">
                  <c:v>7730940.8688051933</c:v>
                </c:pt>
                <c:pt idx="7">
                  <c:v>7752665.6091447128</c:v>
                </c:pt>
                <c:pt idx="8">
                  <c:v>7738202.1855807025</c:v>
                </c:pt>
                <c:pt idx="9">
                  <c:v>7591628.4830556605</c:v>
                </c:pt>
                <c:pt idx="10">
                  <c:v>7422788.620977737</c:v>
                </c:pt>
                <c:pt idx="11">
                  <c:v>7782497.4626085348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Plan1!$H$120:$H$121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Plan1!$H$122:$H$133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Plan1!$I$120:$I$121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Plan1!$I$122:$I$133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Plan1!$J$120:$J$121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Plan1!$J$122:$J$133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Plan1!$K$120:$K$121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Plan1!$K$122:$K$133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Plan1!$L$120:$L$121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Plan1!$L$122:$L$133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Plan1!$M$120:$M$121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Plan1!$M$122:$M$133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Plan1!$N$120:$N$121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Plan1!$N$122:$N$133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Plan1!$O$120:$O$121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Plan1!$O$122:$O$133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Plan1!$P$120:$P$121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Plan1!$P$122:$P$133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Plan1!$Q$120:$Q$121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Plan1!$Q$122:$Q$133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Plan1!$R$120:$R$121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Plan1!$R$122:$R$133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Plan1!$S$120:$S$121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Plan1!$S$122:$S$133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Plan1!$T$120:$T$121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Plan1!$T$122:$T$133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Plan1!$U$120:$U$121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Plan1!$U$122:$U$133</c:f>
              <c:numCache>
                <c:formatCode>_(* #,##0_);_(* \(#,##0\);_(* "-"??_);_(@_)</c:formatCode>
                <c:ptCount val="12"/>
                <c:pt idx="0">
                  <c:v>10803224.849231886</c:v>
                </c:pt>
                <c:pt idx="1">
                  <c:v>10220528.552405801</c:v>
                </c:pt>
                <c:pt idx="2">
                  <c:v>11724196.385275358</c:v>
                </c:pt>
                <c:pt idx="3">
                  <c:v>11109741.011637688</c:v>
                </c:pt>
                <c:pt idx="4">
                  <c:v>9901089.4627391286</c:v>
                </c:pt>
                <c:pt idx="5">
                  <c:v>11645941.207463764</c:v>
                </c:pt>
                <c:pt idx="6">
                  <c:v>11530453.564652182</c:v>
                </c:pt>
                <c:pt idx="7">
                  <c:v>12373890.759898549</c:v>
                </c:pt>
                <c:pt idx="8">
                  <c:v>11411734.907855062</c:v>
                </c:pt>
                <c:pt idx="9">
                  <c:v>12073911.641855076</c:v>
                </c:pt>
                <c:pt idx="10">
                  <c:v>11555684.22026087</c:v>
                </c:pt>
                <c:pt idx="11">
                  <c:v>11806230.417202905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Plan1!$V$120:$V$121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Plan1!$V$122:$V$133</c:f>
              <c:numCache>
                <c:formatCode>_(* #,##0_);_(* \(#,##0\);_(* "-"??_);_(@_)</c:formatCode>
                <c:ptCount val="12"/>
                <c:pt idx="0">
                  <c:v>11230348.563681165</c:v>
                </c:pt>
                <c:pt idx="1">
                  <c:v>10802201.288463764</c:v>
                </c:pt>
                <c:pt idx="2">
                  <c:v>11243412.48984058</c:v>
                </c:pt>
                <c:pt idx="3">
                  <c:v>11477198.632260861</c:v>
                </c:pt>
                <c:pt idx="4">
                  <c:v>11650929.51331884</c:v>
                </c:pt>
                <c:pt idx="5">
                  <c:v>11073032.319565218</c:v>
                </c:pt>
                <c:pt idx="6">
                  <c:v>12283103.154623184</c:v>
                </c:pt>
                <c:pt idx="7">
                  <c:v>12326825.912608704</c:v>
                </c:pt>
                <c:pt idx="8">
                  <c:v>11664512.678985501</c:v>
                </c:pt>
                <c:pt idx="9">
                  <c:v>12695489.524362318</c:v>
                </c:pt>
                <c:pt idx="10">
                  <c:v>11806476.574072462</c:v>
                </c:pt>
                <c:pt idx="11">
                  <c:v>11881684.374913042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Plan1!$W$120:$W$121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Plan1!$W$122:$W$133</c:f>
              <c:numCache>
                <c:formatCode>_(* #,##0_);_(* \(#,##0\);_(* "-"??_);_(@_)</c:formatCode>
                <c:ptCount val="12"/>
                <c:pt idx="0">
                  <c:v>11338541.339666668</c:v>
                </c:pt>
                <c:pt idx="1">
                  <c:v>11090449.616347825</c:v>
                </c:pt>
                <c:pt idx="2">
                  <c:v>10645631.356260873</c:v>
                </c:pt>
                <c:pt idx="3">
                  <c:v>8872680.1951304357</c:v>
                </c:pt>
                <c:pt idx="4">
                  <c:v>9497886.4060289841</c:v>
                </c:pt>
                <c:pt idx="5">
                  <c:v>10181308.382869571</c:v>
                </c:pt>
                <c:pt idx="6">
                  <c:v>11276899.435536234</c:v>
                </c:pt>
                <c:pt idx="7">
                  <c:v>11208315.042173911</c:v>
                </c:pt>
                <c:pt idx="8">
                  <c:v>11554479.937565221</c:v>
                </c:pt>
                <c:pt idx="9">
                  <c:v>12452259.818884064</c:v>
                </c:pt>
                <c:pt idx="10">
                  <c:v>11510778.77517391</c:v>
                </c:pt>
                <c:pt idx="11">
                  <c:v>12139895.738999991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Plan1!$X$120:$X$121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Plan1!$X$122:$X$133</c:f>
              <c:numCache>
                <c:formatCode>_(* #,##0_);_(* \(#,##0\);_(* "-"??_);_(@_)</c:formatCode>
                <c:ptCount val="12"/>
                <c:pt idx="0">
                  <c:v>11165052.252521733</c:v>
                </c:pt>
                <c:pt idx="1">
                  <c:v>10370590.993811591</c:v>
                </c:pt>
                <c:pt idx="2">
                  <c:v>11522054.263159415</c:v>
                </c:pt>
                <c:pt idx="3">
                  <c:v>10852449.242739134</c:v>
                </c:pt>
                <c:pt idx="4">
                  <c:v>11194468.99744927</c:v>
                </c:pt>
                <c:pt idx="5">
                  <c:v>11440876.342275364</c:v>
                </c:pt>
                <c:pt idx="6">
                  <c:v>12480501.691594208</c:v>
                </c:pt>
                <c:pt idx="7">
                  <c:v>12421401.382521747</c:v>
                </c:pt>
                <c:pt idx="8">
                  <c:v>12088288.026927534</c:v>
                </c:pt>
                <c:pt idx="9">
                  <c:v>12389234.636347828</c:v>
                </c:pt>
                <c:pt idx="10">
                  <c:v>11469948.489739131</c:v>
                </c:pt>
                <c:pt idx="11">
                  <c:v>12111350.942927534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Plan1!$Y$120:$Y$121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Plan1!$Y$122:$Y$133</c:f>
              <c:numCache>
                <c:formatCode>_(* #,##0_);_(* \(#,##0\);_(* "-"??_);_(@_)</c:formatCode>
                <c:ptCount val="12"/>
                <c:pt idx="0">
                  <c:v>10598039.725739121</c:v>
                </c:pt>
                <c:pt idx="1">
                  <c:v>10995574.007202895</c:v>
                </c:pt>
                <c:pt idx="2">
                  <c:v>12066965.262289852</c:v>
                </c:pt>
                <c:pt idx="3">
                  <c:v>11288575.091304345</c:v>
                </c:pt>
                <c:pt idx="4">
                  <c:v>11893000.652739132</c:v>
                </c:pt>
                <c:pt idx="5">
                  <c:v>11444112.407753628</c:v>
                </c:pt>
                <c:pt idx="6">
                  <c:v>12235660.585333336</c:v>
                </c:pt>
                <c:pt idx="7">
                  <c:v>12806333.536942022</c:v>
                </c:pt>
                <c:pt idx="8">
                  <c:v>12450188.411144923</c:v>
                </c:pt>
                <c:pt idx="9">
                  <c:v>12587014.940724626</c:v>
                </c:pt>
                <c:pt idx="10">
                  <c:v>12001533.267782617</c:v>
                </c:pt>
                <c:pt idx="11">
                  <c:v>12659961.33510145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Plan1!$Z$120:$Z$121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Plan1!$Z$122:$Z$133</c:f>
              <c:numCache>
                <c:formatCode>_(* #,##0_);_(* \(#,##0\);_(* "-"??_);_(@_)</c:formatCode>
                <c:ptCount val="12"/>
                <c:pt idx="0">
                  <c:v>11156010.867739126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8-4EF9-99EF-B2FC1087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Plan1!$C$188:$C$189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Plan1!$C$190:$C$201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Plan1!$D$188:$D$189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Plan1!$D$190:$D$201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Plan1!$E$188:$E$189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Plan1!$E$190:$E$201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Plan1!$F$188:$F$189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Plan1!$F$190:$F$201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Plan1!$G$188:$G$189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Plan1!$G$190:$G$201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Plan1!$H$188:$H$189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Plan1!$H$190:$H$201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Plan1!$I$188:$I$189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Plan1!$I$190:$I$201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Plan1!$J$188:$J$189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Plan1!$J$190:$J$201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5231145.7910000002</c:v>
                </c:pt>
                <c:pt idx="7">
                  <c:v>5164422.1869999981</c:v>
                </c:pt>
                <c:pt idx="8">
                  <c:v>5237175.7950000018</c:v>
                </c:pt>
                <c:pt idx="9">
                  <c:v>5537466.4970000004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Plan1!$K$188:$K$189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Plan1!$K$190:$K$201</c:f>
              <c:numCache>
                <c:formatCode>_(* #,##0_);_(* \(#,##0\);_(* "-"??_);_(@_)</c:formatCode>
                <c:ptCount val="12"/>
                <c:pt idx="0">
                  <c:v>4523814.8600000003</c:v>
                </c:pt>
                <c:pt idx="1">
                  <c:v>4440445.7990000015</c:v>
                </c:pt>
                <c:pt idx="2">
                  <c:v>5496596.4100000001</c:v>
                </c:pt>
                <c:pt idx="3">
                  <c:v>5085850.7810000014</c:v>
                </c:pt>
                <c:pt idx="4">
                  <c:v>5022151.7170000002</c:v>
                </c:pt>
                <c:pt idx="5">
                  <c:v>5116078.970999998</c:v>
                </c:pt>
                <c:pt idx="6">
                  <c:v>5617510.2090000017</c:v>
                </c:pt>
                <c:pt idx="7">
                  <c:v>5727325.067999999</c:v>
                </c:pt>
                <c:pt idx="8">
                  <c:v>5417732.9379999982</c:v>
                </c:pt>
                <c:pt idx="9">
                  <c:v>5623071.5820000004</c:v>
                </c:pt>
                <c:pt idx="10">
                  <c:v>5106481.4639999988</c:v>
                </c:pt>
                <c:pt idx="11">
                  <c:v>4934506.0620000036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Plan1!$L$188:$L$189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Plan1!$L$190:$L$201</c:f>
              <c:numCache>
                <c:formatCode>_(* #,##0_);_(* \(#,##0\);_(* "-"??_);_(@_)</c:formatCode>
                <c:ptCount val="12"/>
                <c:pt idx="0">
                  <c:v>4636961.2460000012</c:v>
                </c:pt>
                <c:pt idx="1">
                  <c:v>4929325.5330000008</c:v>
                </c:pt>
                <c:pt idx="2">
                  <c:v>5461778.9519999968</c:v>
                </c:pt>
                <c:pt idx="3">
                  <c:v>4989833.6750000007</c:v>
                </c:pt>
                <c:pt idx="4">
                  <c:v>5345139.5699999994</c:v>
                </c:pt>
                <c:pt idx="5">
                  <c:v>5139351.9500000011</c:v>
                </c:pt>
                <c:pt idx="6">
                  <c:v>5531495.7549999999</c:v>
                </c:pt>
                <c:pt idx="7">
                  <c:v>5811135.4389999993</c:v>
                </c:pt>
                <c:pt idx="8">
                  <c:v>5492723.6849999977</c:v>
                </c:pt>
                <c:pt idx="9">
                  <c:v>5616165.8270000005</c:v>
                </c:pt>
                <c:pt idx="10">
                  <c:v>5235240.5889999969</c:v>
                </c:pt>
                <c:pt idx="11">
                  <c:v>5037787.9189999998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Plan1!$M$188:$M$189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Plan1!$M$190:$M$201</c:f>
              <c:numCache>
                <c:formatCode>_(* #,##0_);_(* \(#,##0\);_(* "-"??_);_(@_)</c:formatCode>
                <c:ptCount val="12"/>
                <c:pt idx="0">
                  <c:v>4539228.7380000008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4-4372-9D6D-2B4A485A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Plan1!$C$254:$C$255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Plan1!$C$256:$C$267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Plan1!$D$254:$D$255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Plan1!$D$256:$D$267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Plan1!$E$254:$E$255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Plan1!$E$256:$E$267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Plan1!$F$254:$F$255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Plan1!$F$256:$F$267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Plan1!$G$254:$G$255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Plan1!$G$256:$G$267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Plan1!$H$254:$H$255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Plan1!$H$256:$H$267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Plan1!$I$254:$I$255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Plan1!$I$256:$I$267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Plan1!$J$254:$J$255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Plan1!$J$256:$J$267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5231145.7910000002</c:v>
                </c:pt>
                <c:pt idx="7">
                  <c:v>5164422.1869999981</c:v>
                </c:pt>
                <c:pt idx="8">
                  <c:v>5237175.7950000018</c:v>
                </c:pt>
                <c:pt idx="9">
                  <c:v>5537466.4970000004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Plan1!$K$254:$K$255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Plan1!$K$256:$K$267</c:f>
              <c:numCache>
                <c:formatCode>_(* #,##0_);_(* \(#,##0\);_(* "-"??_);_(@_)</c:formatCode>
                <c:ptCount val="12"/>
                <c:pt idx="0">
                  <c:v>4523814.8600000003</c:v>
                </c:pt>
                <c:pt idx="1">
                  <c:v>4440445.7990000015</c:v>
                </c:pt>
                <c:pt idx="2">
                  <c:v>5496596.4100000001</c:v>
                </c:pt>
                <c:pt idx="3">
                  <c:v>5085850.7810000014</c:v>
                </c:pt>
                <c:pt idx="4">
                  <c:v>5022151.7170000002</c:v>
                </c:pt>
                <c:pt idx="5">
                  <c:v>5116078.970999998</c:v>
                </c:pt>
                <c:pt idx="6">
                  <c:v>5617510.2090000017</c:v>
                </c:pt>
                <c:pt idx="7">
                  <c:v>5727325.067999999</c:v>
                </c:pt>
                <c:pt idx="8">
                  <c:v>5417732.9379999982</c:v>
                </c:pt>
                <c:pt idx="9">
                  <c:v>5623071.5820000004</c:v>
                </c:pt>
                <c:pt idx="10">
                  <c:v>5106481.4639999988</c:v>
                </c:pt>
                <c:pt idx="11">
                  <c:v>4934506.0620000036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Plan1!$L$254:$L$255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Plan1!$L$256:$L$267</c:f>
              <c:numCache>
                <c:formatCode>_(* #,##0_);_(* \(#,##0\);_(* "-"??_);_(@_)</c:formatCode>
                <c:ptCount val="12"/>
                <c:pt idx="0">
                  <c:v>4636961.2460000012</c:v>
                </c:pt>
                <c:pt idx="1">
                  <c:v>4929325.5330000008</c:v>
                </c:pt>
                <c:pt idx="2">
                  <c:v>5461778.9519999968</c:v>
                </c:pt>
                <c:pt idx="3">
                  <c:v>4989833.6750000007</c:v>
                </c:pt>
                <c:pt idx="4">
                  <c:v>5345139.5699999994</c:v>
                </c:pt>
                <c:pt idx="5">
                  <c:v>5139351.9500000011</c:v>
                </c:pt>
                <c:pt idx="6">
                  <c:v>5531495.7549999999</c:v>
                </c:pt>
                <c:pt idx="7">
                  <c:v>5811135.4389999993</c:v>
                </c:pt>
                <c:pt idx="8">
                  <c:v>5492723.6849999977</c:v>
                </c:pt>
                <c:pt idx="9">
                  <c:v>5616165.8270000005</c:v>
                </c:pt>
                <c:pt idx="10">
                  <c:v>5235240.5889999969</c:v>
                </c:pt>
                <c:pt idx="11">
                  <c:v>5037787.9189999998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Plan1!$M$254:$M$255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Plan1!$M$256:$M$267</c:f>
              <c:numCache>
                <c:formatCode>_(* #,##0_);_(* \(#,##0\);_(* "-"??_);_(@_)</c:formatCode>
                <c:ptCount val="12"/>
                <c:pt idx="0">
                  <c:v>4539228.7380000008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8-4D7B-A22B-FEBFED00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Plan1!$C$321:$C$322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Plan1!$C$323:$C$334</c:f>
              <c:numCache>
                <c:formatCode>_(* #,##0_);_(* \(#,##0\);_(* "-"??_);_(@_)</c:formatCode>
                <c:ptCount val="12"/>
                <c:pt idx="0">
                  <c:v>945376.19565217383</c:v>
                </c:pt>
                <c:pt idx="1">
                  <c:v>896456.1521739132</c:v>
                </c:pt>
                <c:pt idx="2">
                  <c:v>998818.02355072449</c:v>
                </c:pt>
                <c:pt idx="3">
                  <c:v>944442.0869565215</c:v>
                </c:pt>
                <c:pt idx="4">
                  <c:v>1054784.998188406</c:v>
                </c:pt>
                <c:pt idx="5">
                  <c:v>1044188.2898550725</c:v>
                </c:pt>
                <c:pt idx="6">
                  <c:v>1044871.7771739127</c:v>
                </c:pt>
                <c:pt idx="7">
                  <c:v>1093600.5760869561</c:v>
                </c:pt>
                <c:pt idx="8">
                  <c:v>974326.95289855043</c:v>
                </c:pt>
                <c:pt idx="9">
                  <c:v>1041994.3568840575</c:v>
                </c:pt>
                <c:pt idx="10">
                  <c:v>995268.9728260868</c:v>
                </c:pt>
                <c:pt idx="11">
                  <c:v>1000052.4221014488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Plan1!$D$321:$D$322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Plan1!$D$323:$D$334</c:f>
              <c:numCache>
                <c:formatCode>_(* #,##0_);_(* \(#,##0\);_(* "-"??_);_(@_)</c:formatCode>
                <c:ptCount val="12"/>
                <c:pt idx="0">
                  <c:v>955191.76449275366</c:v>
                </c:pt>
                <c:pt idx="1">
                  <c:v>933194.95289855055</c:v>
                </c:pt>
                <c:pt idx="2">
                  <c:v>977980.20289855066</c:v>
                </c:pt>
                <c:pt idx="3">
                  <c:v>1010497.2916666667</c:v>
                </c:pt>
                <c:pt idx="4">
                  <c:v>1047140.1557971014</c:v>
                </c:pt>
                <c:pt idx="5">
                  <c:v>1051651.1032608694</c:v>
                </c:pt>
                <c:pt idx="6">
                  <c:v>1110607.9873188406</c:v>
                </c:pt>
                <c:pt idx="7">
                  <c:v>1050950.5181159421</c:v>
                </c:pt>
                <c:pt idx="8">
                  <c:v>1069042.3894927532</c:v>
                </c:pt>
                <c:pt idx="9">
                  <c:v>1057994.7826086953</c:v>
                </c:pt>
                <c:pt idx="10">
                  <c:v>959720.75905797072</c:v>
                </c:pt>
                <c:pt idx="11">
                  <c:v>1035233.7010869565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Plan1!$E$321:$E$322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Plan1!$E$323:$E$334</c:f>
              <c:numCache>
                <c:formatCode>_(* #,##0_);_(* \(#,##0\);_(* "-"??_);_(@_)</c:formatCode>
                <c:ptCount val="12"/>
                <c:pt idx="0">
                  <c:v>944239.58514492703</c:v>
                </c:pt>
                <c:pt idx="1">
                  <c:v>873537.57427536242</c:v>
                </c:pt>
                <c:pt idx="2">
                  <c:v>964532.94565217383</c:v>
                </c:pt>
                <c:pt idx="3">
                  <c:v>982741.32427536242</c:v>
                </c:pt>
                <c:pt idx="4">
                  <c:v>994048.01992753625</c:v>
                </c:pt>
                <c:pt idx="5">
                  <c:v>1059247.0126811594</c:v>
                </c:pt>
                <c:pt idx="6">
                  <c:v>1110400.0724637676</c:v>
                </c:pt>
                <c:pt idx="7">
                  <c:v>1067978.4728260869</c:v>
                </c:pt>
                <c:pt idx="8">
                  <c:v>1038326.3043478261</c:v>
                </c:pt>
                <c:pt idx="9">
                  <c:v>1061092.6249999998</c:v>
                </c:pt>
                <c:pt idx="10">
                  <c:v>959186.70833333349</c:v>
                </c:pt>
                <c:pt idx="11">
                  <c:v>1057854.2409420288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Plan1!$F$321:$F$322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Plan1!$F$323:$F$334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Plan1!$G$321:$G$322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Plan1!$G$323:$G$334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Plan1!$H$321:$H$322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Plan1!$H$323:$H$334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Plan1!$I$321:$I$322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Plan1!$I$323:$I$334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Plan1!$J$321:$J$322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Plan1!$J$323:$J$334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Plan1!$K$321:$K$322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Plan1!$K$323:$K$334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Plan1!$L$321:$L$322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Plan1!$L$323:$L$334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Plan1!$M$321:$M$322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Plan1!$M$323:$M$334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Plan1!$N$321:$N$322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Plan1!$N$323:$N$334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Plan1!$O$321:$O$322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Plan1!$O$323:$O$334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Plan1!$P$321:$P$322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Plan1!$P$323:$P$334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  <c:pt idx="9">
                  <c:v>1154520.8568840581</c:v>
                </c:pt>
                <c:pt idx="10">
                  <c:v>1084703.9021739131</c:v>
                </c:pt>
                <c:pt idx="11">
                  <c:v>1166877.125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Plan1!$Q$321:$Q$322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Plan1!$Q$323:$Q$334</c:f>
              <c:numCache>
                <c:formatCode>_(* #,##0_);_(* \(#,##0\);_(* "-"??_);_(@_)</c:formatCode>
                <c:ptCount val="12"/>
                <c:pt idx="0">
                  <c:v>1055299.6068840581</c:v>
                </c:pt>
                <c:pt idx="1">
                  <c:v>1006428.0923913042</c:v>
                </c:pt>
                <c:pt idx="2">
                  <c:v>1163805.2246376809</c:v>
                </c:pt>
                <c:pt idx="3">
                  <c:v>1100339.3297101448</c:v>
                </c:pt>
                <c:pt idx="4">
                  <c:v>1122577.4818840581</c:v>
                </c:pt>
                <c:pt idx="5">
                  <c:v>1193272.1449275361</c:v>
                </c:pt>
                <c:pt idx="6">
                  <c:v>1239809.6684782612</c:v>
                </c:pt>
                <c:pt idx="7">
                  <c:v>1186976.956521739</c:v>
                </c:pt>
                <c:pt idx="8">
                  <c:v>1104388.4456521738</c:v>
                </c:pt>
                <c:pt idx="9">
                  <c:v>1104705.4293478262</c:v>
                </c:pt>
                <c:pt idx="10">
                  <c:v>1064093.1159420288</c:v>
                </c:pt>
                <c:pt idx="11">
                  <c:v>1117042.5561594195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Plan1!$R$321:$R$322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Plan1!$R$323:$R$334</c:f>
              <c:numCache>
                <c:formatCode>_(* #,##0_);_(* \(#,##0\);_(* "-"??_);_(@_)</c:formatCode>
                <c:ptCount val="12"/>
                <c:pt idx="0">
                  <c:v>1007062.8967391303</c:v>
                </c:pt>
                <c:pt idx="1">
                  <c:v>1010648.8442028984</c:v>
                </c:pt>
                <c:pt idx="2">
                  <c:v>1135359.045289855</c:v>
                </c:pt>
                <c:pt idx="3">
                  <c:v>1029729.1413043473</c:v>
                </c:pt>
                <c:pt idx="4">
                  <c:v>1156379.5217391304</c:v>
                </c:pt>
                <c:pt idx="5">
                  <c:v>1161083.2427536221</c:v>
                </c:pt>
                <c:pt idx="6">
                  <c:v>1133255.4583333321</c:v>
                </c:pt>
                <c:pt idx="7">
                  <c:v>1215573.2409420281</c:v>
                </c:pt>
                <c:pt idx="8">
                  <c:v>1140168.3351449277</c:v>
                </c:pt>
                <c:pt idx="9">
                  <c:v>1107902.1757246375</c:v>
                </c:pt>
                <c:pt idx="10">
                  <c:v>1115193.3097826077</c:v>
                </c:pt>
                <c:pt idx="11">
                  <c:v>1138585.297101449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Plan1!$S$321:$S$322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Plan1!$S$323:$S$334</c:f>
              <c:numCache>
                <c:formatCode>_(* #,##0_);_(* \(#,##0\);_(* "-"??_);_(@_)</c:formatCode>
                <c:ptCount val="12"/>
                <c:pt idx="0">
                  <c:v>1041437.5217391303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7-43FF-AEF2-D69840AF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dinâmica6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Plan1!$C$386:$C$387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Plan1!$C$388:$C$399</c:f>
              <c:numCache>
                <c:formatCode>_(* #,##0_);_(* \(#,##0\);_(* "-"??_);_(@_)</c:formatCode>
                <c:ptCount val="12"/>
                <c:pt idx="0">
                  <c:v>945376.19565217383</c:v>
                </c:pt>
                <c:pt idx="1">
                  <c:v>896456.1521739132</c:v>
                </c:pt>
                <c:pt idx="2">
                  <c:v>998818.02355072449</c:v>
                </c:pt>
                <c:pt idx="3">
                  <c:v>944442.0869565215</c:v>
                </c:pt>
                <c:pt idx="4">
                  <c:v>1054784.998188406</c:v>
                </c:pt>
                <c:pt idx="5">
                  <c:v>1044188.2898550725</c:v>
                </c:pt>
                <c:pt idx="6">
                  <c:v>1044871.7771739127</c:v>
                </c:pt>
                <c:pt idx="7">
                  <c:v>1093600.5760869561</c:v>
                </c:pt>
                <c:pt idx="8">
                  <c:v>974326.95289855043</c:v>
                </c:pt>
                <c:pt idx="9">
                  <c:v>1041994.3568840575</c:v>
                </c:pt>
                <c:pt idx="10">
                  <c:v>995268.9728260868</c:v>
                </c:pt>
                <c:pt idx="11">
                  <c:v>1000052.4221014488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Plan1!$D$386:$D$387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Plan1!$D$388:$D$399</c:f>
              <c:numCache>
                <c:formatCode>_(* #,##0_);_(* \(#,##0\);_(* "-"??_);_(@_)</c:formatCode>
                <c:ptCount val="12"/>
                <c:pt idx="0">
                  <c:v>955191.76449275366</c:v>
                </c:pt>
                <c:pt idx="1">
                  <c:v>933194.95289855055</c:v>
                </c:pt>
                <c:pt idx="2">
                  <c:v>977980.20289855066</c:v>
                </c:pt>
                <c:pt idx="3">
                  <c:v>1010497.2916666667</c:v>
                </c:pt>
                <c:pt idx="4">
                  <c:v>1047140.1557971014</c:v>
                </c:pt>
                <c:pt idx="5">
                  <c:v>1051651.1032608694</c:v>
                </c:pt>
                <c:pt idx="6">
                  <c:v>1110607.9873188406</c:v>
                </c:pt>
                <c:pt idx="7">
                  <c:v>1050950.5181159421</c:v>
                </c:pt>
                <c:pt idx="8">
                  <c:v>1069042.3894927532</c:v>
                </c:pt>
                <c:pt idx="9">
                  <c:v>1057994.7826086953</c:v>
                </c:pt>
                <c:pt idx="10">
                  <c:v>959720.75905797072</c:v>
                </c:pt>
                <c:pt idx="11">
                  <c:v>1035233.7010869565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Plan1!$E$386:$E$387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Plan1!$E$388:$E$399</c:f>
              <c:numCache>
                <c:formatCode>_(* #,##0_);_(* \(#,##0\);_(* "-"??_);_(@_)</c:formatCode>
                <c:ptCount val="12"/>
                <c:pt idx="0">
                  <c:v>944239.58514492703</c:v>
                </c:pt>
                <c:pt idx="1">
                  <c:v>873537.57427536242</c:v>
                </c:pt>
                <c:pt idx="2">
                  <c:v>964532.94565217383</c:v>
                </c:pt>
                <c:pt idx="3">
                  <c:v>982741.32427536242</c:v>
                </c:pt>
                <c:pt idx="4">
                  <c:v>994048.01992753625</c:v>
                </c:pt>
                <c:pt idx="5">
                  <c:v>1059247.0126811594</c:v>
                </c:pt>
                <c:pt idx="6">
                  <c:v>1110400.0724637676</c:v>
                </c:pt>
                <c:pt idx="7">
                  <c:v>1067978.4728260869</c:v>
                </c:pt>
                <c:pt idx="8">
                  <c:v>1038326.3043478261</c:v>
                </c:pt>
                <c:pt idx="9">
                  <c:v>1061092.6249999998</c:v>
                </c:pt>
                <c:pt idx="10">
                  <c:v>959186.70833333349</c:v>
                </c:pt>
                <c:pt idx="11">
                  <c:v>1057854.2409420288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Plan1!$F$386:$F$387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Plan1!$F$388:$F$399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Plan1!$G$386:$G$387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Plan1!$G$388:$G$399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Plan1!$H$386:$H$387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Plan1!$H$388:$H$399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Plan1!$I$386:$I$387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Plan1!$I$388:$I$399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Plan1!$J$386:$J$387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Plan1!$J$388:$J$399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Plan1!$K$386:$K$387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Plan1!$K$388:$K$399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Plan1!$L$386:$L$387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Plan1!$L$388:$L$399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Plan1!$M$386:$M$387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Plan1!$M$388:$M$399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Plan1!$N$386:$N$387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Plan1!$N$388:$N$399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Plan1!$O$386:$O$387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Plan1!$O$388:$O$399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Plan1!$P$386:$P$387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Plan1!$P$388:$P$399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  <c:pt idx="9">
                  <c:v>1154520.8568840581</c:v>
                </c:pt>
                <c:pt idx="10">
                  <c:v>1084703.9021739131</c:v>
                </c:pt>
                <c:pt idx="11">
                  <c:v>1166877.125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Plan1!$Q$386:$Q$387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Plan1!$Q$388:$Q$399</c:f>
              <c:numCache>
                <c:formatCode>_(* #,##0_);_(* \(#,##0\);_(* "-"??_);_(@_)</c:formatCode>
                <c:ptCount val="12"/>
                <c:pt idx="0">
                  <c:v>1055299.6068840581</c:v>
                </c:pt>
                <c:pt idx="1">
                  <c:v>1006428.0923913042</c:v>
                </c:pt>
                <c:pt idx="2">
                  <c:v>1163805.2246376809</c:v>
                </c:pt>
                <c:pt idx="3">
                  <c:v>1100339.3297101448</c:v>
                </c:pt>
                <c:pt idx="4">
                  <c:v>1122577.4818840581</c:v>
                </c:pt>
                <c:pt idx="5">
                  <c:v>1193272.1449275361</c:v>
                </c:pt>
                <c:pt idx="6">
                  <c:v>1239809.6684782612</c:v>
                </c:pt>
                <c:pt idx="7">
                  <c:v>1186976.956521739</c:v>
                </c:pt>
                <c:pt idx="8">
                  <c:v>1104388.4456521738</c:v>
                </c:pt>
                <c:pt idx="9">
                  <c:v>1104705.4293478262</c:v>
                </c:pt>
                <c:pt idx="10">
                  <c:v>1064093.1159420288</c:v>
                </c:pt>
                <c:pt idx="11">
                  <c:v>1117042.5561594195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Plan1!$R$386:$R$387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Plan1!$R$388:$R$399</c:f>
              <c:numCache>
                <c:formatCode>_(* #,##0_);_(* \(#,##0\);_(* "-"??_);_(@_)</c:formatCode>
                <c:ptCount val="12"/>
                <c:pt idx="0">
                  <c:v>1007062.8967391303</c:v>
                </c:pt>
                <c:pt idx="1">
                  <c:v>1010648.8442028984</c:v>
                </c:pt>
                <c:pt idx="2">
                  <c:v>1135359.045289855</c:v>
                </c:pt>
                <c:pt idx="3">
                  <c:v>1029729.1413043473</c:v>
                </c:pt>
                <c:pt idx="4">
                  <c:v>1156379.5217391304</c:v>
                </c:pt>
                <c:pt idx="5">
                  <c:v>1161083.2427536221</c:v>
                </c:pt>
                <c:pt idx="6">
                  <c:v>1133255.4583333321</c:v>
                </c:pt>
                <c:pt idx="7">
                  <c:v>1215573.2409420281</c:v>
                </c:pt>
                <c:pt idx="8">
                  <c:v>1140168.3351449277</c:v>
                </c:pt>
                <c:pt idx="9">
                  <c:v>1107902.1757246375</c:v>
                </c:pt>
                <c:pt idx="10">
                  <c:v>1115193.3097826077</c:v>
                </c:pt>
                <c:pt idx="11">
                  <c:v>1138585.297101449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Plan1!$S$386:$S$387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Plan1!$S$388:$S$399</c:f>
              <c:numCache>
                <c:formatCode>_(* #,##0_);_(* \(#,##0\);_(* "-"??_);_(@_)</c:formatCode>
                <c:ptCount val="12"/>
                <c:pt idx="0">
                  <c:v>1041437.5217391303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A-478C-97CE-EB6E0E57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dinâmica7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Plan1!$C$450:$C$451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Plan1!$C$452:$C$463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Plan1!$D$450:$D$451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Plan1!$D$452:$D$463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Plan1!$E$450:$E$451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Plan1!$E$452:$E$463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Plan1!$F$450:$F$451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Plan1!$F$452:$F$463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Plan1!$G$450:$G$451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Plan1!$G$452:$G$463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Plan1!$H$450:$H$451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Plan1!$H$452:$H$463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Plan1!$I$450:$I$451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Plan1!$I$452:$I$463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Plan1!$J$450:$J$451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Plan1!$J$452:$J$463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Plan1!$K$450:$K$451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Plan1!$K$452:$K$463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1700749.7100000004</c:v>
                </c:pt>
                <c:pt idx="9">
                  <c:v>1871664.946</c:v>
                </c:pt>
                <c:pt idx="10">
                  <c:v>1704279.5370000002</c:v>
                </c:pt>
                <c:pt idx="11">
                  <c:v>1936374.5589999999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Plan1!$L$450:$L$451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Plan1!$L$452:$L$463</c:f>
              <c:numCache>
                <c:formatCode>_(* #,##0_);_(* \(#,##0\);_(* "-"??_);_(@_)</c:formatCode>
                <c:ptCount val="12"/>
                <c:pt idx="0">
                  <c:v>1706322.5960000001</c:v>
                </c:pt>
                <c:pt idx="1">
                  <c:v>1650873.6749999996</c:v>
                </c:pt>
                <c:pt idx="2">
                  <c:v>1553056.7280000001</c:v>
                </c:pt>
                <c:pt idx="3">
                  <c:v>1522846.98</c:v>
                </c:pt>
                <c:pt idx="4">
                  <c:v>1496041.7290000003</c:v>
                </c:pt>
                <c:pt idx="5">
                  <c:v>1278963.3580000002</c:v>
                </c:pt>
                <c:pt idx="6">
                  <c:v>1367176.06</c:v>
                </c:pt>
                <c:pt idx="7">
                  <c:v>1308963.9389999998</c:v>
                </c:pt>
                <c:pt idx="8">
                  <c:v>1276441.716</c:v>
                </c:pt>
                <c:pt idx="9">
                  <c:v>1280461.1430000002</c:v>
                </c:pt>
                <c:pt idx="10">
                  <c:v>1079481.665</c:v>
                </c:pt>
                <c:pt idx="11">
                  <c:v>1271075.054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Plan1!$M$450:$M$451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Plan1!$M$452:$M$463</c:f>
              <c:numCache>
                <c:formatCode>_(* #,##0_);_(* \(#,##0\);_(* "-"??_);_(@_)</c:formatCode>
                <c:ptCount val="12"/>
                <c:pt idx="0">
                  <c:v>1008386.0209999998</c:v>
                </c:pt>
                <c:pt idx="1">
                  <c:v>1167448.7</c:v>
                </c:pt>
                <c:pt idx="2">
                  <c:v>1531701.6769999997</c:v>
                </c:pt>
                <c:pt idx="3">
                  <c:v>1403613.9410000006</c:v>
                </c:pt>
                <c:pt idx="4">
                  <c:v>1306350.0119999992</c:v>
                </c:pt>
                <c:pt idx="5">
                  <c:v>1349580.5770000003</c:v>
                </c:pt>
                <c:pt idx="6">
                  <c:v>1326192.1300000006</c:v>
                </c:pt>
                <c:pt idx="7">
                  <c:v>1269352.0889999995</c:v>
                </c:pt>
                <c:pt idx="8">
                  <c:v>1336377.7169999999</c:v>
                </c:pt>
                <c:pt idx="9">
                  <c:v>1291722.7430000007</c:v>
                </c:pt>
                <c:pt idx="10">
                  <c:v>1209800.8829999999</c:v>
                </c:pt>
                <c:pt idx="11">
                  <c:v>1328541.797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Plan1!$N$450:$N$451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Plan1!$N$452:$N$463</c:f>
              <c:numCache>
                <c:formatCode>_(* #,##0_);_(* \(#,##0\);_(* "-"??_);_(@_)</c:formatCode>
                <c:ptCount val="12"/>
                <c:pt idx="0">
                  <c:v>1056709.5419999994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45EB-B465-9E4D9C61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dinâmica8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Plan1!$C$513:$C$514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Plan1!$C$515:$C$526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Plan1!$D$513:$D$514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Plan1!$D$515:$D$526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Plan1!$E$513:$E$514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Plan1!$E$515:$E$526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Plan1!$F$513:$F$514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Plan1!$F$515:$F$526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Plan1!$G$513:$G$514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Plan1!$G$515:$G$526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Plan1!$H$513:$H$514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Plan1!$H$515:$H$526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Plan1!$I$513:$I$514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Plan1!$I$515:$I$526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Plan1!$J$513:$J$514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Plan1!$J$515:$J$526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Plan1!$K$513:$K$514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Plan1!$K$515:$K$526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  <c:pt idx="9">
                  <c:v>3390764.5630000005</c:v>
                </c:pt>
                <c:pt idx="10">
                  <c:v>3217673.1580000003</c:v>
                </c:pt>
                <c:pt idx="11">
                  <c:v>3716766.1890000007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Plan1!$L$513:$L$514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Plan1!$L$515:$L$526</c:f>
              <c:numCache>
                <c:formatCode>_(* #,##0_);_(* \(#,##0\);_(* "-"??_);_(@_)</c:formatCode>
                <c:ptCount val="12"/>
                <c:pt idx="0">
                  <c:v>3181268.3290000004</c:v>
                </c:pt>
                <c:pt idx="1">
                  <c:v>2770212.5049999999</c:v>
                </c:pt>
                <c:pt idx="2">
                  <c:v>2820835.182</c:v>
                </c:pt>
                <c:pt idx="3">
                  <c:v>2738588.850000001</c:v>
                </c:pt>
                <c:pt idx="4">
                  <c:v>3089118.8020000001</c:v>
                </c:pt>
                <c:pt idx="5">
                  <c:v>3196372.9150000005</c:v>
                </c:pt>
                <c:pt idx="6">
                  <c:v>3515092.2150000008</c:v>
                </c:pt>
                <c:pt idx="7">
                  <c:v>3426644.9609999997</c:v>
                </c:pt>
                <c:pt idx="8">
                  <c:v>3494551.8739999994</c:v>
                </c:pt>
                <c:pt idx="9">
                  <c:v>3581105.0850000004</c:v>
                </c:pt>
                <c:pt idx="10">
                  <c:v>3435304.3400000003</c:v>
                </c:pt>
                <c:pt idx="11">
                  <c:v>4068252.08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Plan1!$M$513:$M$514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Plan1!$M$515:$M$526</c:f>
              <c:numCache>
                <c:formatCode>_(* #,##0_);_(* \(#,##0\);_(* "-"??_);_(@_)</c:formatCode>
                <c:ptCount val="12"/>
                <c:pt idx="0">
                  <c:v>3271353.2919999999</c:v>
                </c:pt>
                <c:pt idx="1">
                  <c:v>3321083.560000001</c:v>
                </c:pt>
                <c:pt idx="2">
                  <c:v>3301338.3199999994</c:v>
                </c:pt>
                <c:pt idx="3">
                  <c:v>3260679.2369999988</c:v>
                </c:pt>
                <c:pt idx="4">
                  <c:v>3429459.66</c:v>
                </c:pt>
                <c:pt idx="5">
                  <c:v>3170300.1740000001</c:v>
                </c:pt>
                <c:pt idx="6">
                  <c:v>3566004.2539999983</c:v>
                </c:pt>
                <c:pt idx="7">
                  <c:v>3837513.5469999998</c:v>
                </c:pt>
                <c:pt idx="8">
                  <c:v>3810491.5640000002</c:v>
                </c:pt>
                <c:pt idx="9">
                  <c:v>3877617.351999999</c:v>
                </c:pt>
                <c:pt idx="10">
                  <c:v>3758178.93</c:v>
                </c:pt>
                <c:pt idx="11">
                  <c:v>4435252.2039999999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Plan1!$N$513:$N$514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Plan1!$N$515:$N$526</c:f>
              <c:numCache>
                <c:formatCode>_(* #,##0_);_(* \(#,##0\);_(* "-"??_);_(@_)</c:formatCode>
                <c:ptCount val="12"/>
                <c:pt idx="0">
                  <c:v>3755181.9359999993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C9B-A304-C6443D7C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[Vendas_de_Combustiveis_m3.xlsx]Plan1!Tabela dinâmica9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Plan1!$C$576:$C$577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Plan1!$C$578:$C$589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Plan1!$D$576:$D$577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Plan1!$D$578:$D$589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Plan1!$E$576:$E$577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Plan1!$E$578:$E$589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Plan1!$F$576:$F$577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Plan1!$F$578:$F$589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Plan1!$G$576:$G$577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Plan1!$G$578:$G$589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Plan1!$H$576:$H$577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Plan1!$H$578:$H$589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Plan1!$I$576:$I$577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Plan1!$I$578:$I$589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Plan1!$J$576:$J$577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Plan1!$J$578:$J$589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Plan1!$K$576:$K$577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Plan1!$K$578:$K$589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5231145.7909999993</c:v>
                </c:pt>
                <c:pt idx="7">
                  <c:v>5164422.1869999981</c:v>
                </c:pt>
                <c:pt idx="8">
                  <c:v>5237175.794999999</c:v>
                </c:pt>
                <c:pt idx="9">
                  <c:v>5537466.4970000023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Plan1!$L$576:$L$577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Plan1!$L$578:$L$589</c:f>
              <c:numCache>
                <c:formatCode>_(* #,##0_);_(* \(#,##0\);_(* "-"??_);_(@_)</c:formatCode>
                <c:ptCount val="12"/>
                <c:pt idx="0">
                  <c:v>4523814.8600000013</c:v>
                </c:pt>
                <c:pt idx="1">
                  <c:v>4440445.7990000006</c:v>
                </c:pt>
                <c:pt idx="2">
                  <c:v>5496596.4099999983</c:v>
                </c:pt>
                <c:pt idx="3">
                  <c:v>5085850.7809999995</c:v>
                </c:pt>
                <c:pt idx="4">
                  <c:v>5022151.7170000002</c:v>
                </c:pt>
                <c:pt idx="5">
                  <c:v>5116078.9710000027</c:v>
                </c:pt>
                <c:pt idx="6">
                  <c:v>5617510.2090000007</c:v>
                </c:pt>
                <c:pt idx="7">
                  <c:v>5727325.0680000018</c:v>
                </c:pt>
                <c:pt idx="8">
                  <c:v>5417732.9380000019</c:v>
                </c:pt>
                <c:pt idx="9">
                  <c:v>5623071.5820000013</c:v>
                </c:pt>
                <c:pt idx="10">
                  <c:v>5106481.4640000006</c:v>
                </c:pt>
                <c:pt idx="11">
                  <c:v>4934506.0619999999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Plan1!$M$576:$M$577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Plan1!$M$578:$M$589</c:f>
              <c:numCache>
                <c:formatCode>_(* #,##0_);_(* \(#,##0\);_(* "-"??_);_(@_)</c:formatCode>
                <c:ptCount val="12"/>
                <c:pt idx="0">
                  <c:v>4636961.2460000012</c:v>
                </c:pt>
                <c:pt idx="1">
                  <c:v>4929325.5330000008</c:v>
                </c:pt>
                <c:pt idx="2">
                  <c:v>5461778.9519999987</c:v>
                </c:pt>
                <c:pt idx="3">
                  <c:v>4989833.6750000007</c:v>
                </c:pt>
                <c:pt idx="4">
                  <c:v>5345139.5700000012</c:v>
                </c:pt>
                <c:pt idx="5">
                  <c:v>5139351.9499999993</c:v>
                </c:pt>
                <c:pt idx="6">
                  <c:v>5531495.7550000036</c:v>
                </c:pt>
                <c:pt idx="7">
                  <c:v>5811135.4389999975</c:v>
                </c:pt>
                <c:pt idx="8">
                  <c:v>5492723.6850000015</c:v>
                </c:pt>
                <c:pt idx="9">
                  <c:v>5616165.8269999987</c:v>
                </c:pt>
                <c:pt idx="10">
                  <c:v>5235240.5889999988</c:v>
                </c:pt>
                <c:pt idx="11">
                  <c:v>5037787.9190000007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Plan1!$N$576:$N$577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Plan1!$N$578:$N$589</c:f>
              <c:numCache>
                <c:formatCode>_(* #,##0_);_(* \(#,##0\);_(* "-"??_);_(@_)</c:formatCode>
                <c:ptCount val="12"/>
                <c:pt idx="0">
                  <c:v>4539228.7380000008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4-4C70-B95C-CE549BD4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3170838" name="Picture 10776">
          <a:extLst>
            <a:ext uri="{FF2B5EF4-FFF2-40B4-BE49-F238E27FC236}">
              <a16:creationId xmlns:a16="http://schemas.microsoft.com/office/drawing/2014/main" id="{852DBB26-4948-4024-A778-5BF664BA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204105</xdr:colOff>
      <xdr:row>71</xdr:row>
      <xdr:rowOff>0</xdr:rowOff>
    </xdr:from>
    <xdr:to>
      <xdr:col>26</xdr:col>
      <xdr:colOff>2245178</xdr:colOff>
      <xdr:row>93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5B80D8-BE8D-4D9E-BE10-81A5CA57B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139</xdr:row>
      <xdr:rowOff>32657</xdr:rowOff>
    </xdr:from>
    <xdr:to>
      <xdr:col>27</xdr:col>
      <xdr:colOff>0</xdr:colOff>
      <xdr:row>161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237D78-D14E-45EB-A5DB-19FE2C31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204106</xdr:colOff>
      <xdr:row>207</xdr:row>
      <xdr:rowOff>0</xdr:rowOff>
    </xdr:from>
    <xdr:to>
      <xdr:col>14</xdr:col>
      <xdr:colOff>0</xdr:colOff>
      <xdr:row>229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4013D-49A9-4625-9FB3-D1D4977C1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204106</xdr:colOff>
      <xdr:row>272</xdr:row>
      <xdr:rowOff>163285</xdr:rowOff>
    </xdr:from>
    <xdr:to>
      <xdr:col>13</xdr:col>
      <xdr:colOff>938892</xdr:colOff>
      <xdr:row>295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88F292-FA57-477F-9456-162B63C5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27212</xdr:colOff>
      <xdr:row>339</xdr:row>
      <xdr:rowOff>163284</xdr:rowOff>
    </xdr:from>
    <xdr:to>
      <xdr:col>20</xdr:col>
      <xdr:colOff>0</xdr:colOff>
      <xdr:row>362</xdr:row>
      <xdr:rowOff>81643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665997-63D4-4AFF-B647-B6A6CC5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204106</xdr:colOff>
      <xdr:row>404</xdr:row>
      <xdr:rowOff>122463</xdr:rowOff>
    </xdr:from>
    <xdr:to>
      <xdr:col>20</xdr:col>
      <xdr:colOff>0</xdr:colOff>
      <xdr:row>427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469394-12DA-455C-8A71-6C7A6A3F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204105</xdr:colOff>
      <xdr:row>468</xdr:row>
      <xdr:rowOff>163284</xdr:rowOff>
    </xdr:from>
    <xdr:to>
      <xdr:col>14</xdr:col>
      <xdr:colOff>938892</xdr:colOff>
      <xdr:row>490</xdr:row>
      <xdr:rowOff>81643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EC1E13-2D09-4033-A18F-2580D406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204105</xdr:colOff>
      <xdr:row>532</xdr:row>
      <xdr:rowOff>0</xdr:rowOff>
    </xdr:from>
    <xdr:to>
      <xdr:col>14</xdr:col>
      <xdr:colOff>938892</xdr:colOff>
      <xdr:row>554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05149F-36C8-4386-A881-8FCA9869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204105</xdr:colOff>
      <xdr:row>595</xdr:row>
      <xdr:rowOff>0</xdr:rowOff>
    </xdr:from>
    <xdr:to>
      <xdr:col>14</xdr:col>
      <xdr:colOff>938892</xdr:colOff>
      <xdr:row>617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898000-A606-4713-8B68-B77F28CF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2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2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2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984.665523842596" createdVersion="8" refreshedVersion="8" minRefreshableVersion="3" recordCount="972" xr:uid="{CD59DAEA-9CC2-4125-ACF3-8419423B9471}">
  <cacheSource type="worksheet">
    <worksheetSource ref="A1:Q973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516196.47100000002"/>
    </cacheField>
    <cacheField name="Fev" numFmtId="0">
      <sharedItems containsString="0" containsBlank="1" containsNumber="1" minValue="0" maxValue="511804.10499999998"/>
    </cacheField>
    <cacheField name="Mar" numFmtId="0">
      <sharedItems containsString="0" containsBlank="1" containsNumber="1" minValue="0" maxValue="593457.98300000012"/>
    </cacheField>
    <cacheField name="Abr" numFmtId="0">
      <sharedItems containsString="0" containsBlank="1" containsNumber="1" minValue="0" maxValue="562559.26699999999"/>
    </cacheField>
    <cacheField name="Mai" numFmtId="0">
      <sharedItems containsString="0" containsBlank="1" containsNumber="1" minValue="0" maxValue="588233.81700000016"/>
    </cacheField>
    <cacheField name="Jun" numFmtId="0">
      <sharedItems containsString="0" containsBlank="1" containsNumber="1" minValue="0" maxValue="590282.00300000003"/>
    </cacheField>
    <cacheField name="Jul" numFmtId="0">
      <sharedItems containsString="0" containsBlank="1" containsNumber="1" minValue="0" maxValue="592753.745"/>
    </cacheField>
    <cacheField name="Ago" numFmtId="0">
      <sharedItems containsString="0" containsBlank="1" containsNumber="1" minValue="0" maxValue="611953.49199999997"/>
    </cacheField>
    <cacheField name="Set" numFmtId="0">
      <sharedItems containsString="0" containsBlank="1" containsNumber="1" minValue="0" maxValue="590874.84400000004"/>
    </cacheField>
    <cacheField name="Out" numFmtId="0">
      <sharedItems containsString="0" containsBlank="1" containsNumber="1" minValue="0" maxValue="634299.99399999995"/>
    </cacheField>
    <cacheField name="Nov" numFmtId="0">
      <sharedItems containsString="0" containsBlank="1" containsNumber="1" minValue="0" maxValue="554810.87899999996"/>
    </cacheField>
    <cacheField name="Dez" numFmtId="0">
      <sharedItems containsString="0" containsBlank="1" containsNumber="1" minValue="0" maxValue="566622.296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984.665527314814" createdVersion="8" refreshedVersion="8" minRefreshableVersion="3" recordCount="972" xr:uid="{04B84D14-ABF5-4E93-AD4C-27FCD216F04F}">
  <cacheSource type="worksheet">
    <worksheetSource ref="A1:Q973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tring="0" containsBlank="1" containsNumber="1" minValue="0" maxValue="880536.93900000001"/>
    </cacheField>
    <cacheField name="Mar" numFmtId="0">
      <sharedItems containsString="0" containsBlank="1" containsNumber="1" minValue="0" maxValue="958716.10600000003"/>
    </cacheField>
    <cacheField name="Abr" numFmtId="0">
      <sharedItems containsString="0" containsBlank="1" containsNumber="1" minValue="0" maxValue="950728.33799999999"/>
    </cacheField>
    <cacheField name="Mai" numFmtId="0">
      <sharedItems containsString="0" containsBlank="1" containsNumber="1" minValue="0" maxValue="934994.07900000003"/>
    </cacheField>
    <cacheField name="Jun" numFmtId="0">
      <sharedItems containsString="0" containsBlank="1" containsNumber="1" minValue="-7" maxValue="890296.43099999998"/>
    </cacheField>
    <cacheField name="Jul" numFmtId="0">
      <sharedItems containsString="0" containsBlank="1" containsNumber="1" minValue="0" maxValue="874715.51500000001"/>
    </cacheField>
    <cacheField name="Ago" numFmtId="0">
      <sharedItems containsString="0" containsBlank="1" containsNumber="1" minValue="0" maxValue="907640.38399999996"/>
    </cacheField>
    <cacheField name="Set" numFmtId="0">
      <sharedItems containsString="0" containsBlank="1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32749.07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984.665530208331" createdVersion="8" refreshedVersion="8" minRefreshableVersion="3" recordCount="972" xr:uid="{41F3DD9A-4C6A-48A2-8555-9D8CB0472FB3}">
  <cacheSource type="worksheet">
    <worksheetSource ref="A1:Q973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tring="0" containsBlank="1" containsNumber="1" minValue="0" maxValue="924753.01699999999"/>
    </cacheField>
    <cacheField name="Mar" numFmtId="0">
      <sharedItems containsString="0" containsBlank="1" containsNumber="1" minValue="-1112.8410000000003" maxValue="901962.36199999996"/>
    </cacheField>
    <cacheField name="Abr" numFmtId="0">
      <sharedItems containsString="0" containsBlank="1" containsNumber="1" minValue="0" maxValue="937732.09"/>
    </cacheField>
    <cacheField name="Mai" numFmtId="0">
      <sharedItems containsString="0" containsBlank="1" containsNumber="1" minValue="0" maxValue="968515.61"/>
    </cacheField>
    <cacheField name="Jun" numFmtId="0">
      <sharedItems containsString="0" containsBlank="1" containsNumber="1" minValue="0" maxValue="886001.33499999996"/>
    </cacheField>
    <cacheField name="Jul" numFmtId="0">
      <sharedItems containsString="0" containsBlank="1" containsNumber="1" minValue="0" maxValue="941320.16099999996"/>
    </cacheField>
    <cacheField name="Ago" numFmtId="0">
      <sharedItems containsString="0" containsBlank="1" containsNumber="1" minValue="0" maxValue="962208.58499999996"/>
    </cacheField>
    <cacheField name="Set" numFmtId="0">
      <sharedItems containsString="0" containsBlank="1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984.665532870371" createdVersion="8" refreshedVersion="8" minRefreshableVersion="3" recordCount="918" xr:uid="{28490C43-DCDD-4FB0-B495-98EF17E1DBAE}">
  <cacheSource type="worksheet">
    <worksheetSource ref="A1:Q919" sheet="m3" r:id="rId2"/>
  </cacheSource>
  <cacheFields count="17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07" maxValue="2023" count="17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32.726449275362313" maxValue="157729.80072463767"/>
    </cacheField>
    <cacheField name="Fev" numFmtId="0">
      <sharedItems containsString="0" containsBlank="1" containsNumber="1" minValue="58.315217391304344" maxValue="155009.31340579709"/>
    </cacheField>
    <cacheField name="Mar" numFmtId="0">
      <sharedItems containsString="0" containsBlank="1" containsNumber="1" minValue="45.905797101449274" maxValue="179696.50362318839"/>
    </cacheField>
    <cacheField name="Abr" numFmtId="0">
      <sharedItems containsString="0" containsBlank="1" containsNumber="1" minValue="58.043478260869563" maxValue="194863.87681159418"/>
    </cacheField>
    <cacheField name="Mai" numFmtId="0">
      <sharedItems containsString="0" containsBlank="1" containsNumber="1" minValue="68.324275362318829" maxValue="175735.43840579709"/>
    </cacheField>
    <cacheField name="Jun" numFmtId="0">
      <sharedItems containsString="0" containsBlank="1" containsNumber="1" minValue="58.088768115942024" maxValue="184958.41847826084"/>
    </cacheField>
    <cacheField name="Jul" numFmtId="0">
      <sharedItems containsString="0" containsBlank="1" containsNumber="1" minValue="67.074275362318829" maxValue="183584.05253623187"/>
    </cacheField>
    <cacheField name="Ago" numFmtId="0">
      <sharedItems containsString="0" containsBlank="1" containsNumber="1" minValue="77.18297101449275" maxValue="183655.96195652173"/>
    </cacheField>
    <cacheField name="Set" numFmtId="0">
      <sharedItems containsString="0" containsBlank="1" containsNumber="1" minValue="71.25" maxValue="179163.98188405798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60.724637681159415" maxValue="165875.70289855072"/>
    </cacheField>
    <cacheField name="Dez" numFmtId="0">
      <sharedItems containsString="0" containsBlank="1" containsNumber="1" minValue="72.03804347826086" maxValue="178327.69927536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984.66553622685" createdVersion="8" refreshedVersion="8" minRefreshableVersion="3" recordCount="1485" xr:uid="{6457FA86-DF1B-4428-87FB-BFDE8D3E2DF6}">
  <cacheSource type="worksheet">
    <worksheetSource ref="A1:Q1486" sheet="m3" r:id="rId2"/>
  </cacheSource>
  <cacheFields count="17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tring="0" containsBlank="1" containsNumber="1" minValue="0" maxValue="672274.00100000005"/>
    </cacheField>
    <cacheField name="Mar" numFmtId="0">
      <sharedItems containsString="0" containsBlank="1" containsNumber="1" minValue="0" maxValue="695882.89399999997"/>
    </cacheField>
    <cacheField name="Abr" numFmtId="0">
      <sharedItems containsString="0" containsBlank="1" containsNumber="1" minValue="0" maxValue="739885.74300000002"/>
    </cacheField>
    <cacheField name="Mai" numFmtId="0">
      <sharedItems containsString="0" containsBlank="1" containsNumber="1" minValue="0" maxValue="812518.63500000001"/>
    </cacheField>
    <cacheField name="Jun" numFmtId="0">
      <sharedItems containsString="0" containsBlank="1" containsNumber="1" minValue="-122" maxValue="748762.11499999999"/>
    </cacheField>
    <cacheField name="Jul" numFmtId="0">
      <sharedItems containsString="0" containsBlank="1" containsNumber="1" minValue="0" maxValue="793256.29399999999"/>
    </cacheField>
    <cacheField name="Ago" numFmtId="0">
      <sharedItems containsString="0" containsBlank="1" containsNumber="1" minValue="-60" maxValue="823011.38600000006"/>
    </cacheField>
    <cacheField name="Set" numFmtId="0">
      <sharedItems containsString="0" containsBlank="1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94878.62499999977"/>
    </cacheField>
    <cacheField name="Dez" numFmtId="0">
      <sharedItems containsString="0" containsBlank="1" containsNumber="1" minValue="0" maxValue="674272.47499999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984.665536921297" createdVersion="8" refreshedVersion="8" minRefreshableVersion="3" recordCount="5184" xr:uid="{4E204A6F-800A-4477-941D-981744EDBD9D}">
  <cacheSource type="worksheet">
    <worksheetSource ref="A1:R5185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 count="1">
        <s v="m3"/>
      </sharedItems>
    </cacheField>
    <cacheField name="Jan" numFmtId="0">
      <sharedItems containsSemiMixedTypes="0" containsString="0" containsNumber="1" minValue="0" maxValue="977533.24899999995"/>
    </cacheField>
    <cacheField name="Fev" numFmtId="0">
      <sharedItems containsString="0" containsBlank="1" containsNumber="1" minValue="0" maxValue="959603.245"/>
    </cacheField>
    <cacheField name="Mar" numFmtId="0">
      <sharedItems containsString="0" containsBlank="1" containsNumber="1" minValue="-5.7240000000000002" maxValue="1093994.3389999992"/>
    </cacheField>
    <cacheField name="Abr" numFmtId="0">
      <sharedItems containsString="0" containsBlank="1" containsNumber="1" minValue="-0.12" maxValue="1104194.412"/>
    </cacheField>
    <cacheField name="Mai" numFmtId="0">
      <sharedItems containsString="0" containsBlank="1" containsNumber="1" minValue="-16.748753979613717" maxValue="1160505.2640000002"/>
    </cacheField>
    <cacheField name="Jun" numFmtId="0">
      <sharedItems containsString="0" containsBlank="1" containsNumber="1" minValue="-56.769288936902562" maxValue="1142959.2819999999"/>
    </cacheField>
    <cacheField name="Jul" numFmtId="165">
      <sharedItems containsString="0" containsBlank="1" containsNumber="1" minValue="0" maxValue="1163572.9699999993"/>
    </cacheField>
    <cacheField name="Ago" numFmtId="165">
      <sharedItems containsString="0" containsBlank="1" containsNumber="1" minValue="0" maxValue="1272781.3959999999"/>
    </cacheField>
    <cacheField name="Set" numFmtId="165">
      <sharedItems containsString="0" containsBlank="1" containsNumber="1" minValue="-3.364223426452391E-2" maxValue="1155115.9350000001"/>
    </cacheField>
    <cacheField name="Out" numFmtId="165">
      <sharedItems containsString="0" containsBlank="1" containsNumber="1" minValue="-4.16" maxValue="1241557.8640000001"/>
    </cacheField>
    <cacheField name="Nov" numFmtId="165">
      <sharedItems containsString="0" containsBlank="1" containsNumber="1" minValue="0" maxValue="1131038.1880000001"/>
    </cacheField>
    <cacheField name="Dez" numFmtId="165">
      <sharedItems containsString="0" containsBlank="1" containsNumber="1" minValue="-44.893702259339868" maxValue="1077621.99"/>
    </cacheField>
    <cacheField name="TOTAL" numFmtId="165">
      <sharedItems containsSemiMixedTypes="0" containsString="0" containsNumber="1" minValue="0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n v="59812.538999999997"/>
    <n v="51501.985999999997"/>
    <n v="54926.841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n v="8304.2999999999993"/>
    <n v="6930.3"/>
    <n v="6534.3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n v="22765.079000000002"/>
    <n v="20999.778999999999"/>
    <n v="21882.278999999999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n v="8929.07"/>
    <n v="7454.5"/>
    <n v="7879.1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n v="130448.908"/>
    <n v="109499.86500000001"/>
    <n v="109615.7409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n v="5726.598"/>
    <n v="5539.1059999999998"/>
    <n v="4944.3630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n v="102873.27"/>
    <n v="93612.57"/>
    <n v="85720.12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n v="87598.080000000002"/>
    <n v="76776.839000000007"/>
    <n v="81284.06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n v="42802.66"/>
    <n v="37214.57"/>
    <n v="40132.881999999998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n v="77222.134999999995"/>
    <n v="69083.441000000006"/>
    <n v="75394.241999999998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n v="33967.5"/>
    <n v="31163.5"/>
    <n v="33267.737999999998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n v="34907.85"/>
    <n v="31379.15"/>
    <n v="33927.4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n v="99097.475000000006"/>
    <n v="89949.520999999993"/>
    <n v="94838.31799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n v="24034"/>
    <n v="22041.848000000002"/>
    <n v="23837.5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n v="24699.266"/>
    <n v="22342.999"/>
    <n v="24068.5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n v="236016.348"/>
    <n v="206497.965"/>
    <n v="214348.39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n v="396302.701"/>
    <n v="358175.85800000001"/>
    <n v="353259.467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n v="58527.3"/>
    <n v="53780.4"/>
    <n v="56281.2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n v="91687.67"/>
    <n v="80645.005000000005"/>
    <n v="90268.676999999996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n v="634299.99399999995"/>
    <n v="554810.87899999996"/>
    <n v="549251.17200000002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n v="365067.47700000001"/>
    <n v="322528.28700000001"/>
    <n v="308808.30200000003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n v="160303.848"/>
    <n v="150004.277"/>
    <n v="149667.7870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n v="189136.39300000001"/>
    <n v="172395.36499999999"/>
    <n v="168367.2239999999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n v="66913.243000000002"/>
    <n v="59283.826999999997"/>
    <n v="58152.112999999998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n v="147211.467"/>
    <n v="123810.13099999999"/>
    <n v="122462.75900000001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41.96"/>
    <n v="185073.625"/>
    <n v="154798.70199999999"/>
    <n v="151880.8349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n v="17337"/>
    <n v="15065.782999999999"/>
    <n v="16959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n v="16909.072"/>
    <n v="15741.458000000001"/>
    <n v="16907.415000000001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n v="7652.5"/>
    <n v="7200.5"/>
    <n v="719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n v="42363.595000000001"/>
    <n v="44606.110999999997"/>
    <n v="39382.93299999999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n v="33854.167999999998"/>
    <n v="32782.5"/>
    <n v="33548.076000000001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n v="81703.876000000004"/>
    <n v="73913.69"/>
    <n v="74774.9020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n v="5450.7849999999999"/>
    <n v="6115.4170000000004"/>
    <n v="7202.9709999999995"/>
  </r>
  <r>
    <s v="ÓLEO DIESEL (m3)"/>
    <x v="8"/>
    <x v="1"/>
    <x v="6"/>
    <s v="m3"/>
    <n v="3127"/>
    <n v="4274.5"/>
    <n v="4848"/>
    <n v="4210"/>
    <n v="4722"/>
    <n v="5030"/>
    <n v="5083"/>
    <n v="5208"/>
    <n v="4896"/>
    <n v="5460"/>
    <n v="4101.5"/>
    <n v="3599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n v="53860.103000000003"/>
    <n v="52109.517999999996"/>
    <n v="39980.915999999997"/>
  </r>
  <r>
    <s v="ÓLEO DIESEL (m3)"/>
    <x v="8"/>
    <x v="1"/>
    <x v="8"/>
    <s v="m3"/>
    <n v="4776"/>
    <n v="4671"/>
    <n v="4125"/>
    <n v="2663"/>
    <n v="2984"/>
    <n v="3472"/>
    <n v="4220"/>
    <n v="3989"/>
    <n v="4029"/>
    <n v="4212"/>
    <n v="4177"/>
    <n v="3995.95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n v="23462.9"/>
    <n v="22165"/>
    <n v="22497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n v="10087.5"/>
    <n v="13258"/>
    <n v="8802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n v="7456"/>
    <n v="6450.5"/>
    <n v="6543.5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n v="31279.7"/>
    <n v="35493.1"/>
    <n v="29771.598999999998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n v="9468.5"/>
    <n v="9338.5"/>
    <n v="9564.5"/>
  </r>
  <r>
    <s v="ÓLEO DIESEL (m3)"/>
    <x v="8"/>
    <x v="1"/>
    <x v="14"/>
    <s v="m3"/>
    <n v="4126"/>
    <n v="3500"/>
    <n v="3524"/>
    <n v="2630"/>
    <n v="2464"/>
    <n v="2696"/>
    <n v="2875"/>
    <n v="3084"/>
    <n v="3767"/>
    <n v="4127"/>
    <n v="4322"/>
    <n v="4191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n v="44550.561000000002"/>
    <n v="40853.692999999999"/>
    <n v="43598.506999999998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n v="180832.125"/>
    <n v="159108.07399999999"/>
    <n v="153226.60200000001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n v="33286.127999999997"/>
    <n v="31411.343000000001"/>
    <n v="31902.214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n v="78176.755999999994"/>
    <n v="74085.695999999996"/>
    <n v="84703.063999999998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n v="376897.397"/>
    <n v="319688.96799999999"/>
    <n v="257629.367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n v="69880.008000000002"/>
    <n v="64069.659"/>
    <n v="45680.385999999999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n v="16053"/>
    <n v="14588.880999999999"/>
    <n v="14323.93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n v="31609.855"/>
    <n v="30018.758000000002"/>
    <n v="30443.934000000001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n v="32891.642999999996"/>
    <n v="30338.954000000002"/>
    <n v="21201.8149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n v="54626.023999999998"/>
    <n v="42200.292999999998"/>
    <n v="35894.222000000002"/>
  </r>
  <r>
    <s v="ÓLEO DIESEL (m3)"/>
    <x v="8"/>
    <x v="1"/>
    <x v="25"/>
    <s v="m3"/>
    <n v="38632.267999999996"/>
    <n v="41582.231"/>
    <n v="49928.84"/>
    <n v="51041.120000000003"/>
    <n v="58792.11"/>
    <n v="67807.34"/>
    <n v="73965.740000000005"/>
    <n v="72967.62"/>
    <n v="73657.570000000007"/>
    <n v="79266.47"/>
    <n v="82154.97"/>
    <n v="59761.548000000003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n v="15145"/>
    <n v="13423"/>
    <n v="14783"/>
  </r>
  <r>
    <s v="ÓLEO DIESEL (m3)"/>
    <x v="8"/>
    <x v="2"/>
    <x v="0"/>
    <s v="m3"/>
    <n v="5265"/>
    <n v="5241"/>
    <n v="5024"/>
    <n v="3925"/>
    <n v="5026"/>
    <n v="5782"/>
    <n v="7058.5"/>
    <n v="6122"/>
    <n v="5533"/>
    <n v="5979"/>
    <n v="5014"/>
    <n v="4384"/>
  </r>
  <r>
    <s v="ÓLEO DIESEL (m3)"/>
    <x v="8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n v="125"/>
    <n v="10"/>
    <n v="13"/>
  </r>
  <r>
    <s v="ÓLEO DIESEL (m3)"/>
    <x v="8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n v="36137.216"/>
    <n v="33229.932999999997"/>
    <n v="34286.936999999998"/>
  </r>
  <r>
    <s v="ÓLEO DIESEL (m3)"/>
    <x v="8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n v="3161.1"/>
    <n v="2197"/>
    <n v="1992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n v="4895"/>
    <n v="4454.5"/>
    <n v="3196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n v="6595"/>
    <n v="6811"/>
    <n v="6606.5"/>
  </r>
  <r>
    <s v="ÓLEO DIESEL (m3)"/>
    <x v="8"/>
    <x v="2"/>
    <x v="9"/>
    <s v="m3"/>
    <n v="0"/>
    <n v="0"/>
    <n v="0"/>
    <n v="0"/>
    <n v="0"/>
    <n v="0"/>
    <n v="0"/>
    <n v="0"/>
    <n v="0"/>
    <n v="0"/>
    <n v="0"/>
    <n v="160"/>
  </r>
  <r>
    <s v="ÓLEO DIESEL (m3)"/>
    <x v="8"/>
    <x v="2"/>
    <x v="10"/>
    <s v="m3"/>
    <n v="785"/>
    <n v="633"/>
    <n v="633"/>
    <n v="361"/>
    <n v="510.5"/>
    <n v="529"/>
    <n v="404"/>
    <n v="446"/>
    <n v="402"/>
    <n v="540"/>
    <n v="624"/>
    <n v="538"/>
  </r>
  <r>
    <s v="ÓLEO DIESEL (m3)"/>
    <x v="8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n v="8825.4"/>
    <n v="8132"/>
    <n v="8859"/>
  </r>
  <r>
    <s v="ÓLEO DIESEL (m3)"/>
    <x v="8"/>
    <x v="2"/>
    <x v="13"/>
    <s v="m3"/>
    <n v="2968"/>
    <n v="2359"/>
    <n v="2042"/>
    <n v="1398"/>
    <n v="1337"/>
    <n v="1527"/>
    <n v="1790"/>
    <n v="1919"/>
    <n v="2666"/>
    <n v="3159"/>
    <n v="2940"/>
    <n v="3061"/>
  </r>
  <r>
    <s v="ÓLEO DIESEL (m3)"/>
    <x v="8"/>
    <x v="2"/>
    <x v="14"/>
    <s v="m3"/>
    <n v="1474"/>
    <n v="1040"/>
    <n v="891"/>
    <n v="625"/>
    <n v="537"/>
    <n v="817"/>
    <n v="736"/>
    <n v="841"/>
    <n v="934"/>
    <n v="1300"/>
    <n v="1207"/>
    <n v="1231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n v="28787"/>
    <n v="26396"/>
    <n v="24058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n v="85115.366999999998"/>
    <n v="75667.422000000006"/>
    <n v="67349.679000000004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n v="15492"/>
    <n v="12987"/>
    <n v="14065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n v="21485.171999999999"/>
    <n v="18896.896000000001"/>
    <n v="20816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n v="160114.20199999999"/>
    <n v="141458.51500000001"/>
    <n v="128768.995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n v="119252.91099999999"/>
    <n v="91355.195999999996"/>
    <n v="79012.341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n v="68582.055999999997"/>
    <n v="63355.196000000004"/>
    <n v="56414.845000000001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n v="125480.931"/>
    <n v="111997.905"/>
    <n v="84676.414999999994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n v="47208.313999999998"/>
    <n v="39752.5"/>
    <n v="29154.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n v="95386.335999999996"/>
    <n v="67698.574999999997"/>
    <n v="52526.165000000001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n v="37623.03"/>
    <n v="25270.92"/>
    <n v="21242.799999999999"/>
  </r>
  <r>
    <s v="ÓLEO DIESEL (m3)"/>
    <x v="8"/>
    <x v="2"/>
    <x v="26"/>
    <s v="m3"/>
    <n v="635"/>
    <n v="806"/>
    <n v="710"/>
    <n v="391"/>
    <n v="406"/>
    <n v="345"/>
    <n v="468"/>
    <n v="575"/>
    <n v="507"/>
    <n v="594"/>
    <n v="489"/>
    <n v="445"/>
  </r>
  <r>
    <s v="ÓLEO DIESEL (m3)"/>
    <x v="9"/>
    <x v="0"/>
    <x v="0"/>
    <s v="m3"/>
    <n v="42895.633000000002"/>
    <n v="48718.951000000001"/>
    <n v="55974.777999999998"/>
    <n v="54974.862000000001"/>
    <n v="55237.326000000001"/>
    <n v="58673.857000000004"/>
    <n v="63584.137000000002"/>
    <n v="61708.296999999999"/>
    <n v="53476.370999999999"/>
    <n v="54684.449000000001"/>
    <n v="51255.57"/>
    <n v="51569.370999999999"/>
  </r>
  <r>
    <s v="ÓLEO DIESEL (m3)"/>
    <x v="9"/>
    <x v="0"/>
    <x v="1"/>
    <s v="m3"/>
    <n v="5134.1000000000004"/>
    <n v="4673.5"/>
    <n v="5406.2"/>
    <n v="5550.9"/>
    <n v="6351.1"/>
    <n v="6774.4"/>
    <n v="7773.5"/>
    <n v="8133"/>
    <n v="7915"/>
    <n v="7831.4"/>
    <n v="6923.79"/>
    <n v="6311.2"/>
  </r>
  <r>
    <s v="ÓLEO DIESEL (m3)"/>
    <x v="9"/>
    <x v="0"/>
    <x v="2"/>
    <s v="m3"/>
    <n v="16986.201000000001"/>
    <n v="14825.242"/>
    <n v="18673.377"/>
    <n v="19549.514999999999"/>
    <n v="18629.322"/>
    <n v="22249.992999999999"/>
    <n v="26090.999"/>
    <n v="25190.503000000001"/>
    <n v="26037.374"/>
    <n v="25575.941999999999"/>
    <n v="24404.441999999999"/>
    <n v="23867.465"/>
  </r>
  <r>
    <s v="ÓLEO DIESEL (m3)"/>
    <x v="9"/>
    <x v="0"/>
    <x v="3"/>
    <s v="m3"/>
    <n v="7400.4"/>
    <n v="7780.6"/>
    <n v="9023.5169999999998"/>
    <n v="8299.2000000000007"/>
    <n v="7800.6"/>
    <n v="7278.4"/>
    <n v="7101.7"/>
    <n v="8401.7999999999993"/>
    <n v="9428.25"/>
    <n v="9486.9"/>
    <n v="9971.2350000000006"/>
    <n v="8844.7999999999993"/>
  </r>
  <r>
    <s v="ÓLEO DIESEL (m3)"/>
    <x v="9"/>
    <x v="0"/>
    <x v="4"/>
    <s v="m3"/>
    <n v="95527.524999999994"/>
    <n v="111765.77"/>
    <n v="134898.495"/>
    <n v="126705.749"/>
    <n v="123084.572"/>
    <n v="128574.43799999999"/>
    <n v="138274.416"/>
    <n v="130804.329"/>
    <n v="122999.398"/>
    <n v="126420.701"/>
    <n v="121026.19899999999"/>
    <n v="114409.226"/>
  </r>
  <r>
    <s v="ÓLEO DIESEL (m3)"/>
    <x v="9"/>
    <x v="0"/>
    <x v="5"/>
    <s v="m3"/>
    <n v="4102.3289999999997"/>
    <n v="3587.1950000000002"/>
    <n v="4026.8879999999999"/>
    <n v="4341.9560000000001"/>
    <n v="4246.9570000000003"/>
    <n v="4223.6440000000002"/>
    <n v="5176.9170000000004"/>
    <n v="5386.8280000000004"/>
    <n v="5427.7340000000004"/>
    <n v="5380.3670000000002"/>
    <n v="5415.3739999999998"/>
    <n v="5449.9170000000004"/>
  </r>
  <r>
    <s v="ÓLEO DIESEL (m3)"/>
    <x v="9"/>
    <x v="0"/>
    <x v="6"/>
    <s v="m3"/>
    <n v="78100.77"/>
    <n v="81313.13"/>
    <n v="102282.57"/>
    <n v="90927.05"/>
    <n v="93152.3"/>
    <n v="95138"/>
    <n v="104144.8"/>
    <n v="100326.1"/>
    <n v="94139.6"/>
    <n v="97350.5"/>
    <n v="90842.3"/>
    <n v="84960.5"/>
  </r>
  <r>
    <s v="ÓLEO DIESEL (m3)"/>
    <x v="9"/>
    <x v="0"/>
    <x v="7"/>
    <s v="m3"/>
    <n v="69553.429999999993"/>
    <n v="59594.18"/>
    <n v="73098.165999999997"/>
    <n v="72645.95"/>
    <n v="74962.03"/>
    <n v="75790.460000000006"/>
    <n v="85555.23"/>
    <n v="86022.69"/>
    <n v="81502.48"/>
    <n v="80614.86"/>
    <n v="80207.466"/>
    <n v="82820.668000000005"/>
  </r>
  <r>
    <s v="ÓLEO DIESEL (m3)"/>
    <x v="9"/>
    <x v="0"/>
    <x v="8"/>
    <s v="m3"/>
    <n v="35943.24"/>
    <n v="29569.48"/>
    <n v="34336.199999999997"/>
    <n v="34325.31"/>
    <n v="35101.1"/>
    <n v="37460.31"/>
    <n v="41485.1"/>
    <n v="42900.6"/>
    <n v="38911.300000000003"/>
    <n v="38358.928999999996"/>
    <n v="37218.464999999997"/>
    <n v="39125.4"/>
  </r>
  <r>
    <s v="ÓLEO DIESEL (m3)"/>
    <x v="9"/>
    <x v="0"/>
    <x v="9"/>
    <s v="m3"/>
    <n v="69119.577999999994"/>
    <n v="58307.997000000003"/>
    <n v="63129.785000000003"/>
    <n v="55011.048999999999"/>
    <n v="59546.851000000002"/>
    <n v="64114.444000000003"/>
    <n v="71477.222999999998"/>
    <n v="71622.3"/>
    <n v="68604.198999999993"/>
    <n v="71424.5"/>
    <n v="67392.928"/>
    <n v="71031.199999999997"/>
  </r>
  <r>
    <s v="ÓLEO DIESEL (m3)"/>
    <x v="9"/>
    <x v="0"/>
    <x v="10"/>
    <s v="m3"/>
    <n v="31662.876"/>
    <n v="26774.882000000001"/>
    <n v="30680.982"/>
    <n v="28293.5"/>
    <n v="27688.400000000001"/>
    <n v="28012"/>
    <n v="30794.5"/>
    <n v="31179.5"/>
    <n v="30112.5"/>
    <n v="30210.5"/>
    <n v="30290.5"/>
    <n v="32409"/>
  </r>
  <r>
    <s v="ÓLEO DIESEL (m3)"/>
    <x v="9"/>
    <x v="0"/>
    <x v="11"/>
    <s v="m3"/>
    <n v="31747.5"/>
    <n v="27324.1"/>
    <n v="30899.3"/>
    <n v="28820.42"/>
    <n v="28406.59"/>
    <n v="29376.542000000001"/>
    <n v="32802.36"/>
    <n v="32703.69"/>
    <n v="31788.98"/>
    <n v="33235.593999999997"/>
    <n v="32859.54"/>
    <n v="33517.26"/>
  </r>
  <r>
    <s v="ÓLEO DIESEL (m3)"/>
    <x v="9"/>
    <x v="0"/>
    <x v="12"/>
    <s v="m3"/>
    <n v="88434.203999999998"/>
    <n v="77675.876000000004"/>
    <n v="91069.978000000003"/>
    <n v="81326.101999999999"/>
    <n v="83386.312999999995"/>
    <n v="85204.012000000002"/>
    <n v="92610.422000000006"/>
    <n v="94654.543000000005"/>
    <n v="94374.077999999994"/>
    <n v="98487.625"/>
    <n v="94192.524999999994"/>
    <n v="95643.861999999994"/>
  </r>
  <r>
    <s v="ÓLEO DIESEL (m3)"/>
    <x v="9"/>
    <x v="0"/>
    <x v="13"/>
    <s v="m3"/>
    <n v="22342.5"/>
    <n v="18956"/>
    <n v="21541"/>
    <n v="19696.5"/>
    <n v="19042.5"/>
    <n v="19730.705999999998"/>
    <n v="20078.127"/>
    <n v="21224.350999999999"/>
    <n v="21778.503000000001"/>
    <n v="23440.342000000001"/>
    <n v="24145.367999999999"/>
    <n v="24280.028999999999"/>
  </r>
  <r>
    <s v="ÓLEO DIESEL (m3)"/>
    <x v="9"/>
    <x v="0"/>
    <x v="14"/>
    <s v="m3"/>
    <n v="21692"/>
    <n v="19556.5"/>
    <n v="22914.5"/>
    <n v="23644"/>
    <n v="23194.5"/>
    <n v="19963"/>
    <n v="20833.580000000002"/>
    <n v="22590.5"/>
    <n v="21745"/>
    <n v="23242.5"/>
    <n v="22857"/>
    <n v="23887"/>
  </r>
  <r>
    <s v="ÓLEO DIESEL (m3)"/>
    <x v="9"/>
    <x v="0"/>
    <x v="15"/>
    <s v="m3"/>
    <n v="198594.8"/>
    <n v="178632.62100000001"/>
    <n v="213696.924"/>
    <n v="204948.49"/>
    <n v="215944.2"/>
    <n v="205074.41"/>
    <n v="224356.84299999999"/>
    <n v="219370.408"/>
    <n v="215324.4"/>
    <n v="218589.96299999999"/>
    <n v="204064.57800000001"/>
    <n v="202468.06"/>
  </r>
  <r>
    <s v="ÓLEO DIESEL (m3)"/>
    <x v="9"/>
    <x v="0"/>
    <x v="16"/>
    <s v="m3"/>
    <n v="341630.98599999998"/>
    <n v="312042.43900000001"/>
    <n v="390893.08799999999"/>
    <n v="350891.93"/>
    <n v="356317.97600000002"/>
    <n v="349367.27100000001"/>
    <n v="390246.30099999998"/>
    <n v="399429.60200000001"/>
    <n v="378273.821"/>
    <n v="380815.18800000002"/>
    <n v="357262.109"/>
    <n v="361113.52100000001"/>
  </r>
  <r>
    <s v="ÓLEO DIESEL (m3)"/>
    <x v="9"/>
    <x v="0"/>
    <x v="17"/>
    <s v="m3"/>
    <n v="54217.5"/>
    <n v="46905.599999999999"/>
    <n v="58328.298000000003"/>
    <n v="52372.03"/>
    <n v="55705.599999999999"/>
    <n v="55832.968000000001"/>
    <n v="59440.998"/>
    <n v="59674.192000000003"/>
    <n v="55407.487000000001"/>
    <n v="56480.868000000002"/>
    <n v="54493.9"/>
    <n v="54865.3"/>
  </r>
  <r>
    <s v="ÓLEO DIESEL (m3)"/>
    <x v="9"/>
    <x v="0"/>
    <x v="18"/>
    <s v="m3"/>
    <n v="88126.691000000006"/>
    <n v="73028.481"/>
    <n v="88928.548999999999"/>
    <n v="80855.861000000004"/>
    <n v="83803.804999999993"/>
    <n v="83733.911999999997"/>
    <n v="92174.623000000007"/>
    <n v="90076.763000000006"/>
    <n v="87997.464999999997"/>
    <n v="91167.490999999995"/>
    <n v="83503.278000000006"/>
    <n v="94648.558999999994"/>
  </r>
  <r>
    <s v="ÓLEO DIESEL (m3)"/>
    <x v="9"/>
    <x v="0"/>
    <x v="19"/>
    <s v="m3"/>
    <n v="516196.47100000002"/>
    <n v="489393.39299999998"/>
    <n v="584793.28"/>
    <n v="562559.26699999999"/>
    <n v="570292.91899999999"/>
    <n v="555016.55799999996"/>
    <n v="592753.745"/>
    <n v="611953.49199999997"/>
    <n v="575816.67099999997"/>
    <n v="586084.701"/>
    <n v="546982.25600000005"/>
    <n v="557624.72499999998"/>
  </r>
  <r>
    <s v="ÓLEO DIESEL (m3)"/>
    <x v="9"/>
    <x v="0"/>
    <x v="20"/>
    <s v="m3"/>
    <n v="299410.73300000001"/>
    <n v="313771.228"/>
    <n v="394949.05800000002"/>
    <n v="339158.272"/>
    <n v="324952.375"/>
    <n v="318531.74800000002"/>
    <n v="359080.07"/>
    <n v="375127.016"/>
    <n v="346065.67499999999"/>
    <n v="354109.00799999997"/>
    <n v="340662.44199999998"/>
    <n v="344134.17700000003"/>
  </r>
  <r>
    <s v="ÓLEO DIESEL (m3)"/>
    <x v="9"/>
    <x v="0"/>
    <x v="21"/>
    <s v="m3"/>
    <n v="140339.745"/>
    <n v="144719.421"/>
    <n v="171436.136"/>
    <n v="166401.58799999999"/>
    <n v="157981.4"/>
    <n v="153830.16800000001"/>
    <n v="171729.16200000001"/>
    <n v="166631.33499999999"/>
    <n v="158133.44899999999"/>
    <n v="167013.19899999999"/>
    <n v="172687.22099999999"/>
    <n v="171448.421"/>
  </r>
  <r>
    <s v="ÓLEO DIESEL (m3)"/>
    <x v="9"/>
    <x v="0"/>
    <x v="22"/>
    <s v="m3"/>
    <n v="159444.592"/>
    <n v="144494.00399999999"/>
    <n v="195070.71400000001"/>
    <n v="210486.299"/>
    <n v="183881.755"/>
    <n v="168088.19099999999"/>
    <n v="189665.21799999999"/>
    <n v="190870.03599999999"/>
    <n v="176601.15400000001"/>
    <n v="204926.538"/>
    <n v="206474.853"/>
    <n v="187465.82399999999"/>
  </r>
  <r>
    <s v="ÓLEO DIESEL (m3)"/>
    <x v="9"/>
    <x v="0"/>
    <x v="23"/>
    <s v="m3"/>
    <n v="55835.423999999999"/>
    <n v="56961.432999999997"/>
    <n v="73529.793999999994"/>
    <n v="61024.987000000001"/>
    <n v="59958.498"/>
    <n v="59853.489000000001"/>
    <n v="70734.504000000001"/>
    <n v="77176.592000000004"/>
    <n v="71218.532999999996"/>
    <n v="74820.108999999997"/>
    <n v="69252.441999999995"/>
    <n v="69343.293999999994"/>
  </r>
  <r>
    <s v="ÓLEO DIESEL (m3)"/>
    <x v="9"/>
    <x v="0"/>
    <x v="24"/>
    <s v="m3"/>
    <n v="115829.696"/>
    <n v="136343.47700000001"/>
    <n v="151303.114"/>
    <n v="133871.71"/>
    <n v="135430.65"/>
    <n v="144658.128"/>
    <n v="158831.35"/>
    <n v="152852.796"/>
    <n v="145122.89600000001"/>
    <n v="147901.45199999999"/>
    <n v="132558.39999999999"/>
    <n v="129563.02"/>
  </r>
  <r>
    <s v="ÓLEO DIESEL (m3)"/>
    <x v="9"/>
    <x v="0"/>
    <x v="25"/>
    <s v="m3"/>
    <n v="142719.78"/>
    <n v="155591.26199999999"/>
    <n v="182132.21900000001"/>
    <n v="161746.07999999999"/>
    <n v="162012.46"/>
    <n v="167234.52100000001"/>
    <n v="190234.26"/>
    <n v="188655.128"/>
    <n v="179153.671"/>
    <n v="191074.21"/>
    <n v="158120.41"/>
    <n v="156713.492"/>
  </r>
  <r>
    <s v="ÓLEO DIESEL (m3)"/>
    <x v="9"/>
    <x v="0"/>
    <x v="26"/>
    <s v="m3"/>
    <n v="15326.717000000001"/>
    <n v="13264"/>
    <n v="16753.269"/>
    <n v="15879"/>
    <n v="16342.8"/>
    <n v="16724.345000000001"/>
    <n v="17951"/>
    <n v="18450"/>
    <n v="17802"/>
    <n v="18072.5"/>
    <n v="16520.877"/>
    <n v="16935.5"/>
  </r>
  <r>
    <s v="ÓLEO DIESEL (m3)"/>
    <x v="9"/>
    <x v="1"/>
    <x v="0"/>
    <s v="m3"/>
    <n v="12822.314"/>
    <n v="15245.534"/>
    <n v="17471.016"/>
    <n v="17291.476999999999"/>
    <n v="17742.449000000001"/>
    <n v="18635.398000000001"/>
    <n v="20050.986000000001"/>
    <n v="19539.989000000001"/>
    <n v="19005.873"/>
    <n v="52747.661"/>
    <n v="59931.413"/>
    <n v="60926.692000000003"/>
  </r>
  <r>
    <s v="ÓLEO DIESEL (m3)"/>
    <x v="9"/>
    <x v="1"/>
    <x v="1"/>
    <s v="m3"/>
    <n v="6798.5"/>
    <n v="5088.5"/>
    <n v="6522"/>
    <n v="6376"/>
    <n v="6390"/>
    <n v="6310"/>
    <n v="6585.5"/>
    <n v="6899"/>
    <n v="7153"/>
    <n v="7185"/>
    <n v="7214.5"/>
    <n v="6584.6"/>
  </r>
  <r>
    <s v="ÓLEO DIESEL (m3)"/>
    <x v="9"/>
    <x v="1"/>
    <x v="2"/>
    <s v="m3"/>
    <n v="34474.889000000003"/>
    <n v="31029.170999999998"/>
    <n v="42549.802000000003"/>
    <n v="72382.221999999994"/>
    <n v="61767.099000000002"/>
    <n v="63977.440999999999"/>
    <n v="50178.184000000001"/>
    <n v="62774.506999999998"/>
    <n v="62121.169000000002"/>
    <n v="67747.326000000001"/>
    <n v="58891.288999999997"/>
    <n v="54500.712"/>
  </r>
  <r>
    <s v="ÓLEO DIESEL (m3)"/>
    <x v="9"/>
    <x v="1"/>
    <x v="3"/>
    <s v="m3"/>
    <n v="31591.200000000001"/>
    <n v="26542"/>
    <n v="30263"/>
    <n v="26955.736000000001"/>
    <n v="26296.001"/>
    <n v="26078"/>
    <n v="24324.376"/>
    <n v="30377"/>
    <n v="30300.031999999999"/>
    <n v="38415"/>
    <n v="29220.5"/>
    <n v="32850.375999999997"/>
  </r>
  <r>
    <s v="ÓLEO DIESEL (m3)"/>
    <x v="9"/>
    <x v="1"/>
    <x v="4"/>
    <s v="m3"/>
    <n v="64198.940999999999"/>
    <n v="63277.499000000003"/>
    <n v="70876.865000000005"/>
    <n v="71152.464999999997"/>
    <n v="74797.104999999996"/>
    <n v="77482.327000000005"/>
    <n v="79497.587"/>
    <n v="82279.457999999999"/>
    <n v="78310.385999999999"/>
    <n v="81308.520999999993"/>
    <n v="75960.282999999996"/>
    <n v="78329.434999999998"/>
  </r>
  <r>
    <s v="ÓLEO DIESEL (m3)"/>
    <x v="9"/>
    <x v="1"/>
    <x v="5"/>
    <s v="m3"/>
    <n v="4150.6379999999999"/>
    <n v="4550.8980000000001"/>
    <n v="5453.9040000000005"/>
    <n v="5049.7820000000002"/>
    <n v="5207.7539999999999"/>
    <n v="5147.7719999999999"/>
    <n v="4757"/>
    <n v="4816.6170000000002"/>
    <n v="3926.7539999999999"/>
    <n v="4699.6809999999996"/>
    <n v="3982.7829999999999"/>
    <n v="4769.558"/>
  </r>
  <r>
    <s v="ÓLEO DIESEL (m3)"/>
    <x v="9"/>
    <x v="1"/>
    <x v="6"/>
    <s v="m3"/>
    <n v="2854"/>
    <n v="3710.5"/>
    <n v="5561"/>
    <n v="5455.2"/>
    <n v="5517.2"/>
    <n v="5608.7"/>
    <n v="5468.3"/>
    <n v="5322.4"/>
    <n v="4410.5"/>
    <n v="4864.6000000000004"/>
    <n v="4541.6000000000004"/>
    <n v="3232.9"/>
  </r>
  <r>
    <s v="ÓLEO DIESEL (m3)"/>
    <x v="9"/>
    <x v="1"/>
    <x v="7"/>
    <s v="m3"/>
    <n v="44033.612000000001"/>
    <n v="38259.135000000002"/>
    <n v="40173.161"/>
    <n v="42310.902999999998"/>
    <n v="43888.686999999998"/>
    <n v="46805.027999999998"/>
    <n v="45284.877"/>
    <n v="51602.118000000002"/>
    <n v="51569.347999999998"/>
    <n v="48977.790999999997"/>
    <n v="46469.24"/>
    <n v="45252.713000000003"/>
  </r>
  <r>
    <s v="ÓLEO DIESEL (m3)"/>
    <x v="9"/>
    <x v="1"/>
    <x v="8"/>
    <s v="m3"/>
    <n v="3375"/>
    <n v="3298.4"/>
    <n v="4458"/>
    <n v="4072"/>
    <n v="3729"/>
    <n v="4193"/>
    <n v="4525"/>
    <n v="4002"/>
    <n v="4326.5"/>
    <n v="4781"/>
    <n v="5192"/>
    <n v="4323"/>
  </r>
  <r>
    <s v="ÓLEO DIESEL (m3)"/>
    <x v="9"/>
    <x v="1"/>
    <x v="9"/>
    <s v="m3"/>
    <n v="21930"/>
    <n v="18381"/>
    <n v="18853"/>
    <n v="16923"/>
    <n v="17754"/>
    <n v="18540"/>
    <n v="19130.66"/>
    <n v="19122"/>
    <n v="19228.900000000001"/>
    <n v="18630"/>
    <n v="17806"/>
    <n v="18386"/>
  </r>
  <r>
    <s v="ÓLEO DIESEL (m3)"/>
    <x v="9"/>
    <x v="1"/>
    <x v="10"/>
    <s v="m3"/>
    <n v="18435.904999999999"/>
    <n v="5288"/>
    <n v="6181"/>
    <n v="5804"/>
    <n v="5422"/>
    <n v="19513"/>
    <n v="13444"/>
    <n v="10507"/>
    <n v="12844"/>
    <n v="11469"/>
    <n v="14432.977999999999"/>
    <n v="7079"/>
  </r>
  <r>
    <s v="ÓLEO DIESEL (m3)"/>
    <x v="9"/>
    <x v="1"/>
    <x v="11"/>
    <s v="m3"/>
    <n v="5599.5"/>
    <n v="4481.5"/>
    <n v="4343.5"/>
    <n v="3691"/>
    <n v="3870.5"/>
    <n v="4202"/>
    <n v="4400"/>
    <n v="5035.5"/>
    <n v="6144.5"/>
    <n v="6615.5"/>
    <n v="6475"/>
    <n v="6897"/>
  </r>
  <r>
    <s v="ÓLEO DIESEL (m3)"/>
    <x v="9"/>
    <x v="1"/>
    <x v="12"/>
    <s v="m3"/>
    <n v="50749"/>
    <n v="22561.5"/>
    <n v="23122"/>
    <n v="21346"/>
    <n v="21538"/>
    <n v="50406"/>
    <n v="44732.39"/>
    <n v="56812.618999999999"/>
    <n v="60482.5"/>
    <n v="66066.5"/>
    <n v="48265.9"/>
    <n v="29834"/>
  </r>
  <r>
    <s v="ÓLEO DIESEL (m3)"/>
    <x v="9"/>
    <x v="1"/>
    <x v="13"/>
    <s v="m3"/>
    <n v="7946.5"/>
    <n v="7119"/>
    <n v="6082.0010000000002"/>
    <n v="3449.5"/>
    <n v="3179.5"/>
    <n v="3179.4160000000002"/>
    <n v="3481"/>
    <n v="3646"/>
    <n v="6381"/>
    <n v="9566.5"/>
    <n v="10182"/>
    <n v="10747.409"/>
  </r>
  <r>
    <s v="ÓLEO DIESEL (m3)"/>
    <x v="9"/>
    <x v="1"/>
    <x v="14"/>
    <s v="m3"/>
    <n v="3820"/>
    <n v="3385"/>
    <n v="3172"/>
    <n v="2565"/>
    <n v="2572"/>
    <n v="2621"/>
    <n v="2747"/>
    <n v="2813"/>
    <n v="3289"/>
    <n v="3842"/>
    <n v="4279"/>
    <n v="4222"/>
  </r>
  <r>
    <s v="ÓLEO DIESEL (m3)"/>
    <x v="9"/>
    <x v="1"/>
    <x v="15"/>
    <s v="m3"/>
    <n v="41561.934000000001"/>
    <n v="34867.582000000002"/>
    <n v="44469.826000000001"/>
    <n v="39229.828999999998"/>
    <n v="38415.046000000002"/>
    <n v="40486.106"/>
    <n v="45661.374000000003"/>
    <n v="44940.873"/>
    <n v="43358.71"/>
    <n v="47380.982000000004"/>
    <n v="43733.760000000002"/>
    <n v="41620.197999999997"/>
  </r>
  <r>
    <s v="ÓLEO DIESEL (m3)"/>
    <x v="9"/>
    <x v="1"/>
    <x v="16"/>
    <s v="m3"/>
    <n v="151480.603"/>
    <n v="133701.54199999999"/>
    <n v="174879.43400000001"/>
    <n v="178212.46400000001"/>
    <n v="188677.95699999999"/>
    <n v="195179.432"/>
    <n v="205168.72700000001"/>
    <n v="206305.55"/>
    <n v="197697.742"/>
    <n v="183417.94200000001"/>
    <n v="160899.27600000001"/>
    <n v="162774.94"/>
  </r>
  <r>
    <s v="ÓLEO DIESEL (m3)"/>
    <x v="9"/>
    <x v="1"/>
    <x v="17"/>
    <s v="m3"/>
    <n v="31103.455999999998"/>
    <n v="26417.56"/>
    <n v="31577.870999999999"/>
    <n v="29400.587"/>
    <n v="33461.425000000003"/>
    <n v="34791.707999999999"/>
    <n v="34637.271000000001"/>
    <n v="36078.669000000002"/>
    <n v="32536.46"/>
    <n v="35197.050000000003"/>
    <n v="30790.174999999999"/>
    <n v="32182.947"/>
  </r>
  <r>
    <s v="ÓLEO DIESEL (m3)"/>
    <x v="9"/>
    <x v="1"/>
    <x v="18"/>
    <s v="m3"/>
    <n v="79956.615000000005"/>
    <n v="67150.014999999999"/>
    <n v="84621.858999999997"/>
    <n v="77664.039000000004"/>
    <n v="83375.562999999995"/>
    <n v="79628.104000000007"/>
    <n v="88884.892999999996"/>
    <n v="91109.932000000001"/>
    <n v="84671.463000000003"/>
    <n v="83211.392999999996"/>
    <n v="87818.073999999993"/>
    <n v="87626.741999999998"/>
  </r>
  <r>
    <s v="ÓLEO DIESEL (m3)"/>
    <x v="9"/>
    <x v="1"/>
    <x v="19"/>
    <s v="m3"/>
    <n v="253218.96400000001"/>
    <n v="253968.13399999999"/>
    <n v="309214.21500000003"/>
    <n v="329578.897"/>
    <n v="367402.56300000002"/>
    <n v="372109.13199999998"/>
    <n v="399642.36099999998"/>
    <n v="404271.02500000002"/>
    <n v="379319.56900000002"/>
    <n v="348579.35100000002"/>
    <n v="306800.39"/>
    <n v="295038.11599999998"/>
  </r>
  <r>
    <s v="ÓLEO DIESEL (m3)"/>
    <x v="9"/>
    <x v="1"/>
    <x v="20"/>
    <s v="m3"/>
    <n v="47738.762999999999"/>
    <n v="45955.788999999997"/>
    <n v="66464.650999999998"/>
    <n v="67674.544999999998"/>
    <n v="65914.782999999996"/>
    <n v="63333.368999999999"/>
    <n v="72144.092999999993"/>
    <n v="72262.156000000003"/>
    <n v="71923.251000000004"/>
    <n v="62649.83"/>
    <n v="68530.986999999994"/>
    <n v="57043.58"/>
  </r>
  <r>
    <s v="ÓLEO DIESEL (m3)"/>
    <x v="9"/>
    <x v="1"/>
    <x v="21"/>
    <s v="m3"/>
    <n v="15324.59"/>
    <n v="15299.98"/>
    <n v="19727.79"/>
    <n v="18061.125"/>
    <n v="17567.226999999999"/>
    <n v="18233.963"/>
    <n v="19587.284"/>
    <n v="19313.545999999998"/>
    <n v="18281.355"/>
    <n v="19186.838"/>
    <n v="19643.322"/>
    <n v="18949.531999999999"/>
  </r>
  <r>
    <s v="ÓLEO DIESEL (m3)"/>
    <x v="9"/>
    <x v="1"/>
    <x v="22"/>
    <s v="m3"/>
    <n v="28316.108"/>
    <n v="24897.046999999999"/>
    <n v="32911.103000000003"/>
    <n v="33084.527999999998"/>
    <n v="30928.769"/>
    <n v="31030.565999999999"/>
    <n v="32758.967000000001"/>
    <n v="33475.834999999999"/>
    <n v="31668.895"/>
    <n v="34996.262000000002"/>
    <n v="35393.531999999999"/>
    <n v="35935.319000000003"/>
  </r>
  <r>
    <s v="ÓLEO DIESEL (m3)"/>
    <x v="9"/>
    <x v="1"/>
    <x v="23"/>
    <s v="m3"/>
    <n v="18362.675999999999"/>
    <n v="24824.317999999999"/>
    <n v="38074.000999999997"/>
    <n v="36288.226000000002"/>
    <n v="38086.633000000002"/>
    <n v="37271.927000000003"/>
    <n v="45262.445"/>
    <n v="42741.254999999997"/>
    <n v="52708.587"/>
    <n v="61995.705000000002"/>
    <n v="42934.784"/>
    <n v="23335.956999999999"/>
  </r>
  <r>
    <s v="ÓLEO DIESEL (m3)"/>
    <x v="9"/>
    <x v="1"/>
    <x v="24"/>
    <s v="m3"/>
    <n v="40085.415999999997"/>
    <n v="58036.256000000001"/>
    <n v="57685.288"/>
    <n v="41127.728999999999"/>
    <n v="42083.341"/>
    <n v="52968.947999999997"/>
    <n v="67255.22"/>
    <n v="65717.804999999993"/>
    <n v="53597.7"/>
    <n v="59342.504000000001"/>
    <n v="44695.7"/>
    <n v="35815.5"/>
  </r>
  <r>
    <s v="ÓLEO DIESEL (m3)"/>
    <x v="9"/>
    <x v="1"/>
    <x v="25"/>
    <s v="m3"/>
    <n v="52158.86"/>
    <n v="41885.75"/>
    <n v="55182.6"/>
    <n v="61247.75"/>
    <n v="71007.06"/>
    <n v="82751.48"/>
    <n v="92396.64"/>
    <n v="85525.98"/>
    <n v="84643.392000000007"/>
    <n v="93014.489000000001"/>
    <n v="65820.800000000003"/>
    <n v="50108.4"/>
  </r>
  <r>
    <s v="ÓLEO DIESEL (m3)"/>
    <x v="9"/>
    <x v="1"/>
    <x v="26"/>
    <s v="m3"/>
    <n v="12588"/>
    <n v="11888.29"/>
    <n v="14731"/>
    <n v="13531"/>
    <n v="13510"/>
    <n v="14134"/>
    <n v="14844"/>
    <n v="15856.999"/>
    <n v="15514"/>
    <n v="15800"/>
    <n v="14303"/>
    <n v="15405.4"/>
  </r>
  <r>
    <s v="ÓLEO DIESEL (m3)"/>
    <x v="9"/>
    <x v="2"/>
    <x v="0"/>
    <s v="m3"/>
    <n v="5169"/>
    <n v="6240"/>
    <n v="7010.5"/>
    <n v="5233"/>
    <n v="5518.5"/>
    <n v="6683"/>
    <n v="7138.5"/>
    <n v="7552"/>
    <n v="6355.5"/>
    <n v="6325.5"/>
    <n v="5282.5"/>
    <n v="4116.5"/>
  </r>
  <r>
    <s v="ÓLEO DIESEL (m3)"/>
    <x v="9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2"/>
    <s v="m3"/>
    <n v="525.92600000000004"/>
    <n v="484.13299999999998"/>
    <n v="558.64"/>
    <n v="207.678"/>
    <n v="993.55399999999997"/>
    <n v="1185.8620000000001"/>
    <n v="1143.261"/>
    <n v="1301"/>
    <n v="940.22699999999998"/>
    <n v="1292.49"/>
    <n v="1291.0709999999999"/>
    <n v="1124.3440000000001"/>
  </r>
  <r>
    <s v="ÓLEO DIESEL (m3)"/>
    <x v="9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4"/>
    <s v="m3"/>
    <n v="31736.236000000001"/>
    <n v="28160.629000000001"/>
    <n v="32540.573"/>
    <n v="30985.606"/>
    <n v="31636.088"/>
    <n v="31994.008000000002"/>
    <n v="34260.455999999998"/>
    <n v="37056.372000000003"/>
    <n v="36099.908000000003"/>
    <n v="35061.203999999998"/>
    <n v="33156.305"/>
    <n v="30300.168000000001"/>
  </r>
  <r>
    <s v="ÓLEO DIESEL (m3)"/>
    <x v="9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6"/>
    <s v="m3"/>
    <n v="1707"/>
    <n v="1910"/>
    <n v="4310"/>
    <n v="2505.5"/>
    <n v="1763"/>
    <n v="1798"/>
    <n v="2321.8000000000002"/>
    <n v="2850"/>
    <n v="2461"/>
    <n v="5632"/>
    <n v="4223"/>
    <n v="3167"/>
  </r>
  <r>
    <s v="ÓLEO DIESEL (m3)"/>
    <x v="9"/>
    <x v="2"/>
    <x v="7"/>
    <s v="m3"/>
    <n v="3491"/>
    <n v="3588"/>
    <n v="7710"/>
    <n v="4047"/>
    <n v="3458"/>
    <n v="4548"/>
    <n v="6380"/>
    <n v="4393"/>
    <n v="4841"/>
    <n v="5460"/>
    <n v="4319"/>
    <n v="3268"/>
  </r>
  <r>
    <s v="ÓLEO DIESEL (m3)"/>
    <x v="9"/>
    <x v="2"/>
    <x v="8"/>
    <s v="m3"/>
    <n v="4733"/>
    <n v="3319"/>
    <n v="8887"/>
    <n v="9066"/>
    <n v="6495"/>
    <n v="6005"/>
    <n v="6125"/>
    <n v="5605"/>
    <n v="4838.5"/>
    <n v="7133"/>
    <n v="6172"/>
    <n v="5137"/>
  </r>
  <r>
    <s v="ÓLEO DIESEL (m3)"/>
    <x v="9"/>
    <x v="2"/>
    <x v="9"/>
    <s v="m3"/>
    <n v="430"/>
    <n v="975"/>
    <n v="3225"/>
    <n v="3224"/>
    <n v="4364"/>
    <n v="5156"/>
    <n v="6580"/>
    <n v="7255"/>
    <n v="7510"/>
    <n v="9186"/>
    <n v="8586"/>
    <n v="8961"/>
  </r>
  <r>
    <s v="ÓLEO DIESEL (m3)"/>
    <x v="9"/>
    <x v="2"/>
    <x v="10"/>
    <s v="m3"/>
    <n v="499"/>
    <n v="516"/>
    <n v="650"/>
    <n v="594"/>
    <n v="867"/>
    <n v="877"/>
    <n v="1109"/>
    <n v="1048"/>
    <n v="1121"/>
    <n v="1464"/>
    <n v="1600"/>
    <n v="1981"/>
  </r>
  <r>
    <s v="ÓLEO DIESEL (m3)"/>
    <x v="9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12"/>
    <s v="m3"/>
    <n v="9159"/>
    <n v="8156"/>
    <n v="9496"/>
    <n v="7690"/>
    <n v="8016"/>
    <n v="7837"/>
    <n v="8906"/>
    <n v="9428"/>
    <n v="10373"/>
    <n v="10026.5"/>
    <n v="8790"/>
    <n v="8814"/>
  </r>
  <r>
    <s v="ÓLEO DIESEL (m3)"/>
    <x v="9"/>
    <x v="2"/>
    <x v="13"/>
    <s v="m3"/>
    <n v="3085"/>
    <n v="2820"/>
    <n v="3120"/>
    <n v="2375"/>
    <n v="2295"/>
    <n v="2382"/>
    <n v="2711"/>
    <n v="2910"/>
    <n v="3659"/>
    <n v="3665"/>
    <n v="3503"/>
    <n v="3284"/>
  </r>
  <r>
    <s v="ÓLEO DIESEL (m3)"/>
    <x v="9"/>
    <x v="2"/>
    <x v="14"/>
    <s v="m3"/>
    <n v="1367"/>
    <n v="1014"/>
    <n v="1468"/>
    <n v="995"/>
    <n v="930"/>
    <n v="1118"/>
    <n v="859"/>
    <n v="1145"/>
    <n v="1202"/>
    <n v="1471"/>
    <n v="1225"/>
    <n v="1275"/>
  </r>
  <r>
    <s v="ÓLEO DIESEL (m3)"/>
    <x v="9"/>
    <x v="2"/>
    <x v="15"/>
    <s v="m3"/>
    <n v="24335"/>
    <n v="18908"/>
    <n v="39020"/>
    <n v="38862"/>
    <n v="30670"/>
    <n v="27639"/>
    <n v="32186.309000000001"/>
    <n v="32541.558000000001"/>
    <n v="29272"/>
    <n v="33992"/>
    <n v="25205"/>
    <n v="20876.5"/>
  </r>
  <r>
    <s v="ÓLEO DIESEL (m3)"/>
    <x v="9"/>
    <x v="2"/>
    <x v="16"/>
    <s v="m3"/>
    <n v="71512.087"/>
    <n v="69001.277000000002"/>
    <n v="98286.929000000004"/>
    <n v="80459.384000000005"/>
    <n v="78440.498000000007"/>
    <n v="81082.570999999996"/>
    <n v="92235.175000000003"/>
    <n v="95804.341"/>
    <n v="87024.54"/>
    <n v="86318.28"/>
    <n v="76169.013999999996"/>
    <n v="65734.202999999994"/>
  </r>
  <r>
    <s v="ÓLEO DIESEL (m3)"/>
    <x v="9"/>
    <x v="2"/>
    <x v="17"/>
    <s v="m3"/>
    <n v="15574.846"/>
    <n v="12854.5"/>
    <n v="18935.5"/>
    <n v="17048"/>
    <n v="18583"/>
    <n v="17395"/>
    <n v="19637"/>
    <n v="19844"/>
    <n v="18083.025000000001"/>
    <n v="18033"/>
    <n v="16373.933999999999"/>
    <n v="16551"/>
  </r>
  <r>
    <s v="ÓLEO DIESEL (m3)"/>
    <x v="9"/>
    <x v="2"/>
    <x v="18"/>
    <s v="m3"/>
    <n v="20920"/>
    <n v="17408.938999999998"/>
    <n v="21918.927"/>
    <n v="19958.754000000001"/>
    <n v="20759.924999999999"/>
    <n v="20542"/>
    <n v="22099.794999999998"/>
    <n v="21692"/>
    <n v="20205"/>
    <n v="20345"/>
    <n v="18081"/>
    <n v="21426.305"/>
  </r>
  <r>
    <s v="ÓLEO DIESEL (m3)"/>
    <x v="9"/>
    <x v="2"/>
    <x v="19"/>
    <s v="m3"/>
    <n v="131536.26800000001"/>
    <n v="131378.81899999999"/>
    <n v="172411.66399999999"/>
    <n v="160097.24"/>
    <n v="149906.791"/>
    <n v="151837.5"/>
    <n v="163438.98000000001"/>
    <n v="174682.58100000001"/>
    <n v="163231.28"/>
    <n v="165752.87599999999"/>
    <n v="135545.76999999999"/>
    <n v="134162.18"/>
  </r>
  <r>
    <s v="ÓLEO DIESEL (m3)"/>
    <x v="9"/>
    <x v="2"/>
    <x v="20"/>
    <s v="m3"/>
    <n v="87278.108999999997"/>
    <n v="122793.65"/>
    <n v="156308.93900000001"/>
    <n v="111786.92200000001"/>
    <n v="100021.372"/>
    <n v="97861.902000000002"/>
    <n v="116579.30499999999"/>
    <n v="136669.01699999999"/>
    <n v="124760.588"/>
    <n v="123530.465"/>
    <n v="101437.908"/>
    <n v="89450.078999999998"/>
  </r>
  <r>
    <s v="ÓLEO DIESEL (m3)"/>
    <x v="9"/>
    <x v="2"/>
    <x v="21"/>
    <s v="m3"/>
    <n v="59121.398999999998"/>
    <n v="62142.131999999998"/>
    <n v="76137.178"/>
    <n v="71234.648000000001"/>
    <n v="64750.527999999998"/>
    <n v="62745.972000000002"/>
    <n v="71705.376999999993"/>
    <n v="70853.288"/>
    <n v="65245.79"/>
    <n v="58527.286"/>
    <n v="54379.951999999997"/>
    <n v="55153.186999999998"/>
  </r>
  <r>
    <s v="ÓLEO DIESEL (m3)"/>
    <x v="9"/>
    <x v="2"/>
    <x v="22"/>
    <s v="m3"/>
    <n v="83278.415999999997"/>
    <n v="81549.294999999998"/>
    <n v="149871.549"/>
    <n v="159136.03899999999"/>
    <n v="95944.063999999998"/>
    <n v="83197.649000000005"/>
    <n v="97001.714999999997"/>
    <n v="109784.09299999999"/>
    <n v="97102.415999999997"/>
    <n v="134327.00899999999"/>
    <n v="117189.52099999999"/>
    <n v="82667.778999999995"/>
  </r>
  <r>
    <s v="ÓLEO DIESEL (m3)"/>
    <x v="9"/>
    <x v="2"/>
    <x v="23"/>
    <s v="m3"/>
    <n v="30041.09"/>
    <n v="50445.15"/>
    <n v="77944.770999999993"/>
    <n v="38084.718999999997"/>
    <n v="33745.495999999999"/>
    <n v="37584.862000000001"/>
    <n v="52455.7"/>
    <n v="62207.644"/>
    <n v="55510.084000000003"/>
    <n v="53791.819000000003"/>
    <n v="39488.334999999999"/>
    <n v="33286.699999999997"/>
  </r>
  <r>
    <s v="ÓLEO DIESEL (m3)"/>
    <x v="9"/>
    <x v="2"/>
    <x v="24"/>
    <s v="m3"/>
    <n v="82305.797999999995"/>
    <n v="130383.65300000001"/>
    <n v="129228.874"/>
    <n v="72735.210000000006"/>
    <n v="68140.539999999994"/>
    <n v="103615.01300000001"/>
    <n v="121571.716"/>
    <n v="106995.25"/>
    <n v="95486.404999999999"/>
    <n v="111376.9"/>
    <n v="64806.9"/>
    <n v="56790"/>
  </r>
  <r>
    <s v="ÓLEO DIESEL (m3)"/>
    <x v="9"/>
    <x v="2"/>
    <x v="25"/>
    <s v="m3"/>
    <n v="22444.28"/>
    <n v="38974.959999999999"/>
    <n v="41982.3"/>
    <n v="24675.5"/>
    <n v="21873.8"/>
    <n v="27335.9"/>
    <n v="38512.9"/>
    <n v="38564.699999999997"/>
    <n v="30930.1"/>
    <n v="41030.491000000002"/>
    <n v="23385.5"/>
    <n v="18104.3"/>
  </r>
  <r>
    <s v="ÓLEO DIESEL (m3)"/>
    <x v="9"/>
    <x v="2"/>
    <x v="26"/>
    <s v="m3"/>
    <n v="574"/>
    <n v="742"/>
    <n v="1182"/>
    <n v="617"/>
    <n v="423"/>
    <n v="530"/>
    <n v="721"/>
    <n v="878"/>
    <n v="908"/>
    <n v="841"/>
    <n v="477"/>
    <n v="653"/>
  </r>
  <r>
    <s v="ÓLEO DIESEL (m3)"/>
    <x v="10"/>
    <x v="0"/>
    <x v="0"/>
    <s v="m3"/>
    <n v="45581.715000000004"/>
    <n v="48605.908000000003"/>
    <n v="56223.420999999988"/>
    <n v="52355.196999999993"/>
    <n v="56746.357000000004"/>
    <n v="54671.493000000002"/>
    <n v="61033.311999999991"/>
    <n v="61728.155000000006"/>
    <n v="56844.046999999991"/>
    <n v="55191.171999999991"/>
    <n v="50329.862999999998"/>
    <n v="51294.108999999997"/>
  </r>
  <r>
    <s v="ÓLEO DIESEL (m3)"/>
    <x v="10"/>
    <x v="0"/>
    <x v="1"/>
    <s v="m3"/>
    <n v="5622.9"/>
    <n v="5566.5999999999995"/>
    <n v="6262.9"/>
    <n v="6087"/>
    <n v="7197.4"/>
    <n v="7375.2"/>
    <n v="7737.9"/>
    <n v="8725.4"/>
    <n v="8904"/>
    <n v="7882.5"/>
    <n v="7955.5"/>
    <n v="6709"/>
  </r>
  <r>
    <s v="ÓLEO DIESEL (m3)"/>
    <x v="10"/>
    <x v="0"/>
    <x v="2"/>
    <s v="m3"/>
    <n v="21608.316000000003"/>
    <n v="20046.298999999999"/>
    <n v="21269.234000000015"/>
    <n v="22000.495000000003"/>
    <n v="22775.216"/>
    <n v="22848.602999999999"/>
    <n v="25181.249999999996"/>
    <n v="28144.549999999996"/>
    <n v="25539.399999999991"/>
    <n v="23956.959999999999"/>
    <n v="21579.243999999999"/>
    <n v="22535.375000000004"/>
  </r>
  <r>
    <s v="ÓLEO DIESEL (m3)"/>
    <x v="10"/>
    <x v="0"/>
    <x v="3"/>
    <s v="m3"/>
    <n v="9110.5"/>
    <n v="9176"/>
    <n v="9668.7999999999993"/>
    <n v="9007.25"/>
    <n v="8577.8999999999978"/>
    <n v="7473.2"/>
    <n v="7740"/>
    <n v="9638"/>
    <n v="10431.950000000003"/>
    <n v="9739.0490000000009"/>
    <n v="9219.2499999999982"/>
    <n v="8894.65"/>
  </r>
  <r>
    <s v="ÓLEO DIESEL (m3)"/>
    <x v="10"/>
    <x v="0"/>
    <x v="4"/>
    <s v="m3"/>
    <n v="106798.31599999998"/>
    <n v="126471.64200000001"/>
    <n v="126881.764"/>
    <n v="122697.61700000003"/>
    <n v="133100.413"/>
    <n v="133248.68799999999"/>
    <n v="149182.30100000004"/>
    <n v="148625.63"/>
    <n v="137919.41000000003"/>
    <n v="134804.14399999997"/>
    <n v="123389.62599999999"/>
    <n v="128808.87599999997"/>
  </r>
  <r>
    <s v="ÓLEO DIESEL (m3)"/>
    <x v="10"/>
    <x v="0"/>
    <x v="5"/>
    <s v="m3"/>
    <n v="4172.8420000000006"/>
    <n v="4444.3060000000005"/>
    <n v="4945.47"/>
    <n v="4667"/>
    <n v="5000"/>
    <n v="5124.5"/>
    <n v="5627.5"/>
    <n v="6572.8409999999994"/>
    <n v="6665.6049999999996"/>
    <n v="6208.8919999999998"/>
    <n v="6093.6140000000005"/>
    <n v="5591.25"/>
  </r>
  <r>
    <s v="ÓLEO DIESEL (m3)"/>
    <x v="10"/>
    <x v="0"/>
    <x v="6"/>
    <s v="m3"/>
    <n v="74573.699999999983"/>
    <n v="90677.699999999983"/>
    <n v="95059.39999999998"/>
    <n v="88531.4"/>
    <n v="94745.9"/>
    <n v="98695.400000000009"/>
    <n v="104395.45599999998"/>
    <n v="106635.49999999999"/>
    <n v="104190.49999999999"/>
    <n v="104174.29999999996"/>
    <n v="95455.3"/>
    <n v="86079.299999999988"/>
  </r>
  <r>
    <s v="ÓLEO DIESEL (m3)"/>
    <x v="10"/>
    <x v="0"/>
    <x v="7"/>
    <s v="m3"/>
    <n v="67264.942999999999"/>
    <n v="69809.87999999999"/>
    <n v="79856.790000000008"/>
    <n v="69360.460000000006"/>
    <n v="76597.290000000008"/>
    <n v="78324.89"/>
    <n v="83156.490000000005"/>
    <n v="92389.459999999977"/>
    <n v="89241.19"/>
    <n v="81915.77"/>
    <n v="80765.650000000023"/>
    <n v="83269.03"/>
  </r>
  <r>
    <s v="ÓLEO DIESEL (m3)"/>
    <x v="10"/>
    <x v="0"/>
    <x v="8"/>
    <s v="m3"/>
    <n v="33151.03"/>
    <n v="31933.799999999996"/>
    <n v="35917.800000000003"/>
    <n v="35012.299999999996"/>
    <n v="39177"/>
    <n v="38924.95199999999"/>
    <n v="42226.9"/>
    <n v="44492.099999999991"/>
    <n v="44272.100000000006"/>
    <n v="43390.250000000015"/>
    <n v="39753.600000000013"/>
    <n v="41157.300000000003"/>
  </r>
  <r>
    <s v="ÓLEO DIESEL (m3)"/>
    <x v="10"/>
    <x v="0"/>
    <x v="9"/>
    <s v="m3"/>
    <n v="60254.100000000006"/>
    <n v="60194.011999999995"/>
    <n v="63893.109999999993"/>
    <n v="60448.426000000007"/>
    <n v="64297.652000000009"/>
    <n v="62610.337999999996"/>
    <n v="66171.100000000006"/>
    <n v="72503.64"/>
    <n v="69453.000000000015"/>
    <n v="70044.800000000003"/>
    <n v="64832.600000000006"/>
    <n v="68004.346000000005"/>
  </r>
  <r>
    <s v="ÓLEO DIESEL (m3)"/>
    <x v="10"/>
    <x v="0"/>
    <x v="10"/>
    <s v="m3"/>
    <n v="28328"/>
    <n v="27200.732"/>
    <n v="29674.602999999999"/>
    <n v="28153.5"/>
    <n v="29787.637999999999"/>
    <n v="27437.567999999999"/>
    <n v="29091"/>
    <n v="31313.5"/>
    <n v="30519.55"/>
    <n v="30545.043999999998"/>
    <n v="29979.5"/>
    <n v="32244.91"/>
  </r>
  <r>
    <s v="ÓLEO DIESEL (m3)"/>
    <x v="10"/>
    <x v="0"/>
    <x v="11"/>
    <s v="m3"/>
    <n v="29079.84"/>
    <n v="28408.13"/>
    <n v="30828.189000000002"/>
    <n v="28763.98"/>
    <n v="29906.94"/>
    <n v="27253.41"/>
    <n v="29849"/>
    <n v="33582.490000000005"/>
    <n v="32535.360000000001"/>
    <n v="34091.11"/>
    <n v="33023.65"/>
    <n v="35181.040000000001"/>
  </r>
  <r>
    <s v="ÓLEO DIESEL (m3)"/>
    <x v="10"/>
    <x v="0"/>
    <x v="12"/>
    <s v="m3"/>
    <n v="84853.494000000006"/>
    <n v="87243.156999999992"/>
    <n v="96958.26400000001"/>
    <n v="90660.14999999998"/>
    <n v="95403.56700000001"/>
    <n v="88229.370999999999"/>
    <n v="89758.97600000001"/>
    <n v="97017.09"/>
    <n v="96243.342999999993"/>
    <n v="99593.494999999995"/>
    <n v="92335.100999999995"/>
    <n v="94794.919000000009"/>
  </r>
  <r>
    <s v="ÓLEO DIESEL (m3)"/>
    <x v="10"/>
    <x v="0"/>
    <x v="13"/>
    <s v="m3"/>
    <n v="20443.052"/>
    <n v="20570.428"/>
    <n v="22944.76"/>
    <n v="21824.132000000001"/>
    <n v="22824.080000000002"/>
    <n v="18506.623"/>
    <n v="19801.078000000001"/>
    <n v="22519.931"/>
    <n v="23493.792999999998"/>
    <n v="25469.473999999998"/>
    <n v="23376.386999999999"/>
    <n v="25748.704000000002"/>
  </r>
  <r>
    <s v="ÓLEO DIESEL (m3)"/>
    <x v="10"/>
    <x v="0"/>
    <x v="14"/>
    <s v="m3"/>
    <n v="21201.525999999998"/>
    <n v="21711.5"/>
    <n v="26496.5"/>
    <n v="26920.940000000002"/>
    <n v="29823.347999999998"/>
    <n v="26069.4"/>
    <n v="24303"/>
    <n v="27135.4"/>
    <n v="29448.5"/>
    <n v="30171.5"/>
    <n v="28925"/>
    <n v="28412"/>
  </r>
  <r>
    <s v="ÓLEO DIESEL (m3)"/>
    <x v="10"/>
    <x v="0"/>
    <x v="15"/>
    <s v="m3"/>
    <n v="182232.9"/>
    <n v="176341.12900000002"/>
    <n v="190482.30299999996"/>
    <n v="192868.51899999997"/>
    <n v="189632.44699999999"/>
    <n v="174415.685"/>
    <n v="202552.239"/>
    <n v="225187.38500000001"/>
    <n v="203623.40300000002"/>
    <n v="191657.35800000001"/>
    <n v="181531.65800000002"/>
    <n v="200627.201"/>
  </r>
  <r>
    <s v="ÓLEO DIESEL (m3)"/>
    <x v="10"/>
    <x v="0"/>
    <x v="16"/>
    <s v="m3"/>
    <n v="316071.10400000011"/>
    <n v="334321.51799999992"/>
    <n v="414166.68199999986"/>
    <n v="378641.48399999988"/>
    <n v="394599.74800000008"/>
    <n v="365577.24599999998"/>
    <n v="388585.11800000019"/>
    <n v="410147.75400000002"/>
    <n v="395722.21299999999"/>
    <n v="405817.73100000003"/>
    <n v="367025.86999999994"/>
    <n v="363335.95399999991"/>
  </r>
  <r>
    <s v="ÓLEO DIESEL (m3)"/>
    <x v="10"/>
    <x v="0"/>
    <x v="17"/>
    <s v="m3"/>
    <n v="52169.599999999999"/>
    <n v="51729.599999999999"/>
    <n v="64587.226000000002"/>
    <n v="66048.018999999986"/>
    <n v="59673.350999999995"/>
    <n v="58355.940999999999"/>
    <n v="60862.879999999983"/>
    <n v="59991.575000000012"/>
    <n v="59009.5"/>
    <n v="58771.700000000012"/>
    <n v="53072.787999999986"/>
    <n v="54405.322999999989"/>
  </r>
  <r>
    <s v="ÓLEO DIESEL (m3)"/>
    <x v="10"/>
    <x v="0"/>
    <x v="18"/>
    <s v="m3"/>
    <n v="81466.160999999993"/>
    <n v="82269.453999999998"/>
    <n v="91298.854999999996"/>
    <n v="89880.877000000008"/>
    <n v="89273.747000000003"/>
    <n v="82054.331999999995"/>
    <n v="88031.275000000009"/>
    <n v="92557.083999999988"/>
    <n v="85697.213999999993"/>
    <n v="89052.001000000004"/>
    <n v="86667.883000000002"/>
    <n v="94030.05799999999"/>
  </r>
  <r>
    <s v="ÓLEO DIESEL (m3)"/>
    <x v="10"/>
    <x v="0"/>
    <x v="19"/>
    <s v="m3"/>
    <n v="469652.43599999999"/>
    <n v="505006.10100000026"/>
    <n v="593457.98300000012"/>
    <n v="560217.95400000003"/>
    <n v="588233.81700000016"/>
    <n v="541209.32699999982"/>
    <n v="569032.80599999975"/>
    <n v="604502.42200000025"/>
    <n v="557796.69700000004"/>
    <n v="581331.71700000041"/>
    <n v="549244.2200000002"/>
    <n v="566622.29600000009"/>
  </r>
  <r>
    <s v="ÓLEO DIESEL (m3)"/>
    <x v="10"/>
    <x v="0"/>
    <x v="20"/>
    <s v="m3"/>
    <n v="308535.21000000002"/>
    <n v="325750.96799999994"/>
    <n v="359126.40100000001"/>
    <n v="315282.88899999997"/>
    <n v="327830.25900000002"/>
    <n v="302422.92800000001"/>
    <n v="342870.24900000007"/>
    <n v="357208.81299999979"/>
    <n v="329698.12999999995"/>
    <n v="333477.60599999997"/>
    <n v="318674.41799999977"/>
    <n v="334949.58500000008"/>
  </r>
  <r>
    <s v="ÓLEO DIESEL (m3)"/>
    <x v="10"/>
    <x v="0"/>
    <x v="21"/>
    <s v="m3"/>
    <n v="156670.43400000001"/>
    <n v="159702.21699999995"/>
    <n v="184015.59799999991"/>
    <n v="170893.91099999996"/>
    <n v="173721.18899999998"/>
    <n v="155844.82700000002"/>
    <n v="173599.18200000003"/>
    <n v="176001.76300000001"/>
    <n v="165654.93299999999"/>
    <n v="163885.55799999999"/>
    <n v="172070.016"/>
    <n v="171549.70900000003"/>
  </r>
  <r>
    <s v="ÓLEO DIESEL (m3)"/>
    <x v="10"/>
    <x v="0"/>
    <x v="22"/>
    <s v="m3"/>
    <n v="166010.76800000004"/>
    <n v="168086.40199999997"/>
    <n v="203553.25900000002"/>
    <n v="186374.34999999992"/>
    <n v="183766.81999999992"/>
    <n v="167318.74800000002"/>
    <n v="174701.68099999995"/>
    <n v="193047.24099999992"/>
    <n v="182926.76899999997"/>
    <n v="195002.04899999997"/>
    <n v="201776.49299999987"/>
    <n v="203723.31499999997"/>
  </r>
  <r>
    <s v="ÓLEO DIESEL (m3)"/>
    <x v="10"/>
    <x v="0"/>
    <x v="23"/>
    <s v="m3"/>
    <n v="62752.950000000004"/>
    <n v="65875.333999999988"/>
    <n v="75775.340000000011"/>
    <n v="70560.445000000007"/>
    <n v="70786.860000000015"/>
    <n v="68368.55"/>
    <n v="73389.52399999999"/>
    <n v="77495.070000000007"/>
    <n v="72312.057000000001"/>
    <n v="71236.25"/>
    <n v="67038.553"/>
    <n v="68308.399999999994"/>
  </r>
  <r>
    <s v="ÓLEO DIESEL (m3)"/>
    <x v="10"/>
    <x v="0"/>
    <x v="24"/>
    <s v="m3"/>
    <n v="136973.4"/>
    <n v="141992.5"/>
    <n v="149612.54999999999"/>
    <n v="135272.17300000001"/>
    <n v="143208.5"/>
    <n v="146240.14099999997"/>
    <n v="159611.65500000003"/>
    <n v="164566.01099999997"/>
    <n v="162775.54599999997"/>
    <n v="152742.97500000001"/>
    <n v="136511.64799999999"/>
    <n v="144505.492"/>
  </r>
  <r>
    <s v="ÓLEO DIESEL (m3)"/>
    <x v="10"/>
    <x v="0"/>
    <x v="25"/>
    <s v="m3"/>
    <n v="146608.861"/>
    <n v="178856.66400000008"/>
    <n v="195384.96200000006"/>
    <n v="164828.39300000004"/>
    <n v="172933.68999999994"/>
    <n v="168054.03699999998"/>
    <n v="186488.53099999996"/>
    <n v="190061.93600000005"/>
    <n v="188890.13500000004"/>
    <n v="190043.35000000006"/>
    <n v="170744.24999999997"/>
    <n v="165841.67799999993"/>
  </r>
  <r>
    <s v="ÓLEO DIESEL (m3)"/>
    <x v="10"/>
    <x v="0"/>
    <x v="26"/>
    <s v="m3"/>
    <n v="14286"/>
    <n v="15445.014999999999"/>
    <n v="18606.5"/>
    <n v="17543"/>
    <n v="19536.12"/>
    <n v="17096.5"/>
    <n v="17373"/>
    <n v="18531.306"/>
    <n v="17803"/>
    <n v="17924.5"/>
    <n v="15826.5"/>
    <n v="17496.631000000001"/>
  </r>
  <r>
    <s v="ÓLEO DIESEL (m3)"/>
    <x v="10"/>
    <x v="1"/>
    <x v="0"/>
    <s v="m3"/>
    <n v="54251.760999999999"/>
    <n v="57215.302000000003"/>
    <n v="46566.368999999999"/>
    <n v="12788.752000000002"/>
    <n v="13848.149000000001"/>
    <n v="13891.402"/>
    <n v="14374.491000000002"/>
    <n v="14118.887000000002"/>
    <n v="11160.78"/>
    <n v="11667.325999999999"/>
    <n v="9727.7200000000012"/>
    <n v="13798.796999999999"/>
  </r>
  <r>
    <s v="ÓLEO DIESEL (m3)"/>
    <x v="10"/>
    <x v="1"/>
    <x v="1"/>
    <s v="m3"/>
    <n v="6763.6"/>
    <n v="6430.5"/>
    <n v="6950.2"/>
    <n v="6034"/>
    <n v="6364.5"/>
    <n v="6679"/>
    <n v="6974"/>
    <n v="7115.5"/>
    <n v="7140.5"/>
    <n v="7767.5"/>
    <n v="7078"/>
    <n v="7305"/>
  </r>
  <r>
    <s v="ÓLEO DIESEL (m3)"/>
    <x v="10"/>
    <x v="1"/>
    <x v="2"/>
    <s v="m3"/>
    <n v="61019.210999999996"/>
    <n v="57778.960999999981"/>
    <n v="58308.174000000006"/>
    <n v="57675.502"/>
    <n v="67872.14499999999"/>
    <n v="61321.284000000007"/>
    <n v="60059.210999999981"/>
    <n v="68100.40800000001"/>
    <n v="65636.52"/>
    <n v="64374.438999999998"/>
    <n v="64669.346000000005"/>
    <n v="59079.607000000004"/>
  </r>
  <r>
    <s v="ÓLEO DIESEL (m3)"/>
    <x v="10"/>
    <x v="1"/>
    <x v="3"/>
    <s v="m3"/>
    <n v="31327"/>
    <n v="27205"/>
    <n v="29055.5"/>
    <n v="19833.614999999998"/>
    <n v="20629.5"/>
    <n v="8402.5"/>
    <n v="12741.451000000001"/>
    <n v="16166"/>
    <n v="15771.75"/>
    <n v="17207.446"/>
    <n v="15931"/>
    <n v="9580.5"/>
  </r>
  <r>
    <s v="ÓLEO DIESEL (m3)"/>
    <x v="10"/>
    <x v="1"/>
    <x v="4"/>
    <s v="m3"/>
    <n v="73803.277000000016"/>
    <n v="68976.953999999983"/>
    <n v="75286.938000000009"/>
    <n v="71708.957999999984"/>
    <n v="74658.617000000013"/>
    <n v="73891.021999999997"/>
    <n v="76668.659999999989"/>
    <n v="79391.038999999975"/>
    <n v="79037.210999999996"/>
    <n v="78313.442999999999"/>
    <n v="74340.409999999974"/>
    <n v="71847.914000000019"/>
  </r>
  <r>
    <s v="ÓLEO DIESEL (m3)"/>
    <x v="10"/>
    <x v="1"/>
    <x v="5"/>
    <s v="m3"/>
    <n v="4576.79"/>
    <n v="3875.5659999999998"/>
    <n v="4081.8910000000001"/>
    <n v="4705.6669999999995"/>
    <n v="4797.6450000000004"/>
    <n v="4823.1720000000005"/>
    <n v="4828.7079999999996"/>
    <n v="5523.8419999999996"/>
    <n v="2724.6120000000001"/>
    <n v="2785.7919999999999"/>
    <n v="2919.8019999999997"/>
    <n v="2616.8159999999998"/>
  </r>
  <r>
    <s v="ÓLEO DIESEL (m3)"/>
    <x v="10"/>
    <x v="1"/>
    <x v="6"/>
    <s v="m3"/>
    <n v="2790.7000000000003"/>
    <n v="4146.4000000000005"/>
    <n v="4399.2"/>
    <n v="3788.3999999999996"/>
    <n v="4379.8999999999996"/>
    <n v="4043.7"/>
    <n v="4177"/>
    <n v="4617.8999999999996"/>
    <n v="4379.2"/>
    <n v="4567"/>
    <n v="3520.8999999999996"/>
    <n v="2574.6999999999998"/>
  </r>
  <r>
    <s v="ÓLEO DIESEL (m3)"/>
    <x v="10"/>
    <x v="1"/>
    <x v="7"/>
    <s v="m3"/>
    <n v="39860.964999999997"/>
    <n v="34366.426999999996"/>
    <n v="39098.534"/>
    <n v="37339.732000000004"/>
    <n v="41227.715000000004"/>
    <n v="42781.623999999996"/>
    <n v="48961.079999999994"/>
    <n v="50017.442999999992"/>
    <n v="50155.751999999993"/>
    <n v="50466.112999999998"/>
    <n v="46798.691999999995"/>
    <n v="46725.912000000004"/>
  </r>
  <r>
    <s v="ÓLEO DIESEL (m3)"/>
    <x v="10"/>
    <x v="1"/>
    <x v="8"/>
    <s v="m3"/>
    <n v="4065"/>
    <n v="4660"/>
    <n v="6329"/>
    <n v="5549"/>
    <n v="5337.2"/>
    <n v="5946"/>
    <n v="6174"/>
    <n v="6537"/>
    <n v="6517.6"/>
    <n v="6007"/>
    <n v="5953"/>
    <n v="3992"/>
  </r>
  <r>
    <s v="ÓLEO DIESEL (m3)"/>
    <x v="10"/>
    <x v="1"/>
    <x v="9"/>
    <s v="m3"/>
    <n v="15569"/>
    <n v="15199"/>
    <n v="16173"/>
    <n v="15533"/>
    <n v="16607"/>
    <n v="16063"/>
    <n v="16618"/>
    <n v="17969"/>
    <n v="18381"/>
    <n v="17000"/>
    <n v="17038"/>
    <n v="17113.699999999997"/>
  </r>
  <r>
    <s v="ÓLEO DIESEL (m3)"/>
    <x v="10"/>
    <x v="1"/>
    <x v="10"/>
    <s v="m3"/>
    <n v="5937"/>
    <n v="5895"/>
    <n v="5955"/>
    <n v="5476"/>
    <n v="6482.9170000000004"/>
    <n v="6553"/>
    <n v="6259"/>
    <n v="6958"/>
    <n v="7237"/>
    <n v="6654"/>
    <n v="7254.8429999999998"/>
    <n v="6783"/>
  </r>
  <r>
    <s v="ÓLEO DIESEL (m3)"/>
    <x v="10"/>
    <x v="1"/>
    <x v="11"/>
    <s v="m3"/>
    <n v="5405.5"/>
    <n v="4624"/>
    <n v="4678"/>
    <n v="3827"/>
    <n v="4364.5"/>
    <n v="4071.5"/>
    <n v="4731"/>
    <n v="6123"/>
    <n v="6680.5"/>
    <n v="7401"/>
    <n v="7579.5"/>
    <n v="7882"/>
  </r>
  <r>
    <s v="ÓLEO DIESEL (m3)"/>
    <x v="10"/>
    <x v="1"/>
    <x v="12"/>
    <s v="m3"/>
    <n v="26458"/>
    <n v="25641"/>
    <n v="25539"/>
    <n v="22956.5"/>
    <n v="23598"/>
    <n v="22948"/>
    <n v="23142.5"/>
    <n v="26418.974999999999"/>
    <n v="27803.5"/>
    <n v="30348.942999999999"/>
    <n v="30051"/>
    <n v="31535.4"/>
  </r>
  <r>
    <s v="ÓLEO DIESEL (m3)"/>
    <x v="10"/>
    <x v="1"/>
    <x v="13"/>
    <s v="m3"/>
    <n v="10033.823"/>
    <n v="10781.099"/>
    <n v="8711.5889999999999"/>
    <n v="4414"/>
    <n v="4337.0190000000002"/>
    <n v="3924.36"/>
    <n v="4131.5"/>
    <n v="4915"/>
    <n v="7868"/>
    <n v="10660.5"/>
    <n v="10565.5"/>
    <n v="10226.501"/>
  </r>
  <r>
    <s v="ÓLEO DIESEL (m3)"/>
    <x v="10"/>
    <x v="1"/>
    <x v="14"/>
    <s v="m3"/>
    <n v="3798"/>
    <n v="3587"/>
    <n v="2846"/>
    <n v="2251"/>
    <n v="2957"/>
    <n v="2690"/>
    <n v="2131"/>
    <n v="2105"/>
    <n v="2796"/>
    <n v="3113"/>
    <n v="3643"/>
    <n v="3473"/>
  </r>
  <r>
    <s v="ÓLEO DIESEL (m3)"/>
    <x v="10"/>
    <x v="1"/>
    <x v="15"/>
    <s v="m3"/>
    <n v="40950.873999999996"/>
    <n v="40820.015999999996"/>
    <n v="50930.447999999997"/>
    <n v="43162.189999999995"/>
    <n v="48431.112000000001"/>
    <n v="48025.686999999998"/>
    <n v="50517.415999999997"/>
    <n v="52676.7"/>
    <n v="49668.399999999994"/>
    <n v="49382.8"/>
    <n v="45244.330999999998"/>
    <n v="43772.875999999997"/>
  </r>
  <r>
    <s v="ÓLEO DIESEL (m3)"/>
    <x v="10"/>
    <x v="1"/>
    <x v="16"/>
    <s v="m3"/>
    <n v="137765.266"/>
    <n v="144511.81200000003"/>
    <n v="190920.67200000002"/>
    <n v="187254.91900000002"/>
    <n v="199628.65799999997"/>
    <n v="199593.93300000008"/>
    <n v="206985.63500000004"/>
    <n v="220561.82599999997"/>
    <n v="201500.253"/>
    <n v="196804.74600000001"/>
    <n v="179395.71800000002"/>
    <n v="157905.33399999997"/>
  </r>
  <r>
    <s v="ÓLEO DIESEL (m3)"/>
    <x v="10"/>
    <x v="1"/>
    <x v="17"/>
    <s v="m3"/>
    <n v="29769.656999999999"/>
    <n v="28389.656999999999"/>
    <n v="33963.198000000004"/>
    <n v="30212.169000000002"/>
    <n v="38837.847000000002"/>
    <n v="36628.936000000002"/>
    <n v="39789.616999999998"/>
    <n v="36777.839999999997"/>
    <n v="35247.943999999996"/>
    <n v="34541.964999999997"/>
    <n v="30794.713"/>
    <n v="30765.89"/>
  </r>
  <r>
    <s v="ÓLEO DIESEL (m3)"/>
    <x v="10"/>
    <x v="1"/>
    <x v="18"/>
    <s v="m3"/>
    <n v="88712.269000000015"/>
    <n v="82090.477000000014"/>
    <n v="92381.845999999976"/>
    <n v="88195.353999999992"/>
    <n v="101854.03400000003"/>
    <n v="100278.08999999998"/>
    <n v="102426.49300000002"/>
    <n v="114846.31600000001"/>
    <n v="101876.376"/>
    <n v="116198.091"/>
    <n v="115970.45499999999"/>
    <n v="114073.269"/>
  </r>
  <r>
    <s v="ÓLEO DIESEL (m3)"/>
    <x v="10"/>
    <x v="1"/>
    <x v="19"/>
    <s v="m3"/>
    <n v="269746.04599999997"/>
    <n v="289082.57200000004"/>
    <n v="341617.33900000004"/>
    <n v="356959.40500000009"/>
    <n v="422325.25900000002"/>
    <n v="422566.92899999995"/>
    <n v="437861.06399999995"/>
    <n v="445809.7570000001"/>
    <n v="406690.05100000004"/>
    <n v="416369.29300000012"/>
    <n v="378847.29399999988"/>
    <n v="303058.3220000001"/>
  </r>
  <r>
    <s v="ÓLEO DIESEL (m3)"/>
    <x v="10"/>
    <x v="1"/>
    <x v="20"/>
    <s v="m3"/>
    <n v="54588.477999999996"/>
    <n v="56015.710999999996"/>
    <n v="69129.086000000025"/>
    <n v="64954.854999999996"/>
    <n v="75077.159999999989"/>
    <n v="69163.402999999991"/>
    <n v="78489.456000000006"/>
    <n v="74361.300999999992"/>
    <n v="70546.758999999991"/>
    <n v="71301.490000000005"/>
    <n v="76415.238999999987"/>
    <n v="68404.646999999997"/>
  </r>
  <r>
    <s v="ÓLEO DIESEL (m3)"/>
    <x v="10"/>
    <x v="1"/>
    <x v="21"/>
    <s v="m3"/>
    <n v="18008.783000000003"/>
    <n v="18057.07"/>
    <n v="21939.338"/>
    <n v="19838.094000000001"/>
    <n v="21460.803000000004"/>
    <n v="19239.612000000001"/>
    <n v="19061.360999999997"/>
    <n v="20844.503999999994"/>
    <n v="19290.474000000002"/>
    <n v="19434.800999999999"/>
    <n v="20012.161999999997"/>
    <n v="19446.41"/>
  </r>
  <r>
    <s v="ÓLEO DIESEL (m3)"/>
    <x v="10"/>
    <x v="1"/>
    <x v="22"/>
    <s v="m3"/>
    <n v="31825.125000000004"/>
    <n v="29820.748000000003"/>
    <n v="35920.378000000004"/>
    <n v="32838.61"/>
    <n v="31783.451000000001"/>
    <n v="31282.483"/>
    <n v="31726.501999999997"/>
    <n v="34294.773000000001"/>
    <n v="31287.908000000003"/>
    <n v="31218.203999999994"/>
    <n v="33851.095000000008"/>
    <n v="33773.79800000001"/>
  </r>
  <r>
    <s v="ÓLEO DIESEL (m3)"/>
    <x v="10"/>
    <x v="1"/>
    <x v="23"/>
    <s v="m3"/>
    <n v="23793.334999999999"/>
    <n v="26959"/>
    <n v="32048.080000000002"/>
    <n v="33951.284"/>
    <n v="40677.124000000003"/>
    <n v="39635.964"/>
    <n v="47041.463000000003"/>
    <n v="44091.340999999993"/>
    <n v="40242.711000000003"/>
    <n v="39996.699999999997"/>
    <n v="42923.546999999999"/>
    <n v="33369.034"/>
  </r>
  <r>
    <s v="ÓLEO DIESEL (m3)"/>
    <x v="10"/>
    <x v="1"/>
    <x v="24"/>
    <s v="m3"/>
    <n v="60748.604000000007"/>
    <n v="59803.65"/>
    <n v="54824.18"/>
    <n v="44036.712"/>
    <n v="46213"/>
    <n v="57183.199999999997"/>
    <n v="70783.537000000011"/>
    <n v="61677.871999999996"/>
    <n v="57001.258000000002"/>
    <n v="59349"/>
    <n v="47725.644"/>
    <n v="43332.978999999999"/>
  </r>
  <r>
    <s v="ÓLEO DIESEL (m3)"/>
    <x v="10"/>
    <x v="1"/>
    <x v="25"/>
    <s v="m3"/>
    <n v="44324.5"/>
    <n v="50716.299999999996"/>
    <n v="64503.706000000006"/>
    <n v="60880.800999999992"/>
    <n v="72655.580000000016"/>
    <n v="73847.399999999994"/>
    <n v="82906.299999999988"/>
    <n v="85872.599999999991"/>
    <n v="78687"/>
    <n v="75025.299999999988"/>
    <n v="61646.590999999986"/>
    <n v="46334.798999999999"/>
  </r>
  <r>
    <s v="ÓLEO DIESEL (m3)"/>
    <x v="10"/>
    <x v="1"/>
    <x v="26"/>
    <s v="m3"/>
    <n v="13961"/>
    <n v="14599.5"/>
    <n v="15975"/>
    <n v="14367"/>
    <n v="16293.5"/>
    <n v="16051.5"/>
    <n v="15089"/>
    <n v="17057"/>
    <n v="15903"/>
    <n v="15332.5"/>
    <n v="14507"/>
    <n v="14909.5"/>
  </r>
  <r>
    <s v="ÓLEO DIESEL (m3)"/>
    <x v="10"/>
    <x v="2"/>
    <x v="0"/>
    <s v="m3"/>
    <n v="5674"/>
    <n v="6506.5"/>
    <n v="6860.5"/>
    <n v="4811.5"/>
    <n v="6561"/>
    <n v="6225"/>
    <n v="8226.5"/>
    <n v="8207.5"/>
    <n v="7318"/>
    <n v="7534"/>
    <n v="5660"/>
    <n v="5332"/>
  </r>
  <r>
    <s v="ÓLEO DIESEL (m3)"/>
    <x v="10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10"/>
    <x v="2"/>
    <x v="2"/>
    <s v="m3"/>
    <n v="831"/>
    <n v="1741.8230000000001"/>
    <n v="901.75099999999998"/>
    <n v="1770.431"/>
    <n v="1021"/>
    <n v="2008.11"/>
    <n v="1554"/>
    <n v="1942.2819999999999"/>
    <n v="2107.9380000000001"/>
    <n v="2332.4259999999999"/>
    <n v="1324.5540000000001"/>
    <n v="862.03300000000002"/>
  </r>
  <r>
    <s v="ÓLEO DIESEL (m3)"/>
    <x v="10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10"/>
    <x v="2"/>
    <x v="4"/>
    <s v="m3"/>
    <n v="30219.793000000001"/>
    <n v="29870.826000000001"/>
    <n v="29719.595999999998"/>
    <n v="28110.932000000001"/>
    <n v="31912.2"/>
    <n v="31797.983"/>
    <n v="34843.750999999997"/>
    <n v="42667.902000000002"/>
    <n v="40228.093999999997"/>
    <n v="39615.267000000007"/>
    <n v="37765.466000000008"/>
    <n v="37129.310000000005"/>
  </r>
  <r>
    <s v="ÓLEO DIESEL (m3)"/>
    <x v="10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10"/>
    <x v="2"/>
    <x v="6"/>
    <s v="m3"/>
    <n v="4001"/>
    <n v="5401"/>
    <n v="5265"/>
    <n v="4132"/>
    <n v="6010.5"/>
    <n v="3789"/>
    <n v="5726"/>
    <n v="5197"/>
    <n v="3210"/>
    <n v="5024"/>
    <n v="3901"/>
    <n v="4335"/>
  </r>
  <r>
    <s v="ÓLEO DIESEL (m3)"/>
    <x v="10"/>
    <x v="2"/>
    <x v="7"/>
    <s v="m3"/>
    <n v="4180"/>
    <n v="6833"/>
    <n v="6826"/>
    <n v="4737.5"/>
    <n v="4699"/>
    <n v="5951"/>
    <n v="7483"/>
    <n v="5901.8"/>
    <n v="6253"/>
    <n v="6846.8"/>
    <n v="5966.6"/>
    <n v="4146.6000000000004"/>
  </r>
  <r>
    <s v="ÓLEO DIESEL (m3)"/>
    <x v="10"/>
    <x v="2"/>
    <x v="8"/>
    <s v="m3"/>
    <n v="3763"/>
    <n v="5625"/>
    <n v="9732"/>
    <n v="6636"/>
    <n v="6822"/>
    <n v="6257"/>
    <n v="6631"/>
    <n v="6481"/>
    <n v="6439"/>
    <n v="7734"/>
    <n v="8485"/>
    <n v="7179"/>
  </r>
  <r>
    <s v="ÓLEO DIESEL (m3)"/>
    <x v="10"/>
    <x v="2"/>
    <x v="9"/>
    <s v="m3"/>
    <n v="7944"/>
    <n v="7858"/>
    <n v="8236"/>
    <n v="7889.2960000000003"/>
    <n v="8565.5"/>
    <n v="9828"/>
    <n v="8414"/>
    <n v="11289"/>
    <n v="10140"/>
    <n v="11083"/>
    <n v="11155.5"/>
    <n v="11456"/>
  </r>
  <r>
    <s v="ÓLEO DIESEL (m3)"/>
    <x v="10"/>
    <x v="2"/>
    <x v="10"/>
    <s v="m3"/>
    <n v="1550"/>
    <n v="2083"/>
    <n v="2197"/>
    <n v="2321"/>
    <n v="2788"/>
    <n v="3178"/>
    <n v="3254.2469999999998"/>
    <n v="3757"/>
    <n v="3626"/>
    <n v="3666"/>
    <n v="3904"/>
    <n v="4622"/>
  </r>
  <r>
    <s v="ÓLEO DIESEL (m3)"/>
    <x v="10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10"/>
    <x v="2"/>
    <x v="12"/>
    <s v="m3"/>
    <n v="8103"/>
    <n v="8681"/>
    <n v="8930"/>
    <n v="8627"/>
    <n v="8761"/>
    <n v="7004"/>
    <n v="7960"/>
    <n v="10554"/>
    <n v="10505"/>
    <n v="9436"/>
    <n v="8770"/>
    <n v="9280"/>
  </r>
  <r>
    <s v="ÓLEO DIESEL (m3)"/>
    <x v="10"/>
    <x v="2"/>
    <x v="13"/>
    <s v="m3"/>
    <n v="3692"/>
    <n v="3640"/>
    <n v="3679"/>
    <n v="3245"/>
    <n v="2775"/>
    <n v="2040"/>
    <n v="2477"/>
    <n v="2644"/>
    <n v="2980"/>
    <n v="3434"/>
    <n v="3004"/>
    <n v="2899"/>
  </r>
  <r>
    <s v="ÓLEO DIESEL (m3)"/>
    <x v="10"/>
    <x v="2"/>
    <x v="14"/>
    <s v="m3"/>
    <n v="1305"/>
    <n v="1250"/>
    <n v="1503"/>
    <n v="1577"/>
    <n v="1542"/>
    <n v="800"/>
    <n v="1470"/>
    <n v="2285"/>
    <n v="2305"/>
    <n v="2138"/>
    <n v="1840"/>
    <n v="1719"/>
  </r>
  <r>
    <s v="ÓLEO DIESEL (m3)"/>
    <x v="10"/>
    <x v="2"/>
    <x v="15"/>
    <s v="m3"/>
    <n v="22282"/>
    <n v="26006.5"/>
    <n v="40655.5"/>
    <n v="30719"/>
    <n v="25891.5"/>
    <n v="27148"/>
    <n v="29872.9"/>
    <n v="33331"/>
    <n v="29385"/>
    <n v="32850.800000000003"/>
    <n v="27521"/>
    <n v="25890.400000000001"/>
  </r>
  <r>
    <s v="ÓLEO DIESEL (m3)"/>
    <x v="10"/>
    <x v="2"/>
    <x v="16"/>
    <s v="m3"/>
    <n v="64154.911999999997"/>
    <n v="73193.926000000007"/>
    <n v="81313.155000000013"/>
    <n v="69195.172999999995"/>
    <n v="79406.434000000008"/>
    <n v="78368.051999999996"/>
    <n v="86569.532000000007"/>
    <n v="95397.214000000007"/>
    <n v="86675.258999999991"/>
    <n v="91905.471999999994"/>
    <n v="79677.981999999989"/>
    <n v="69406.297000000006"/>
  </r>
  <r>
    <s v="ÓLEO DIESEL (m3)"/>
    <x v="10"/>
    <x v="2"/>
    <x v="17"/>
    <s v="m3"/>
    <n v="18273"/>
    <n v="18113"/>
    <n v="16632"/>
    <n v="10370"/>
    <n v="19530"/>
    <n v="16854"/>
    <n v="16413.800000000003"/>
    <n v="20774.5"/>
    <n v="19447.3"/>
    <n v="20929.5"/>
    <n v="17773"/>
    <n v="16195.2"/>
  </r>
  <r>
    <s v="ÓLEO DIESEL (m3)"/>
    <x v="10"/>
    <x v="2"/>
    <x v="18"/>
    <s v="m3"/>
    <n v="18675.546000000002"/>
    <n v="19037.806"/>
    <n v="20974.066000000003"/>
    <n v="18808.559999999998"/>
    <n v="20287.279000000002"/>
    <n v="19213.060000000001"/>
    <n v="19799.883000000002"/>
    <n v="20342.621999999999"/>
    <n v="20594.826000000001"/>
    <n v="22275.276000000002"/>
    <n v="20470"/>
    <n v="21269.303"/>
  </r>
  <r>
    <s v="ÓLEO DIESEL (m3)"/>
    <x v="10"/>
    <x v="2"/>
    <x v="19"/>
    <s v="m3"/>
    <n v="125667.961"/>
    <n v="146068.769"/>
    <n v="158919.01700000002"/>
    <n v="136796.82"/>
    <n v="149946.18800000002"/>
    <n v="146061.6"/>
    <n v="156679.09999999998"/>
    <n v="170669.674"/>
    <n v="157217.29799999998"/>
    <n v="168470.69699999999"/>
    <n v="149706.29300000001"/>
    <n v="135904.35"/>
  </r>
  <r>
    <s v="ÓLEO DIESEL (m3)"/>
    <x v="10"/>
    <x v="2"/>
    <x v="20"/>
    <s v="m3"/>
    <n v="103850.10799999999"/>
    <n v="125150.295"/>
    <n v="119664.12"/>
    <n v="96881.409000000014"/>
    <n v="108262.47600000001"/>
    <n v="97014.87999999999"/>
    <n v="117111.07"/>
    <n v="119659.29500000001"/>
    <n v="108302.693"/>
    <n v="116801.13"/>
    <n v="101732.363"/>
    <n v="92293.066000000006"/>
  </r>
  <r>
    <s v="ÓLEO DIESEL (m3)"/>
    <x v="10"/>
    <x v="2"/>
    <x v="21"/>
    <s v="m3"/>
    <n v="57993.609999999993"/>
    <n v="59908.598000000005"/>
    <n v="54014.600999999995"/>
    <n v="53893.498"/>
    <n v="60803.892999999996"/>
    <n v="54621.610999999997"/>
    <n v="64653.228000000003"/>
    <n v="66454.712999999989"/>
    <n v="64724.811000000009"/>
    <n v="65997.587"/>
    <n v="68736.870999999999"/>
    <n v="55938.865000000005"/>
  </r>
  <r>
    <s v="ÓLEO DIESEL (m3)"/>
    <x v="10"/>
    <x v="2"/>
    <x v="22"/>
    <s v="m3"/>
    <n v="86382.024999999994"/>
    <n v="97615.957000000009"/>
    <n v="113045.16900000001"/>
    <n v="107200.409"/>
    <n v="98411.498999999982"/>
    <n v="78438.785000000003"/>
    <n v="76404.780999999988"/>
    <n v="97890.788"/>
    <n v="108199.30099999999"/>
    <n v="133329.97899999999"/>
    <n v="138742.55100000004"/>
    <n v="89777.513999999981"/>
  </r>
  <r>
    <s v="ÓLEO DIESEL (m3)"/>
    <x v="10"/>
    <x v="2"/>
    <x v="23"/>
    <s v="m3"/>
    <n v="40810.829000000005"/>
    <n v="67656.315000000002"/>
    <n v="53887.777000000002"/>
    <n v="37666.637000000002"/>
    <n v="39634.236999999994"/>
    <n v="42665.74"/>
    <n v="59273.249999999993"/>
    <n v="60649.277999999998"/>
    <n v="52738.870999999999"/>
    <n v="57287.514999999999"/>
    <n v="45928.025000000001"/>
    <n v="38324.074999999997"/>
  </r>
  <r>
    <s v="ÓLEO DIESEL (m3)"/>
    <x v="10"/>
    <x v="2"/>
    <x v="24"/>
    <s v="m3"/>
    <n v="133260.1"/>
    <n v="140216.29999999999"/>
    <n v="97324.77"/>
    <n v="64256.729999999996"/>
    <n v="87951.5"/>
    <n v="127282.43000000002"/>
    <n v="118114.86500000001"/>
    <n v="105479.20000000001"/>
    <n v="107898.9"/>
    <n v="115044.431"/>
    <n v="82873.399999999994"/>
    <n v="73989.2"/>
  </r>
  <r>
    <s v="ÓLEO DIESEL (m3)"/>
    <x v="10"/>
    <x v="2"/>
    <x v="25"/>
    <s v="m3"/>
    <n v="28370.700000000004"/>
    <n v="47342.200000000004"/>
    <n v="35262.6"/>
    <n v="23923.399999999998"/>
    <n v="31046.780000000002"/>
    <n v="36361.100000000006"/>
    <n v="40739"/>
    <n v="33412.800000000003"/>
    <n v="32814.990000000005"/>
    <n v="40108.300000000003"/>
    <n v="27843.300000000003"/>
    <n v="21111.55"/>
  </r>
  <r>
    <s v="ÓLEO DIESEL (m3)"/>
    <x v="10"/>
    <x v="2"/>
    <x v="26"/>
    <s v="m3"/>
    <n v="650"/>
    <n v="840"/>
    <n v="1156"/>
    <n v="830"/>
    <n v="654"/>
    <n v="1166"/>
    <n v="822"/>
    <n v="877"/>
    <n v="769"/>
    <n v="912"/>
    <n v="857"/>
    <n v="926"/>
  </r>
  <r>
    <s v="ÓLEO DIESEL (m3)"/>
    <x v="11"/>
    <x v="0"/>
    <x v="0"/>
    <s v="m3"/>
    <n v="41272.275000000001"/>
    <m/>
    <m/>
    <m/>
    <m/>
    <m/>
    <m/>
    <m/>
    <m/>
    <m/>
    <m/>
    <m/>
  </r>
  <r>
    <s v="ÓLEO DIESEL (m3)"/>
    <x v="11"/>
    <x v="0"/>
    <x v="1"/>
    <s v="m3"/>
    <n v="5770"/>
    <m/>
    <m/>
    <m/>
    <m/>
    <m/>
    <m/>
    <m/>
    <m/>
    <m/>
    <m/>
    <m/>
  </r>
  <r>
    <s v="ÓLEO DIESEL (m3)"/>
    <x v="11"/>
    <x v="0"/>
    <x v="2"/>
    <s v="m3"/>
    <n v="16673.021999999997"/>
    <m/>
    <m/>
    <m/>
    <m/>
    <m/>
    <m/>
    <m/>
    <m/>
    <m/>
    <m/>
    <m/>
  </r>
  <r>
    <s v="ÓLEO DIESEL (m3)"/>
    <x v="11"/>
    <x v="0"/>
    <x v="3"/>
    <s v="m3"/>
    <n v="8809.1530000000002"/>
    <m/>
    <m/>
    <m/>
    <m/>
    <m/>
    <m/>
    <m/>
    <m/>
    <m/>
    <m/>
    <m/>
  </r>
  <r>
    <s v="ÓLEO DIESEL (m3)"/>
    <x v="11"/>
    <x v="0"/>
    <x v="4"/>
    <s v="m3"/>
    <n v="106061.51099999997"/>
    <m/>
    <m/>
    <m/>
    <m/>
    <m/>
    <m/>
    <m/>
    <m/>
    <m/>
    <m/>
    <m/>
  </r>
  <r>
    <s v="ÓLEO DIESEL (m3)"/>
    <x v="11"/>
    <x v="0"/>
    <x v="5"/>
    <s v="m3"/>
    <n v="5154.0280000000002"/>
    <m/>
    <m/>
    <m/>
    <m/>
    <m/>
    <m/>
    <m/>
    <m/>
    <m/>
    <m/>
    <m/>
  </r>
  <r>
    <s v="ÓLEO DIESEL (m3)"/>
    <x v="11"/>
    <x v="0"/>
    <x v="6"/>
    <s v="m3"/>
    <n v="81227.8"/>
    <m/>
    <m/>
    <m/>
    <m/>
    <m/>
    <m/>
    <m/>
    <m/>
    <m/>
    <m/>
    <m/>
  </r>
  <r>
    <s v="ÓLEO DIESEL (m3)"/>
    <x v="11"/>
    <x v="0"/>
    <x v="7"/>
    <s v="m3"/>
    <n v="74793.249000000011"/>
    <m/>
    <m/>
    <m/>
    <m/>
    <m/>
    <m/>
    <m/>
    <m/>
    <m/>
    <m/>
    <m/>
  </r>
  <r>
    <s v="ÓLEO DIESEL (m3)"/>
    <x v="11"/>
    <x v="0"/>
    <x v="8"/>
    <s v="m3"/>
    <n v="34468.699999999997"/>
    <m/>
    <m/>
    <m/>
    <m/>
    <m/>
    <m/>
    <m/>
    <m/>
    <m/>
    <m/>
    <m/>
  </r>
  <r>
    <s v="ÓLEO DIESEL (m3)"/>
    <x v="11"/>
    <x v="0"/>
    <x v="9"/>
    <s v="m3"/>
    <n v="59785.656000000003"/>
    <m/>
    <m/>
    <m/>
    <m/>
    <m/>
    <m/>
    <m/>
    <m/>
    <m/>
    <m/>
    <m/>
  </r>
  <r>
    <s v="ÓLEO DIESEL (m3)"/>
    <x v="11"/>
    <x v="0"/>
    <x v="10"/>
    <s v="m3"/>
    <n v="27829"/>
    <m/>
    <m/>
    <m/>
    <m/>
    <m/>
    <m/>
    <m/>
    <m/>
    <m/>
    <m/>
    <m/>
  </r>
  <r>
    <s v="ÓLEO DIESEL (m3)"/>
    <x v="11"/>
    <x v="0"/>
    <x v="11"/>
    <s v="m3"/>
    <n v="31376.911"/>
    <m/>
    <m/>
    <m/>
    <m/>
    <m/>
    <m/>
    <m/>
    <m/>
    <m/>
    <m/>
    <m/>
  </r>
  <r>
    <s v="ÓLEO DIESEL (m3)"/>
    <x v="11"/>
    <x v="0"/>
    <x v="12"/>
    <s v="m3"/>
    <n v="87582.719999999958"/>
    <m/>
    <m/>
    <m/>
    <m/>
    <m/>
    <m/>
    <m/>
    <m/>
    <m/>
    <m/>
    <m/>
  </r>
  <r>
    <s v="ÓLEO DIESEL (m3)"/>
    <x v="11"/>
    <x v="0"/>
    <x v="13"/>
    <s v="m3"/>
    <n v="23240.697"/>
    <m/>
    <m/>
    <m/>
    <m/>
    <m/>
    <m/>
    <m/>
    <m/>
    <m/>
    <m/>
    <m/>
  </r>
  <r>
    <s v="ÓLEO DIESEL (m3)"/>
    <x v="11"/>
    <x v="0"/>
    <x v="14"/>
    <s v="m3"/>
    <n v="26902.642"/>
    <m/>
    <m/>
    <m/>
    <m/>
    <m/>
    <m/>
    <m/>
    <m/>
    <m/>
    <m/>
    <m/>
  </r>
  <r>
    <s v="ÓLEO DIESEL (m3)"/>
    <x v="11"/>
    <x v="0"/>
    <x v="15"/>
    <s v="m3"/>
    <n v="170300.7"/>
    <m/>
    <m/>
    <m/>
    <m/>
    <m/>
    <m/>
    <m/>
    <m/>
    <m/>
    <m/>
    <m/>
  </r>
  <r>
    <s v="ÓLEO DIESEL (m3)"/>
    <x v="11"/>
    <x v="0"/>
    <x v="16"/>
    <s v="m3"/>
    <n v="323927.77599999984"/>
    <m/>
    <m/>
    <m/>
    <m/>
    <m/>
    <m/>
    <m/>
    <m/>
    <m/>
    <m/>
    <m/>
  </r>
  <r>
    <s v="ÓLEO DIESEL (m3)"/>
    <x v="11"/>
    <x v="0"/>
    <x v="17"/>
    <s v="m3"/>
    <n v="51689.899999999994"/>
    <m/>
    <m/>
    <m/>
    <m/>
    <m/>
    <m/>
    <m/>
    <m/>
    <m/>
    <m/>
    <m/>
  </r>
  <r>
    <s v="ÓLEO DIESEL (m3)"/>
    <x v="11"/>
    <x v="0"/>
    <x v="18"/>
    <s v="m3"/>
    <n v="82620.004000000001"/>
    <m/>
    <m/>
    <m/>
    <m/>
    <m/>
    <m/>
    <m/>
    <m/>
    <m/>
    <m/>
    <m/>
  </r>
  <r>
    <s v="ÓLEO DIESEL (m3)"/>
    <x v="11"/>
    <x v="0"/>
    <x v="19"/>
    <s v="m3"/>
    <n v="462990.64600000018"/>
    <m/>
    <m/>
    <m/>
    <m/>
    <m/>
    <m/>
    <m/>
    <m/>
    <m/>
    <m/>
    <m/>
  </r>
  <r>
    <s v="ÓLEO DIESEL (m3)"/>
    <x v="11"/>
    <x v="0"/>
    <x v="20"/>
    <s v="m3"/>
    <n v="298067.94599999994"/>
    <m/>
    <m/>
    <m/>
    <m/>
    <m/>
    <m/>
    <m/>
    <m/>
    <m/>
    <m/>
    <m/>
  </r>
  <r>
    <s v="ÓLEO DIESEL (m3)"/>
    <x v="11"/>
    <x v="0"/>
    <x v="21"/>
    <s v="m3"/>
    <n v="153372.87099999998"/>
    <m/>
    <m/>
    <m/>
    <m/>
    <m/>
    <m/>
    <m/>
    <m/>
    <m/>
    <m/>
    <m/>
  </r>
  <r>
    <s v="ÓLEO DIESEL (m3)"/>
    <x v="11"/>
    <x v="0"/>
    <x v="22"/>
    <s v="m3"/>
    <n v="173088.84999999983"/>
    <m/>
    <m/>
    <m/>
    <m/>
    <m/>
    <m/>
    <m/>
    <m/>
    <m/>
    <m/>
    <m/>
  </r>
  <r>
    <s v="ÓLEO DIESEL (m3)"/>
    <x v="11"/>
    <x v="0"/>
    <x v="23"/>
    <s v="m3"/>
    <n v="60684.636999999995"/>
    <m/>
    <m/>
    <m/>
    <m/>
    <m/>
    <m/>
    <m/>
    <m/>
    <m/>
    <m/>
    <m/>
  </r>
  <r>
    <s v="ÓLEO DIESEL (m3)"/>
    <x v="11"/>
    <x v="0"/>
    <x v="24"/>
    <s v="m3"/>
    <n v="128531.66200000003"/>
    <m/>
    <m/>
    <m/>
    <m/>
    <m/>
    <m/>
    <m/>
    <m/>
    <m/>
    <m/>
    <m/>
  </r>
  <r>
    <s v="ÓLEO DIESEL (m3)"/>
    <x v="11"/>
    <x v="0"/>
    <x v="25"/>
    <s v="m3"/>
    <n v="146806.50299999997"/>
    <m/>
    <m/>
    <m/>
    <m/>
    <m/>
    <m/>
    <m/>
    <m/>
    <m/>
    <m/>
    <m/>
  </r>
  <r>
    <s v="ÓLEO DIESEL (m3)"/>
    <x v="11"/>
    <x v="0"/>
    <x v="26"/>
    <s v="m3"/>
    <n v="12934.5"/>
    <m/>
    <m/>
    <m/>
    <m/>
    <m/>
    <m/>
    <m/>
    <m/>
    <m/>
    <m/>
    <m/>
  </r>
  <r>
    <s v="ÓLEO DIESEL (m3)"/>
    <x v="11"/>
    <x v="1"/>
    <x v="0"/>
    <s v="m3"/>
    <n v="11924.692999999999"/>
    <m/>
    <m/>
    <m/>
    <m/>
    <m/>
    <m/>
    <m/>
    <m/>
    <m/>
    <m/>
    <m/>
  </r>
  <r>
    <s v="ÓLEO DIESEL (m3)"/>
    <x v="11"/>
    <x v="1"/>
    <x v="1"/>
    <s v="m3"/>
    <n v="6073.7"/>
    <m/>
    <m/>
    <m/>
    <m/>
    <m/>
    <m/>
    <m/>
    <m/>
    <m/>
    <m/>
    <m/>
  </r>
  <r>
    <s v="ÓLEO DIESEL (m3)"/>
    <x v="11"/>
    <x v="1"/>
    <x v="2"/>
    <s v="m3"/>
    <n v="57492.40399999998"/>
    <m/>
    <m/>
    <m/>
    <m/>
    <m/>
    <m/>
    <m/>
    <m/>
    <m/>
    <m/>
    <m/>
  </r>
  <r>
    <s v="ÓLEO DIESEL (m3)"/>
    <x v="11"/>
    <x v="1"/>
    <x v="3"/>
    <s v="m3"/>
    <n v="10966.779"/>
    <m/>
    <m/>
    <m/>
    <m/>
    <m/>
    <m/>
    <m/>
    <m/>
    <m/>
    <m/>
    <m/>
  </r>
  <r>
    <s v="ÓLEO DIESEL (m3)"/>
    <x v="11"/>
    <x v="1"/>
    <x v="4"/>
    <s v="m3"/>
    <n v="69552.675999999992"/>
    <m/>
    <m/>
    <m/>
    <m/>
    <m/>
    <m/>
    <m/>
    <m/>
    <m/>
    <m/>
    <m/>
  </r>
  <r>
    <s v="ÓLEO DIESEL (m3)"/>
    <x v="11"/>
    <x v="1"/>
    <x v="5"/>
    <s v="m3"/>
    <n v="2854.6639999999998"/>
    <m/>
    <m/>
    <m/>
    <m/>
    <m/>
    <m/>
    <m/>
    <m/>
    <m/>
    <m/>
    <m/>
  </r>
  <r>
    <s v="ÓLEO DIESEL (m3)"/>
    <x v="11"/>
    <x v="1"/>
    <x v="6"/>
    <s v="m3"/>
    <n v="2762.4"/>
    <m/>
    <m/>
    <m/>
    <m/>
    <m/>
    <m/>
    <m/>
    <m/>
    <m/>
    <m/>
    <m/>
  </r>
  <r>
    <s v="ÓLEO DIESEL (m3)"/>
    <x v="11"/>
    <x v="1"/>
    <x v="7"/>
    <s v="m3"/>
    <n v="38568.760999999999"/>
    <m/>
    <m/>
    <m/>
    <m/>
    <m/>
    <m/>
    <m/>
    <m/>
    <m/>
    <m/>
    <m/>
  </r>
  <r>
    <s v="ÓLEO DIESEL (m3)"/>
    <x v="11"/>
    <x v="1"/>
    <x v="8"/>
    <s v="m3"/>
    <n v="3847"/>
    <m/>
    <m/>
    <m/>
    <m/>
    <m/>
    <m/>
    <m/>
    <m/>
    <m/>
    <m/>
    <m/>
  </r>
  <r>
    <s v="ÓLEO DIESEL (m3)"/>
    <x v="11"/>
    <x v="1"/>
    <x v="9"/>
    <s v="m3"/>
    <n v="16775"/>
    <m/>
    <m/>
    <m/>
    <m/>
    <m/>
    <m/>
    <m/>
    <m/>
    <m/>
    <m/>
    <m/>
  </r>
  <r>
    <s v="ÓLEO DIESEL (m3)"/>
    <x v="11"/>
    <x v="1"/>
    <x v="10"/>
    <s v="m3"/>
    <n v="6076"/>
    <m/>
    <m/>
    <m/>
    <m/>
    <m/>
    <m/>
    <m/>
    <m/>
    <m/>
    <m/>
    <m/>
  </r>
  <r>
    <s v="ÓLEO DIESEL (m3)"/>
    <x v="11"/>
    <x v="1"/>
    <x v="11"/>
    <s v="m3"/>
    <n v="6724.5"/>
    <m/>
    <m/>
    <m/>
    <m/>
    <m/>
    <m/>
    <m/>
    <m/>
    <m/>
    <m/>
    <m/>
  </r>
  <r>
    <s v="ÓLEO DIESEL (m3)"/>
    <x v="11"/>
    <x v="1"/>
    <x v="12"/>
    <s v="m3"/>
    <n v="29549.5"/>
    <m/>
    <m/>
    <m/>
    <m/>
    <m/>
    <m/>
    <m/>
    <m/>
    <m/>
    <m/>
    <m/>
  </r>
  <r>
    <s v="ÓLEO DIESEL (m3)"/>
    <x v="11"/>
    <x v="1"/>
    <x v="13"/>
    <s v="m3"/>
    <n v="11418.455"/>
    <m/>
    <m/>
    <m/>
    <m/>
    <m/>
    <m/>
    <m/>
    <m/>
    <m/>
    <m/>
    <m/>
  </r>
  <r>
    <s v="ÓLEO DIESEL (m3)"/>
    <x v="11"/>
    <x v="1"/>
    <x v="14"/>
    <s v="m3"/>
    <n v="3459"/>
    <m/>
    <m/>
    <m/>
    <m/>
    <m/>
    <m/>
    <m/>
    <m/>
    <m/>
    <m/>
    <m/>
  </r>
  <r>
    <s v="ÓLEO DIESEL (m3)"/>
    <x v="11"/>
    <x v="1"/>
    <x v="15"/>
    <s v="m3"/>
    <n v="43186.686000000002"/>
    <m/>
    <m/>
    <m/>
    <m/>
    <m/>
    <m/>
    <m/>
    <m/>
    <m/>
    <m/>
    <m/>
  </r>
  <r>
    <s v="ÓLEO DIESEL (m3)"/>
    <x v="11"/>
    <x v="1"/>
    <x v="16"/>
    <s v="m3"/>
    <n v="146278.87"/>
    <m/>
    <m/>
    <m/>
    <m/>
    <m/>
    <m/>
    <m/>
    <m/>
    <m/>
    <m/>
    <m/>
  </r>
  <r>
    <s v="ÓLEO DIESEL (m3)"/>
    <x v="11"/>
    <x v="1"/>
    <x v="17"/>
    <s v="m3"/>
    <n v="31408.065999999999"/>
    <m/>
    <m/>
    <m/>
    <m/>
    <m/>
    <m/>
    <m/>
    <m/>
    <m/>
    <m/>
    <m/>
  </r>
  <r>
    <s v="ÓLEO DIESEL (m3)"/>
    <x v="11"/>
    <x v="1"/>
    <x v="18"/>
    <s v="m3"/>
    <n v="108618.24800000002"/>
    <m/>
    <m/>
    <m/>
    <m/>
    <m/>
    <m/>
    <m/>
    <m/>
    <m/>
    <m/>
    <m/>
  </r>
  <r>
    <s v="ÓLEO DIESEL (m3)"/>
    <x v="11"/>
    <x v="1"/>
    <x v="19"/>
    <s v="m3"/>
    <n v="263887.85699999996"/>
    <m/>
    <m/>
    <m/>
    <m/>
    <m/>
    <m/>
    <m/>
    <m/>
    <m/>
    <m/>
    <m/>
  </r>
  <r>
    <s v="ÓLEO DIESEL (m3)"/>
    <x v="11"/>
    <x v="1"/>
    <x v="20"/>
    <s v="m3"/>
    <n v="56811.884000000013"/>
    <m/>
    <m/>
    <m/>
    <m/>
    <m/>
    <m/>
    <m/>
    <m/>
    <m/>
    <m/>
    <m/>
  </r>
  <r>
    <s v="ÓLEO DIESEL (m3)"/>
    <x v="11"/>
    <x v="1"/>
    <x v="21"/>
    <s v="m3"/>
    <n v="16958.642"/>
    <m/>
    <m/>
    <m/>
    <m/>
    <m/>
    <m/>
    <m/>
    <m/>
    <m/>
    <m/>
    <m/>
  </r>
  <r>
    <s v="ÓLEO DIESEL (m3)"/>
    <x v="11"/>
    <x v="1"/>
    <x v="22"/>
    <s v="m3"/>
    <n v="30036.819000000003"/>
    <m/>
    <m/>
    <m/>
    <m/>
    <m/>
    <m/>
    <m/>
    <m/>
    <m/>
    <m/>
    <m/>
  </r>
  <r>
    <s v="ÓLEO DIESEL (m3)"/>
    <x v="11"/>
    <x v="1"/>
    <x v="23"/>
    <s v="m3"/>
    <n v="27963.347000000002"/>
    <m/>
    <m/>
    <m/>
    <m/>
    <m/>
    <m/>
    <m/>
    <m/>
    <m/>
    <m/>
    <m/>
  </r>
  <r>
    <s v="ÓLEO DIESEL (m3)"/>
    <x v="11"/>
    <x v="1"/>
    <x v="24"/>
    <s v="m3"/>
    <n v="51474"/>
    <m/>
    <m/>
    <m/>
    <m/>
    <m/>
    <m/>
    <m/>
    <m/>
    <m/>
    <m/>
    <m/>
  </r>
  <r>
    <s v="ÓLEO DIESEL (m3)"/>
    <x v="11"/>
    <x v="1"/>
    <x v="25"/>
    <s v="m3"/>
    <n v="43140.7"/>
    <m/>
    <m/>
    <m/>
    <m/>
    <m/>
    <m/>
    <m/>
    <m/>
    <m/>
    <m/>
    <m/>
  </r>
  <r>
    <s v="ÓLEO DIESEL (m3)"/>
    <x v="11"/>
    <x v="1"/>
    <x v="26"/>
    <s v="m3"/>
    <n v="13220.5"/>
    <m/>
    <m/>
    <m/>
    <m/>
    <m/>
    <m/>
    <m/>
    <m/>
    <m/>
    <m/>
    <m/>
  </r>
  <r>
    <s v="ÓLEO DIESEL (m3)"/>
    <x v="11"/>
    <x v="2"/>
    <x v="0"/>
    <s v="m3"/>
    <n v="5714.4"/>
    <m/>
    <m/>
    <m/>
    <m/>
    <m/>
    <m/>
    <m/>
    <m/>
    <m/>
    <m/>
    <m/>
  </r>
  <r>
    <s v="ÓLEO DIESEL (m3)"/>
    <x v="11"/>
    <x v="2"/>
    <x v="1"/>
    <s v="m3"/>
    <n v="0"/>
    <m/>
    <m/>
    <m/>
    <m/>
    <m/>
    <m/>
    <m/>
    <m/>
    <m/>
    <m/>
    <m/>
  </r>
  <r>
    <s v="ÓLEO DIESEL (m3)"/>
    <x v="11"/>
    <x v="2"/>
    <x v="2"/>
    <s v="m3"/>
    <n v="3350.7759999999998"/>
    <m/>
    <m/>
    <m/>
    <m/>
    <m/>
    <m/>
    <m/>
    <m/>
    <m/>
    <m/>
    <m/>
  </r>
  <r>
    <s v="ÓLEO DIESEL (m3)"/>
    <x v="11"/>
    <x v="2"/>
    <x v="3"/>
    <s v="m3"/>
    <n v="0"/>
    <m/>
    <m/>
    <m/>
    <m/>
    <m/>
    <m/>
    <m/>
    <m/>
    <m/>
    <m/>
    <m/>
  </r>
  <r>
    <s v="ÓLEO DIESEL (m3)"/>
    <x v="11"/>
    <x v="2"/>
    <x v="4"/>
    <s v="m3"/>
    <n v="33506.796999999999"/>
    <m/>
    <m/>
    <m/>
    <m/>
    <m/>
    <m/>
    <m/>
    <m/>
    <m/>
    <m/>
    <m/>
  </r>
  <r>
    <s v="ÓLEO DIESEL (m3)"/>
    <x v="11"/>
    <x v="2"/>
    <x v="5"/>
    <s v="m3"/>
    <n v="0"/>
    <m/>
    <m/>
    <m/>
    <m/>
    <m/>
    <m/>
    <m/>
    <m/>
    <m/>
    <m/>
    <m/>
  </r>
  <r>
    <s v="ÓLEO DIESEL (m3)"/>
    <x v="11"/>
    <x v="2"/>
    <x v="6"/>
    <s v="m3"/>
    <n v="3375"/>
    <m/>
    <m/>
    <m/>
    <m/>
    <m/>
    <m/>
    <m/>
    <m/>
    <m/>
    <m/>
    <m/>
  </r>
  <r>
    <s v="ÓLEO DIESEL (m3)"/>
    <x v="11"/>
    <x v="2"/>
    <x v="7"/>
    <s v="m3"/>
    <n v="4525.3999999999996"/>
    <m/>
    <m/>
    <m/>
    <m/>
    <m/>
    <m/>
    <m/>
    <m/>
    <m/>
    <m/>
    <m/>
  </r>
  <r>
    <s v="ÓLEO DIESEL (m3)"/>
    <x v="11"/>
    <x v="2"/>
    <x v="8"/>
    <s v="m3"/>
    <n v="4012"/>
    <m/>
    <m/>
    <m/>
    <m/>
    <m/>
    <m/>
    <m/>
    <m/>
    <m/>
    <m/>
    <m/>
  </r>
  <r>
    <s v="ÓLEO DIESEL (m3)"/>
    <x v="11"/>
    <x v="2"/>
    <x v="9"/>
    <s v="m3"/>
    <n v="10389"/>
    <m/>
    <m/>
    <m/>
    <m/>
    <m/>
    <m/>
    <m/>
    <m/>
    <m/>
    <m/>
    <m/>
  </r>
  <r>
    <s v="ÓLEO DIESEL (m3)"/>
    <x v="11"/>
    <x v="2"/>
    <x v="10"/>
    <s v="m3"/>
    <n v="4084"/>
    <m/>
    <m/>
    <m/>
    <m/>
    <m/>
    <m/>
    <m/>
    <m/>
    <m/>
    <m/>
    <m/>
  </r>
  <r>
    <s v="ÓLEO DIESEL (m3)"/>
    <x v="11"/>
    <x v="2"/>
    <x v="11"/>
    <s v="m3"/>
    <n v="0"/>
    <m/>
    <m/>
    <m/>
    <m/>
    <m/>
    <m/>
    <m/>
    <m/>
    <m/>
    <m/>
    <m/>
  </r>
  <r>
    <s v="ÓLEO DIESEL (m3)"/>
    <x v="11"/>
    <x v="2"/>
    <x v="12"/>
    <s v="m3"/>
    <n v="8437"/>
    <m/>
    <m/>
    <m/>
    <m/>
    <m/>
    <m/>
    <m/>
    <m/>
    <m/>
    <m/>
    <m/>
  </r>
  <r>
    <s v="ÓLEO DIESEL (m3)"/>
    <x v="11"/>
    <x v="2"/>
    <x v="13"/>
    <s v="m3"/>
    <n v="2931"/>
    <m/>
    <m/>
    <m/>
    <m/>
    <m/>
    <m/>
    <m/>
    <m/>
    <m/>
    <m/>
    <m/>
  </r>
  <r>
    <s v="ÓLEO DIESEL (m3)"/>
    <x v="11"/>
    <x v="2"/>
    <x v="14"/>
    <s v="m3"/>
    <n v="1475"/>
    <m/>
    <m/>
    <m/>
    <m/>
    <m/>
    <m/>
    <m/>
    <m/>
    <m/>
    <m/>
    <m/>
  </r>
  <r>
    <s v="ÓLEO DIESEL (m3)"/>
    <x v="11"/>
    <x v="2"/>
    <x v="15"/>
    <s v="m3"/>
    <n v="23025.699999999997"/>
    <m/>
    <m/>
    <m/>
    <m/>
    <m/>
    <m/>
    <m/>
    <m/>
    <m/>
    <m/>
    <m/>
  </r>
  <r>
    <s v="ÓLEO DIESEL (m3)"/>
    <x v="11"/>
    <x v="2"/>
    <x v="16"/>
    <s v="m3"/>
    <n v="63688.652999999984"/>
    <m/>
    <m/>
    <m/>
    <m/>
    <m/>
    <m/>
    <m/>
    <m/>
    <m/>
    <m/>
    <m/>
  </r>
  <r>
    <s v="ÓLEO DIESEL (m3)"/>
    <x v="11"/>
    <x v="2"/>
    <x v="17"/>
    <s v="m3"/>
    <n v="18226.3"/>
    <m/>
    <m/>
    <m/>
    <m/>
    <m/>
    <m/>
    <m/>
    <m/>
    <m/>
    <m/>
    <m/>
  </r>
  <r>
    <s v="ÓLEO DIESEL (m3)"/>
    <x v="11"/>
    <x v="2"/>
    <x v="18"/>
    <s v="m3"/>
    <n v="20090.208999999999"/>
    <m/>
    <m/>
    <m/>
    <m/>
    <m/>
    <m/>
    <m/>
    <m/>
    <m/>
    <m/>
    <m/>
  </r>
  <r>
    <s v="ÓLEO DIESEL (m3)"/>
    <x v="11"/>
    <x v="2"/>
    <x v="19"/>
    <s v="m3"/>
    <n v="121043.20800000001"/>
    <m/>
    <m/>
    <m/>
    <m/>
    <m/>
    <m/>
    <m/>
    <m/>
    <m/>
    <m/>
    <m/>
  </r>
  <r>
    <s v="ÓLEO DIESEL (m3)"/>
    <x v="11"/>
    <x v="2"/>
    <x v="20"/>
    <s v="m3"/>
    <n v="95811.372999999992"/>
    <m/>
    <m/>
    <m/>
    <m/>
    <m/>
    <m/>
    <m/>
    <m/>
    <m/>
    <m/>
    <m/>
  </r>
  <r>
    <s v="ÓLEO DIESEL (m3)"/>
    <x v="11"/>
    <x v="2"/>
    <x v="21"/>
    <s v="m3"/>
    <n v="59778.563000000002"/>
    <m/>
    <m/>
    <m/>
    <m/>
    <m/>
    <m/>
    <m/>
    <m/>
    <m/>
    <m/>
    <m/>
  </r>
  <r>
    <s v="ÓLEO DIESEL (m3)"/>
    <x v="11"/>
    <x v="2"/>
    <x v="22"/>
    <s v="m3"/>
    <n v="83535.595000000016"/>
    <m/>
    <m/>
    <m/>
    <m/>
    <m/>
    <m/>
    <m/>
    <m/>
    <m/>
    <m/>
    <m/>
  </r>
  <r>
    <s v="ÓLEO DIESEL (m3)"/>
    <x v="11"/>
    <x v="2"/>
    <x v="23"/>
    <s v="m3"/>
    <n v="39803.703999999998"/>
    <m/>
    <m/>
    <m/>
    <m/>
    <m/>
    <m/>
    <m/>
    <m/>
    <m/>
    <m/>
    <m/>
  </r>
  <r>
    <s v="ÓLEO DIESEL (m3)"/>
    <x v="11"/>
    <x v="2"/>
    <x v="24"/>
    <s v="m3"/>
    <n v="101720.9"/>
    <m/>
    <m/>
    <m/>
    <m/>
    <m/>
    <m/>
    <m/>
    <m/>
    <m/>
    <m/>
    <m/>
  </r>
  <r>
    <s v="ÓLEO DIESEL (m3)"/>
    <x v="11"/>
    <x v="2"/>
    <x v="25"/>
    <s v="m3"/>
    <n v="23339.65"/>
    <m/>
    <m/>
    <m/>
    <m/>
    <m/>
    <m/>
    <m/>
    <m/>
    <m/>
    <m/>
    <m/>
  </r>
  <r>
    <s v="ÓLEO DIESEL (m3)"/>
    <x v="11"/>
    <x v="2"/>
    <x v="26"/>
    <s v="m3"/>
    <n v="37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n v="41632.805"/>
    <n v="37806.5"/>
    <n v="44611.55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n v="13809.2"/>
    <n v="12575.6"/>
    <n v="13542.2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n v="60245.006000000001"/>
    <n v="56548.688000000002"/>
    <n v="60305.334999999999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n v="15859.08"/>
    <n v="14194.7"/>
    <n v="16337.3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n v="115700.639"/>
    <n v="107979.36"/>
    <n v="121780.29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n v="17865.805"/>
    <n v="15499.938"/>
    <n v="18070.227999999999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n v="32324.27"/>
    <n v="31482.36"/>
    <n v="36206.879999999997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n v="91848.21"/>
    <n v="85656.18"/>
    <n v="96133.89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n v="51364.86"/>
    <n v="49273.440000000002"/>
    <n v="56002.938999999998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n v="125405.728"/>
    <n v="120278.3"/>
    <n v="133782.29999999999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n v="55688.631000000001"/>
    <n v="53950.455000000002"/>
    <n v="58742.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n v="60661.186999999998"/>
    <n v="57858.02"/>
    <n v="62244.105000000003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n v="125639.921"/>
    <n v="117343.295"/>
    <n v="128405.867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n v="41885.699999999997"/>
    <n v="39906.5"/>
    <n v="43118.741000000002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n v="35372.550000000003"/>
    <n v="32646.499"/>
    <n v="37051.392999999996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n v="195496.253"/>
    <n v="180235.69899999999"/>
    <n v="212333.35399999999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n v="291809.46000000002"/>
    <n v="282365.50400000002"/>
    <n v="330648.51699999999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n v="86116.2"/>
    <n v="78959"/>
    <n v="99060.214000000007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n v="171903.43799999999"/>
    <n v="159367.81599999999"/>
    <n v="186691.29399999999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n v="670053.44299999997"/>
    <n v="653239.94400000002"/>
    <n v="757914.527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n v="229289.05900000001"/>
    <n v="218901.66899999999"/>
    <n v="254419.24799999999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n v="246143.59899999999"/>
    <n v="229670.16500000001"/>
    <n v="271635.45899999997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n v="296422.19699999999"/>
    <n v="280470.61700000003"/>
    <n v="323150.50799999997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n v="64183.7"/>
    <n v="59247.5"/>
    <n v="67639.728000000003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n v="44374.55"/>
    <n v="44777.377999999997"/>
    <n v="54130.987999999998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n v="106743.63099999999"/>
    <n v="98571.35"/>
    <n v="118207.93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n v="84176.020999999993"/>
    <n v="81558.394"/>
    <n v="94922.739000000001"/>
  </r>
  <r>
    <s v="GASOLINA C (m3)"/>
    <x v="8"/>
    <x v="1"/>
    <x v="0"/>
    <s v="m3"/>
    <n v="22"/>
    <n v="33"/>
    <n v="15"/>
    <n v="54"/>
    <n v="45"/>
    <n v="31"/>
    <n v="32"/>
    <n v="35"/>
    <n v="23"/>
    <n v="27"/>
    <n v="22"/>
    <n v="30"/>
  </r>
  <r>
    <s v="GASOLINA C (m3)"/>
    <x v="8"/>
    <x v="1"/>
    <x v="1"/>
    <s v="m3"/>
    <n v="105"/>
    <n v="65"/>
    <n v="44"/>
    <n v="120"/>
    <n v="140"/>
    <n v="205"/>
    <n v="129"/>
    <n v="130"/>
    <n v="83"/>
    <n v="15"/>
    <n v="0"/>
    <n v="285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n v="1496.2329999999999"/>
    <n v="1197.2159999999999"/>
    <n v="1437"/>
  </r>
  <r>
    <s v="GASOLINA C (m3)"/>
    <x v="8"/>
    <x v="1"/>
    <x v="3"/>
    <s v="m3"/>
    <n v="25"/>
    <n v="15"/>
    <n v="30"/>
    <n v="10"/>
    <n v="10"/>
    <n v="30"/>
    <n v="10"/>
    <n v="15"/>
    <n v="15"/>
    <n v="30"/>
    <n v="15"/>
    <n v="2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n v="1221.287"/>
    <n v="1098.424"/>
    <n v="1184.3989999999999"/>
  </r>
  <r>
    <s v="GASOLINA C (m3)"/>
    <x v="8"/>
    <x v="1"/>
    <x v="5"/>
    <s v="m3"/>
    <n v="15"/>
    <n v="25"/>
    <n v="85"/>
    <n v="50"/>
    <n v="65"/>
    <n v="75"/>
    <n v="105"/>
    <n v="105"/>
    <n v="130"/>
    <n v="98.7"/>
    <n v="75"/>
    <n v="70"/>
  </r>
  <r>
    <s v="GASOLINA C (m3)"/>
    <x v="8"/>
    <x v="1"/>
    <x v="6"/>
    <s v="m3"/>
    <n v="78"/>
    <n v="86"/>
    <n v="90"/>
    <n v="75"/>
    <n v="60"/>
    <n v="80"/>
    <n v="60"/>
    <n v="112"/>
    <n v="115"/>
    <n v="120"/>
    <n v="100"/>
    <n v="120"/>
  </r>
  <r>
    <s v="GASOLINA C (m3)"/>
    <x v="8"/>
    <x v="1"/>
    <x v="7"/>
    <s v="m3"/>
    <n v="55"/>
    <n v="57"/>
    <n v="78"/>
    <n v="43"/>
    <n v="19"/>
    <n v="49"/>
    <n v="59"/>
    <n v="38"/>
    <n v="61"/>
    <n v="34"/>
    <n v="46"/>
    <n v="40"/>
  </r>
  <r>
    <s v="GASOLINA C (m3)"/>
    <x v="8"/>
    <x v="1"/>
    <x v="8"/>
    <s v="m3"/>
    <n v="38"/>
    <n v="32"/>
    <n v="34"/>
    <n v="16"/>
    <n v="14"/>
    <n v="22"/>
    <n v="24"/>
    <n v="19"/>
    <n v="26"/>
    <n v="29"/>
    <n v="22"/>
    <n v="31"/>
  </r>
  <r>
    <s v="GASOLINA C (m3)"/>
    <x v="8"/>
    <x v="1"/>
    <x v="9"/>
    <s v="m3"/>
    <n v="196"/>
    <n v="166"/>
    <n v="171"/>
    <n v="158"/>
    <n v="146"/>
    <n v="170"/>
    <n v="186"/>
    <n v="196"/>
    <n v="193"/>
    <n v="215"/>
    <n v="198"/>
    <n v="211.09899999999999"/>
  </r>
  <r>
    <s v="GASOLINA C (m3)"/>
    <x v="8"/>
    <x v="1"/>
    <x v="10"/>
    <s v="m3"/>
    <n v="215"/>
    <n v="220"/>
    <n v="200"/>
    <n v="175"/>
    <n v="165"/>
    <n v="160"/>
    <n v="205"/>
    <n v="205"/>
    <n v="205"/>
    <n v="190"/>
    <n v="200"/>
    <n v="210"/>
  </r>
  <r>
    <s v="GASOLINA C (m3)"/>
    <x v="8"/>
    <x v="1"/>
    <x v="11"/>
    <s v="m3"/>
    <n v="86.5"/>
    <n v="46"/>
    <n v="76.5"/>
    <n v="20"/>
    <n v="20"/>
    <n v="35"/>
    <n v="53"/>
    <n v="50"/>
    <n v="60"/>
    <n v="61.5"/>
    <n v="58.5"/>
    <n v="56"/>
  </r>
  <r>
    <s v="GASOLINA C (m3)"/>
    <x v="8"/>
    <x v="1"/>
    <x v="12"/>
    <s v="m3"/>
    <n v="232"/>
    <n v="269"/>
    <n v="231.5"/>
    <n v="116"/>
    <n v="105.5"/>
    <n v="151"/>
    <n v="196"/>
    <n v="311.5"/>
    <n v="207"/>
    <n v="266"/>
    <n v="319"/>
    <n v="339"/>
  </r>
  <r>
    <s v="GASOLINA C (m3)"/>
    <x v="8"/>
    <x v="1"/>
    <x v="13"/>
    <s v="m3"/>
    <n v="12"/>
    <n v="17"/>
    <n v="15"/>
    <n v="20"/>
    <n v="5"/>
    <n v="44"/>
    <n v="8"/>
    <n v="20"/>
    <n v="25"/>
    <n v="15"/>
    <n v="20"/>
    <n v="25"/>
  </r>
  <r>
    <s v="GASOLINA C (m3)"/>
    <x v="8"/>
    <x v="1"/>
    <x v="14"/>
    <s v="m3"/>
    <n v="70"/>
    <n v="38"/>
    <n v="45"/>
    <n v="23"/>
    <n v="20"/>
    <n v="31"/>
    <n v="30"/>
    <n v="25"/>
    <n v="45"/>
    <n v="45"/>
    <n v="35"/>
    <n v="45"/>
  </r>
  <r>
    <s v="GASOLINA C (m3)"/>
    <x v="8"/>
    <x v="1"/>
    <x v="15"/>
    <s v="m3"/>
    <n v="692"/>
    <n v="661"/>
    <n v="689"/>
    <n v="475.95"/>
    <n v="565.5"/>
    <n v="604"/>
    <n v="746"/>
    <n v="852"/>
    <n v="791"/>
    <n v="913"/>
    <n v="789"/>
    <n v="896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n v="2401.5"/>
    <n v="2070.5"/>
    <n v="2171.5"/>
  </r>
  <r>
    <s v="GASOLINA C (m3)"/>
    <x v="8"/>
    <x v="1"/>
    <x v="17"/>
    <s v="m3"/>
    <n v="517"/>
    <n v="497"/>
    <n v="413"/>
    <n v="460"/>
    <n v="480"/>
    <n v="485"/>
    <n v="574"/>
    <n v="567"/>
    <n v="630"/>
    <n v="603"/>
    <n v="460"/>
    <n v="560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n v="2537.91"/>
    <n v="2204.0320000000002"/>
    <n v="2658.68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n v="1879.288"/>
    <n v="1829.7929999999999"/>
    <n v="1820.952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n v="773"/>
    <n v="716"/>
    <n v="686"/>
  </r>
  <r>
    <s v="GASOLINA C (m3)"/>
    <x v="8"/>
    <x v="1"/>
    <x v="21"/>
    <s v="m3"/>
    <n v="294"/>
    <n v="264.36"/>
    <n v="298.5"/>
    <n v="206"/>
    <n v="198"/>
    <n v="225"/>
    <n v="272.3"/>
    <n v="221"/>
    <n v="290"/>
    <n v="354.93099999999998"/>
    <n v="255.667"/>
    <n v="266.87200000000001"/>
  </r>
  <r>
    <s v="GASOLINA C (m3)"/>
    <x v="8"/>
    <x v="1"/>
    <x v="22"/>
    <s v="m3"/>
    <n v="313"/>
    <n v="257"/>
    <n v="442"/>
    <n v="212"/>
    <n v="105.5"/>
    <n v="196"/>
    <n v="275"/>
    <n v="298"/>
    <n v="321"/>
    <n v="362"/>
    <n v="391"/>
    <n v="307"/>
  </r>
  <r>
    <s v="GASOLINA C (m3)"/>
    <x v="8"/>
    <x v="1"/>
    <x v="23"/>
    <s v="m3"/>
    <n v="118"/>
    <n v="149"/>
    <n v="220.5"/>
    <n v="95"/>
    <n v="77"/>
    <n v="153"/>
    <n v="120"/>
    <n v="173"/>
    <n v="190"/>
    <n v="147"/>
    <n v="139"/>
    <n v="169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n v="319.83600000000001"/>
    <n v="320.69"/>
    <n v="324.99"/>
  </r>
  <r>
    <s v="GASOLINA C (m3)"/>
    <x v="8"/>
    <x v="1"/>
    <x v="25"/>
    <s v="m3"/>
    <n v="337.5"/>
    <n v="344"/>
    <n v="343.5"/>
    <n v="323"/>
    <n v="297.5"/>
    <n v="300"/>
    <n v="403.5"/>
    <n v="358.5"/>
    <n v="385.5"/>
    <n v="343.5"/>
    <n v="403.5"/>
    <n v="403"/>
  </r>
  <r>
    <s v="GASOLINA C (m3)"/>
    <x v="8"/>
    <x v="1"/>
    <x v="26"/>
    <s v="m3"/>
    <n v="243.251"/>
    <n v="258"/>
    <n v="325"/>
    <n v="193"/>
    <n v="200"/>
    <n v="216"/>
    <n v="161"/>
    <n v="178"/>
    <n v="153"/>
    <n v="207"/>
    <n v="216"/>
    <n v="237"/>
  </r>
  <r>
    <s v="GASOLINA C (m3)"/>
    <x v="8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"/>
    <s v="m3"/>
    <n v="0"/>
    <n v="0"/>
    <n v="0"/>
    <n v="100"/>
    <n v="86"/>
    <n v="220"/>
    <n v="390"/>
    <n v="25"/>
    <n v="85"/>
    <n v="92"/>
    <n v="60"/>
    <n v="145"/>
  </r>
  <r>
    <s v="GASOLINA C (m3)"/>
    <x v="8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n v="1658.7349999999999"/>
    <n v="1855.9649999999999"/>
    <n v="2302.973"/>
  </r>
  <r>
    <s v="GASOLINA C (m3)"/>
    <x v="8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6"/>
    <s v="m3"/>
    <n v="110"/>
    <n v="106"/>
    <n v="105"/>
    <n v="100"/>
    <n v="100"/>
    <n v="90"/>
    <n v="135"/>
    <n v="111"/>
    <n v="112"/>
    <n v="112"/>
    <n v="135"/>
    <n v="123"/>
  </r>
  <r>
    <s v="GASOLINA C (m3)"/>
    <x v="8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n v="361"/>
    <n v="338"/>
    <n v="399"/>
  </r>
  <r>
    <s v="GASOLINA C (m3)"/>
    <x v="8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n v="590"/>
    <n v="540"/>
    <n v="650"/>
  </r>
  <r>
    <s v="GASOLINA C (m3)"/>
    <x v="8"/>
    <x v="2"/>
    <x v="20"/>
    <s v="m3"/>
    <n v="326"/>
    <n v="327"/>
    <n v="315"/>
    <n v="272"/>
    <n v="331"/>
    <n v="341"/>
    <n v="359"/>
    <n v="322"/>
    <n v="334"/>
    <n v="370"/>
    <n v="353"/>
    <n v="382"/>
  </r>
  <r>
    <s v="GASOLINA C (m3)"/>
    <x v="8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n v="785"/>
    <n v="740"/>
    <n v="985"/>
  </r>
  <r>
    <s v="GASOLINA C (m3)"/>
    <x v="8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4"/>
    <s v="m3"/>
    <n v="68"/>
    <n v="76"/>
    <n v="78"/>
    <n v="61"/>
    <n v="74"/>
    <n v="82"/>
    <n v="70"/>
    <n v="55"/>
    <n v="65"/>
    <n v="75"/>
    <n v="85"/>
    <n v="85"/>
  </r>
  <r>
    <s v="GASOLINA C (m3)"/>
    <x v="8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9"/>
    <x v="0"/>
    <x v="0"/>
    <s v="m3"/>
    <n v="33803.449999999997"/>
    <n v="30556.25"/>
    <n v="33136.65"/>
    <n v="34133.15"/>
    <n v="35861.942999999999"/>
    <n v="37214.199999999997"/>
    <n v="39789.35"/>
    <n v="40063.949999999997"/>
    <n v="38164.800000000003"/>
    <n v="39079.300000000003"/>
    <n v="36070.550000000003"/>
    <n v="41421.85"/>
  </r>
  <r>
    <s v="GASOLINA C (m3)"/>
    <x v="9"/>
    <x v="0"/>
    <x v="1"/>
    <s v="m3"/>
    <n v="10678.7"/>
    <n v="8893.5"/>
    <n v="10337.700000000001"/>
    <n v="9884"/>
    <n v="11019.6"/>
    <n v="11298.8"/>
    <n v="12038"/>
    <n v="12201.5"/>
    <n v="12272.5"/>
    <n v="11803.9"/>
    <n v="11070.7"/>
    <n v="12283.2"/>
  </r>
  <r>
    <s v="GASOLINA C (m3)"/>
    <x v="9"/>
    <x v="0"/>
    <x v="2"/>
    <s v="m3"/>
    <n v="37910.39"/>
    <n v="37204.911999999997"/>
    <n v="43585.616000000002"/>
    <n v="49123.031000000003"/>
    <n v="51570.603999999999"/>
    <n v="53677.237000000001"/>
    <n v="54991.262999999999"/>
    <n v="53509.296999999999"/>
    <n v="52257.622000000003"/>
    <n v="54162.463000000003"/>
    <n v="48270.838000000003"/>
    <n v="54201.523999999998"/>
  </r>
  <r>
    <s v="GASOLINA C (m3)"/>
    <x v="9"/>
    <x v="0"/>
    <x v="3"/>
    <s v="m3"/>
    <n v="13632"/>
    <n v="12261.4"/>
    <n v="13158.8"/>
    <n v="13156.2"/>
    <n v="13631.3"/>
    <n v="13697.8"/>
    <n v="13667.2"/>
    <n v="14129.2"/>
    <n v="14838.65"/>
    <n v="15297.147000000001"/>
    <n v="14533.8"/>
    <n v="15626.5"/>
  </r>
  <r>
    <s v="GASOLINA C (m3)"/>
    <x v="9"/>
    <x v="0"/>
    <x v="4"/>
    <s v="m3"/>
    <n v="99833.426000000007"/>
    <n v="85746.494999999995"/>
    <n v="91260.101999999999"/>
    <n v="91613.612999999998"/>
    <n v="97477.891000000003"/>
    <n v="104730.07799999999"/>
    <n v="108932.156"/>
    <n v="109203.467"/>
    <n v="105591.825"/>
    <n v="105911.2"/>
    <n v="101201.87"/>
    <n v="112838.068"/>
  </r>
  <r>
    <s v="GASOLINA C (m3)"/>
    <x v="9"/>
    <x v="0"/>
    <x v="5"/>
    <s v="m3"/>
    <n v="14991.084999999999"/>
    <n v="13388.047"/>
    <n v="14793.61"/>
    <n v="14126.708000000001"/>
    <n v="15635.257"/>
    <n v="16130.405000000001"/>
    <n v="17112.964"/>
    <n v="16951.287"/>
    <n v="16447.923999999999"/>
    <n v="17064.598000000002"/>
    <n v="15995.9"/>
    <n v="17403.892"/>
  </r>
  <r>
    <s v="GASOLINA C (m3)"/>
    <x v="9"/>
    <x v="0"/>
    <x v="6"/>
    <s v="m3"/>
    <n v="29847.599999999999"/>
    <n v="24558.48"/>
    <n v="26891.03"/>
    <n v="26614.76"/>
    <n v="29344.2"/>
    <n v="30733.5"/>
    <n v="35078.699999999997"/>
    <n v="32936.9"/>
    <n v="32313.5"/>
    <n v="31539.3"/>
    <n v="30904.5"/>
    <n v="35594.300000000003"/>
  </r>
  <r>
    <s v="GASOLINA C (m3)"/>
    <x v="9"/>
    <x v="0"/>
    <x v="7"/>
    <s v="m3"/>
    <n v="80783.009999999995"/>
    <n v="67785.399999999994"/>
    <n v="71633.960000000006"/>
    <n v="72288.820000000007"/>
    <n v="77859.289999999994"/>
    <n v="78374.11"/>
    <n v="85877.987999999998"/>
    <n v="84524.184999999998"/>
    <n v="84280.22"/>
    <n v="83766.039000000004"/>
    <n v="81598.498000000007"/>
    <n v="91639.33"/>
  </r>
  <r>
    <s v="GASOLINA C (m3)"/>
    <x v="9"/>
    <x v="0"/>
    <x v="8"/>
    <s v="m3"/>
    <n v="48142.96"/>
    <n v="38925.480000000003"/>
    <n v="40384.533000000003"/>
    <n v="38094.81"/>
    <n v="42057.78"/>
    <n v="44198.95"/>
    <n v="47232.7"/>
    <n v="47534.2"/>
    <n v="48025.7"/>
    <n v="46243.6"/>
    <n v="43574.7"/>
    <n v="51224.7"/>
  </r>
  <r>
    <s v="GASOLINA C (m3)"/>
    <x v="9"/>
    <x v="0"/>
    <x v="9"/>
    <s v="m3"/>
    <n v="116170.016"/>
    <n v="92812.2"/>
    <n v="94274.173999999999"/>
    <n v="88261.917000000001"/>
    <n v="103070.606"/>
    <n v="109915.57"/>
    <n v="122278.871"/>
    <n v="116232.988"/>
    <n v="118904.41499999999"/>
    <n v="122709.541"/>
    <n v="110701.33500000001"/>
    <n v="128452.04"/>
  </r>
  <r>
    <s v="GASOLINA C (m3)"/>
    <x v="9"/>
    <x v="0"/>
    <x v="10"/>
    <s v="m3"/>
    <n v="51617.381999999998"/>
    <n v="42391"/>
    <n v="44151.855000000003"/>
    <n v="42412.822999999997"/>
    <n v="49556.502999999997"/>
    <n v="49603"/>
    <n v="54011.366000000002"/>
    <n v="51453.305"/>
    <n v="52284.5"/>
    <n v="51200.5"/>
    <n v="48418"/>
    <n v="56097.783000000003"/>
  </r>
  <r>
    <s v="GASOLINA C (m3)"/>
    <x v="9"/>
    <x v="0"/>
    <x v="11"/>
    <s v="m3"/>
    <n v="56710.17"/>
    <n v="45999.87"/>
    <n v="48317.75"/>
    <n v="48449.355000000003"/>
    <n v="53159.77"/>
    <n v="56114.15"/>
    <n v="60011.843000000001"/>
    <n v="59133.605000000003"/>
    <n v="59653.96"/>
    <n v="58553.201000000001"/>
    <n v="54415.040000000001"/>
    <n v="61837.97"/>
  </r>
  <r>
    <s v="GASOLINA C (m3)"/>
    <x v="9"/>
    <x v="0"/>
    <x v="12"/>
    <s v="m3"/>
    <n v="113673.3"/>
    <n v="95174.335999999996"/>
    <n v="98855.879000000001"/>
    <n v="96187.764999999999"/>
    <n v="104577.57399999999"/>
    <n v="107562.88"/>
    <n v="113967.75199999999"/>
    <n v="119026.136"/>
    <n v="115635.5"/>
    <n v="119248.99800000001"/>
    <n v="105663.75"/>
    <n v="122721.9"/>
  </r>
  <r>
    <s v="GASOLINA C (m3)"/>
    <x v="9"/>
    <x v="0"/>
    <x v="13"/>
    <s v="m3"/>
    <n v="37516"/>
    <n v="31703"/>
    <n v="33110.667000000001"/>
    <n v="31673"/>
    <n v="34250.35"/>
    <n v="35804.5"/>
    <n v="38578"/>
    <n v="38573.5"/>
    <n v="39053"/>
    <n v="39596.31"/>
    <n v="37348.5"/>
    <n v="42253.5"/>
  </r>
  <r>
    <s v="GASOLINA C (m3)"/>
    <x v="9"/>
    <x v="0"/>
    <x v="14"/>
    <s v="m3"/>
    <n v="31798"/>
    <n v="27317.072"/>
    <n v="27837"/>
    <n v="26714.055"/>
    <n v="27905.5"/>
    <n v="29990"/>
    <n v="32373.581999999999"/>
    <n v="32417.5"/>
    <n v="31818"/>
    <n v="32760.5"/>
    <n v="29773"/>
    <n v="35029.5"/>
  </r>
  <r>
    <s v="GASOLINA C (m3)"/>
    <x v="9"/>
    <x v="0"/>
    <x v="15"/>
    <s v="m3"/>
    <n v="184883.43100000001"/>
    <n v="149523.538"/>
    <n v="150513.4"/>
    <n v="152405.20300000001"/>
    <n v="163676.1"/>
    <n v="168011.416"/>
    <n v="183056.80600000001"/>
    <n v="170434.64499999999"/>
    <n v="180343.19200000001"/>
    <n v="184373.641"/>
    <n v="169616.7"/>
    <n v="200701.05"/>
  </r>
  <r>
    <s v="GASOLINA C (m3)"/>
    <x v="9"/>
    <x v="0"/>
    <x v="16"/>
    <s v="m3"/>
    <n v="285584.45699999999"/>
    <n v="248981.54399999999"/>
    <n v="258042.802"/>
    <n v="226852.62400000001"/>
    <n v="289725.83299999998"/>
    <n v="301132.95"/>
    <n v="331338.07500000001"/>
    <n v="324289.55599999998"/>
    <n v="334062.38699999999"/>
    <n v="340482.70500000002"/>
    <n v="319839.48599999998"/>
    <n v="399779.04"/>
  </r>
  <r>
    <s v="GASOLINA C (m3)"/>
    <x v="9"/>
    <x v="0"/>
    <x v="17"/>
    <s v="m3"/>
    <n v="86138.5"/>
    <n v="72935.899999999994"/>
    <n v="80129.600000000006"/>
    <n v="77448.3"/>
    <n v="85537.85"/>
    <n v="90660.551000000007"/>
    <n v="91729.63"/>
    <n v="87911.1"/>
    <n v="85897.532000000007"/>
    <n v="89748.1"/>
    <n v="82586.8"/>
    <n v="101400.598"/>
  </r>
  <r>
    <s v="GASOLINA C (m3)"/>
    <x v="9"/>
    <x v="0"/>
    <x v="18"/>
    <s v="m3"/>
    <n v="173556.144"/>
    <n v="141326.06899999999"/>
    <n v="153395.15"/>
    <n v="127908.702"/>
    <n v="143033.527"/>
    <n v="143531.49299999999"/>
    <n v="159393.75"/>
    <n v="151182.296"/>
    <n v="153508.935"/>
    <n v="161147"/>
    <n v="138686.5"/>
    <n v="176709.25399999999"/>
  </r>
  <r>
    <s v="GASOLINA C (m3)"/>
    <x v="9"/>
    <x v="0"/>
    <x v="19"/>
    <s v="m3"/>
    <n v="645971.72600000002"/>
    <n v="571992.18500000006"/>
    <n v="573637.71200000006"/>
    <n v="528867.27500000002"/>
    <n v="660350.53899999999"/>
    <n v="706236.95499999996"/>
    <n v="789807.64500000002"/>
    <n v="789141.99800000002"/>
    <n v="822966.84"/>
    <n v="853837.223"/>
    <n v="863568.91599999997"/>
    <n v="1011553.7169999999"/>
  </r>
  <r>
    <s v="GASOLINA C (m3)"/>
    <x v="9"/>
    <x v="0"/>
    <x v="20"/>
    <s v="m3"/>
    <n v="211315.44899999999"/>
    <n v="195617.179"/>
    <n v="183356.76500000001"/>
    <n v="199129.24"/>
    <n v="217008.99600000001"/>
    <n v="218295.33300000001"/>
    <n v="252976.242"/>
    <n v="247231.24799999999"/>
    <n v="247472.334"/>
    <n v="252537.07"/>
    <n v="251596.07"/>
    <n v="308588.78600000002"/>
  </r>
  <r>
    <s v="GASOLINA C (m3)"/>
    <x v="9"/>
    <x v="0"/>
    <x v="21"/>
    <s v="m3"/>
    <n v="238081.63800000001"/>
    <n v="224543.98"/>
    <n v="215993.54699999999"/>
    <n v="228772.34"/>
    <n v="222502.55"/>
    <n v="223854.92499999999"/>
    <n v="248970.592"/>
    <n v="232210.554"/>
    <n v="233542.11499999999"/>
    <n v="243180.99"/>
    <n v="236564.326"/>
    <n v="288011.25"/>
  </r>
  <r>
    <s v="GASOLINA C (m3)"/>
    <x v="9"/>
    <x v="0"/>
    <x v="22"/>
    <s v="m3"/>
    <n v="285202.71999999997"/>
    <n v="255346.79"/>
    <n v="242444.29300000001"/>
    <n v="243990.527"/>
    <n v="262783.179"/>
    <n v="258255.26"/>
    <n v="291873.20600000001"/>
    <n v="273064.68800000002"/>
    <n v="278457.55599999998"/>
    <n v="283333.58"/>
    <n v="269201.016"/>
    <n v="314926.71299999999"/>
  </r>
  <r>
    <s v="GASOLINA C (m3)"/>
    <x v="9"/>
    <x v="0"/>
    <x v="23"/>
    <s v="m3"/>
    <n v="54101.85"/>
    <n v="47569.83"/>
    <n v="53552.65"/>
    <n v="48170.972999999998"/>
    <n v="52493.45"/>
    <n v="51470.345000000001"/>
    <n v="58000.25"/>
    <n v="58284.072"/>
    <n v="59747.131000000001"/>
    <n v="60212.25"/>
    <n v="59615.298000000003"/>
    <n v="70807.399999999994"/>
  </r>
  <r>
    <s v="GASOLINA C (m3)"/>
    <x v="9"/>
    <x v="0"/>
    <x v="24"/>
    <s v="m3"/>
    <n v="44256.05"/>
    <n v="39195.85"/>
    <n v="43315.01"/>
    <n v="42023.35"/>
    <n v="44336.55"/>
    <n v="51184.95"/>
    <n v="50443.85"/>
    <n v="51532.457000000002"/>
    <n v="57256.1"/>
    <n v="54195.49"/>
    <n v="59039.589"/>
    <n v="67746.06"/>
  </r>
  <r>
    <s v="GASOLINA C (m3)"/>
    <x v="9"/>
    <x v="0"/>
    <x v="25"/>
    <s v="m3"/>
    <n v="98750.58"/>
    <n v="86346.035000000003"/>
    <n v="84247.379000000001"/>
    <n v="89919.15"/>
    <n v="101516.04"/>
    <n v="104567.656"/>
    <n v="114573.405"/>
    <n v="110900.476"/>
    <n v="115171.7"/>
    <n v="120716.15"/>
    <n v="112996.762"/>
    <n v="133876.4"/>
  </r>
  <r>
    <s v="GASOLINA C (m3)"/>
    <x v="9"/>
    <x v="0"/>
    <x v="26"/>
    <s v="m3"/>
    <n v="78211"/>
    <n v="66040"/>
    <n v="72312.981"/>
    <n v="73702"/>
    <n v="81478"/>
    <n v="82743.981"/>
    <n v="88978"/>
    <n v="83541.888000000006"/>
    <n v="85293.5"/>
    <n v="90239.5"/>
    <n v="84036.5"/>
    <n v="96110"/>
  </r>
  <r>
    <s v="GASOLINA C (m3)"/>
    <x v="9"/>
    <x v="1"/>
    <x v="0"/>
    <s v="m3"/>
    <n v="7"/>
    <n v="28"/>
    <n v="30"/>
    <n v="47"/>
    <n v="64"/>
    <n v="75"/>
    <n v="94"/>
    <n v="65"/>
    <n v="62"/>
    <n v="33"/>
    <n v="37"/>
    <n v="43"/>
  </r>
  <r>
    <s v="GASOLINA C (m3)"/>
    <x v="9"/>
    <x v="1"/>
    <x v="1"/>
    <s v="m3"/>
    <n v="280"/>
    <n v="219"/>
    <n v="295"/>
    <n v="367"/>
    <n v="403"/>
    <n v="414"/>
    <n v="480"/>
    <n v="454"/>
    <n v="404"/>
    <n v="405"/>
    <n v="438"/>
    <n v="627"/>
  </r>
  <r>
    <s v="GASOLINA C (m3)"/>
    <x v="9"/>
    <x v="1"/>
    <x v="2"/>
    <s v="m3"/>
    <n v="1074.2"/>
    <n v="1180.134"/>
    <n v="1261"/>
    <n v="1401.5229999999999"/>
    <n v="913.11199999999997"/>
    <n v="1118.9559999999999"/>
    <n v="1028.3620000000001"/>
    <n v="1099.057"/>
    <n v="1228.3499999999999"/>
    <n v="952.995"/>
    <n v="1254.25"/>
    <n v="1305.8050000000001"/>
  </r>
  <r>
    <s v="GASOLINA C (m3)"/>
    <x v="9"/>
    <x v="1"/>
    <x v="3"/>
    <s v="m3"/>
    <n v="25"/>
    <n v="20"/>
    <n v="30"/>
    <n v="15"/>
    <n v="25"/>
    <n v="10"/>
    <n v="12"/>
    <n v="10"/>
    <n v="40"/>
    <n v="5"/>
    <n v="20"/>
    <n v="20"/>
  </r>
  <r>
    <s v="GASOLINA C (m3)"/>
    <x v="9"/>
    <x v="1"/>
    <x v="4"/>
    <s v="m3"/>
    <n v="1165.413"/>
    <n v="1099.4110000000001"/>
    <n v="1152.3620000000001"/>
    <n v="1046.4100000000001"/>
    <n v="1081.396"/>
    <n v="944.39700000000005"/>
    <n v="1042.8969999999999"/>
    <n v="1111.326"/>
    <n v="1253.894"/>
    <n v="1181.374"/>
    <n v="1244.8820000000001"/>
    <n v="1235.8689999999999"/>
  </r>
  <r>
    <s v="GASOLINA C (m3)"/>
    <x v="9"/>
    <x v="1"/>
    <x v="5"/>
    <s v="m3"/>
    <n v="25"/>
    <n v="65"/>
    <n v="60"/>
    <n v="40"/>
    <n v="40"/>
    <n v="15"/>
    <n v="5"/>
    <n v="5"/>
    <n v="15"/>
    <n v="15"/>
    <n v="10"/>
    <n v="20"/>
  </r>
  <r>
    <s v="GASOLINA C (m3)"/>
    <x v="9"/>
    <x v="1"/>
    <x v="6"/>
    <s v="m3"/>
    <n v="85"/>
    <n v="75"/>
    <n v="115"/>
    <n v="105"/>
    <n v="140.73099999999999"/>
    <n v="135"/>
    <n v="125"/>
    <n v="175"/>
    <n v="115"/>
    <n v="55"/>
    <n v="40"/>
    <n v="20"/>
  </r>
  <r>
    <s v="GASOLINA C (m3)"/>
    <x v="9"/>
    <x v="1"/>
    <x v="7"/>
    <s v="m3"/>
    <n v="46"/>
    <n v="27"/>
    <n v="66"/>
    <n v="69"/>
    <n v="32"/>
    <n v="89"/>
    <n v="59"/>
    <n v="65"/>
    <n v="44"/>
    <n v="108"/>
    <n v="134"/>
    <n v="137"/>
  </r>
  <r>
    <s v="GASOLINA C (m3)"/>
    <x v="9"/>
    <x v="1"/>
    <x v="8"/>
    <s v="m3"/>
    <n v="24"/>
    <n v="23"/>
    <n v="45"/>
    <n v="24"/>
    <n v="29"/>
    <n v="31"/>
    <n v="22"/>
    <n v="19"/>
    <n v="29"/>
    <n v="33"/>
    <n v="32"/>
    <n v="31"/>
  </r>
  <r>
    <s v="GASOLINA C (m3)"/>
    <x v="9"/>
    <x v="1"/>
    <x v="9"/>
    <s v="m3"/>
    <n v="183.07599999999999"/>
    <n v="168"/>
    <n v="221"/>
    <n v="195"/>
    <n v="212"/>
    <n v="222.5"/>
    <n v="220"/>
    <n v="230"/>
    <n v="220"/>
    <n v="213"/>
    <n v="217"/>
    <n v="210"/>
  </r>
  <r>
    <s v="GASOLINA C (m3)"/>
    <x v="9"/>
    <x v="1"/>
    <x v="10"/>
    <s v="m3"/>
    <n v="165"/>
    <n v="170"/>
    <n v="145"/>
    <n v="135"/>
    <n v="160"/>
    <n v="175"/>
    <n v="180"/>
    <n v="170"/>
    <n v="170"/>
    <n v="190"/>
    <n v="179"/>
    <n v="200"/>
  </r>
  <r>
    <s v="GASOLINA C (m3)"/>
    <x v="9"/>
    <x v="1"/>
    <x v="11"/>
    <s v="m3"/>
    <n v="78"/>
    <n v="40"/>
    <n v="60"/>
    <n v="64"/>
    <n v="54"/>
    <n v="68"/>
    <n v="60.5"/>
    <n v="70"/>
    <n v="69"/>
    <n v="61.5"/>
    <n v="47.5"/>
    <n v="49"/>
  </r>
  <r>
    <s v="GASOLINA C (m3)"/>
    <x v="9"/>
    <x v="1"/>
    <x v="12"/>
    <s v="m3"/>
    <n v="306"/>
    <n v="390"/>
    <n v="387"/>
    <n v="342.7"/>
    <n v="372"/>
    <n v="469.5"/>
    <n v="472"/>
    <n v="512.5"/>
    <n v="521.5"/>
    <n v="439"/>
    <n v="453.5"/>
    <n v="365.5"/>
  </r>
  <r>
    <s v="GASOLINA C (m3)"/>
    <x v="9"/>
    <x v="1"/>
    <x v="13"/>
    <s v="m3"/>
    <n v="10"/>
    <n v="15"/>
    <n v="25"/>
    <n v="44"/>
    <n v="42"/>
    <n v="15"/>
    <n v="56"/>
    <n v="20"/>
    <n v="5"/>
    <n v="25"/>
    <n v="20"/>
    <n v="35"/>
  </r>
  <r>
    <s v="GASOLINA C (m3)"/>
    <x v="9"/>
    <x v="1"/>
    <x v="14"/>
    <s v="m3"/>
    <n v="25"/>
    <n v="15"/>
    <n v="40"/>
    <n v="20"/>
    <n v="20"/>
    <n v="20"/>
    <n v="35"/>
    <n v="20"/>
    <n v="35"/>
    <n v="30"/>
    <n v="30"/>
    <n v="20"/>
  </r>
  <r>
    <s v="GASOLINA C (m3)"/>
    <x v="9"/>
    <x v="1"/>
    <x v="15"/>
    <s v="m3"/>
    <n v="739"/>
    <n v="500"/>
    <n v="579"/>
    <n v="507"/>
    <n v="449"/>
    <n v="472"/>
    <n v="539"/>
    <n v="552.91399999999999"/>
    <n v="560.5"/>
    <n v="570"/>
    <n v="551.5"/>
    <n v="600"/>
  </r>
  <r>
    <s v="GASOLINA C (m3)"/>
    <x v="9"/>
    <x v="1"/>
    <x v="16"/>
    <s v="m3"/>
    <n v="2321.5"/>
    <n v="1894.5"/>
    <n v="2343.5"/>
    <n v="1994.027"/>
    <n v="2093.83"/>
    <n v="2242.8890000000001"/>
    <n v="2130.7649999999999"/>
    <n v="2426.4050000000002"/>
    <n v="2303.3150000000001"/>
    <n v="2244.4180000000001"/>
    <n v="1905.192"/>
    <n v="2333.0520000000001"/>
  </r>
  <r>
    <s v="GASOLINA C (m3)"/>
    <x v="9"/>
    <x v="1"/>
    <x v="17"/>
    <s v="m3"/>
    <n v="510"/>
    <n v="490"/>
    <n v="713"/>
    <n v="585"/>
    <n v="735"/>
    <n v="878"/>
    <n v="746"/>
    <n v="660"/>
    <n v="760"/>
    <n v="890"/>
    <n v="835"/>
    <n v="705"/>
  </r>
  <r>
    <s v="GASOLINA C (m3)"/>
    <x v="9"/>
    <x v="1"/>
    <x v="18"/>
    <s v="m3"/>
    <n v="2489.8919999999998"/>
    <n v="2074.5079999999998"/>
    <n v="2708.3890000000001"/>
    <n v="2264.33"/>
    <n v="2147.614"/>
    <n v="2072.9169999999999"/>
    <n v="2229.096"/>
    <n v="2496.5509999999999"/>
    <n v="2593.1509999999998"/>
    <n v="2503.6480000000001"/>
    <n v="2569.212"/>
    <n v="2821.5520000000001"/>
  </r>
  <r>
    <s v="GASOLINA C (m3)"/>
    <x v="9"/>
    <x v="1"/>
    <x v="19"/>
    <s v="m3"/>
    <n v="1678.8910000000001"/>
    <n v="1660.2239999999999"/>
    <n v="1915.2670000000001"/>
    <n v="1739.3779999999999"/>
    <n v="1975.912"/>
    <n v="1822.0239999999999"/>
    <n v="1759.3309999999999"/>
    <n v="2003.6220000000001"/>
    <n v="1886.655"/>
    <n v="1733.374"/>
    <n v="1995.105"/>
    <n v="1958.4580000000001"/>
  </r>
  <r>
    <s v="GASOLINA C (m3)"/>
    <x v="9"/>
    <x v="1"/>
    <x v="20"/>
    <s v="m3"/>
    <n v="594"/>
    <n v="569.298"/>
    <n v="740.99800000000005"/>
    <n v="687.99800000000005"/>
    <n v="742.8"/>
    <n v="583.49699999999996"/>
    <n v="809.99699999999996"/>
    <n v="678.99800000000005"/>
    <n v="775.00099999999998"/>
    <n v="712.99800000000005"/>
    <n v="666.49800000000005"/>
    <n v="752.59799999999996"/>
  </r>
  <r>
    <s v="GASOLINA C (m3)"/>
    <x v="9"/>
    <x v="1"/>
    <x v="21"/>
    <s v="m3"/>
    <n v="264.5"/>
    <n v="273.5"/>
    <n v="264.50099999999998"/>
    <n v="254.5"/>
    <n v="263"/>
    <n v="237.45"/>
    <n v="227.45"/>
    <n v="270"/>
    <n v="213.803"/>
    <n v="227.142"/>
    <n v="244.7"/>
    <n v="243.999"/>
  </r>
  <r>
    <s v="GASOLINA C (m3)"/>
    <x v="9"/>
    <x v="1"/>
    <x v="22"/>
    <s v="m3"/>
    <n v="276"/>
    <n v="219"/>
    <n v="187.5"/>
    <n v="194"/>
    <n v="150"/>
    <n v="170"/>
    <n v="189"/>
    <n v="226"/>
    <n v="263"/>
    <n v="282"/>
    <n v="263"/>
    <n v="221.5"/>
  </r>
  <r>
    <s v="GASOLINA C (m3)"/>
    <x v="9"/>
    <x v="1"/>
    <x v="23"/>
    <s v="m3"/>
    <n v="203"/>
    <n v="147"/>
    <n v="188"/>
    <n v="167"/>
    <n v="161"/>
    <n v="189"/>
    <n v="151"/>
    <n v="261"/>
    <n v="365"/>
    <n v="168"/>
    <n v="227"/>
    <n v="139"/>
  </r>
  <r>
    <s v="GASOLINA C (m3)"/>
    <x v="9"/>
    <x v="1"/>
    <x v="24"/>
    <s v="m3"/>
    <n v="337.00599999999997"/>
    <n v="361.19299999999998"/>
    <n v="383.45400000000001"/>
    <n v="412.803"/>
    <n v="335"/>
    <n v="349.5"/>
    <n v="386"/>
    <n v="515"/>
    <n v="423"/>
    <n v="385"/>
    <n v="395"/>
    <n v="387"/>
  </r>
  <r>
    <s v="GASOLINA C (m3)"/>
    <x v="9"/>
    <x v="1"/>
    <x v="25"/>
    <s v="m3"/>
    <n v="395.5"/>
    <n v="393.8"/>
    <n v="467"/>
    <n v="397.5"/>
    <n v="371.1"/>
    <n v="377.3"/>
    <n v="420.5"/>
    <n v="417.5"/>
    <n v="436.30099999999999"/>
    <n v="436.5"/>
    <n v="448"/>
    <n v="438.5"/>
  </r>
  <r>
    <s v="GASOLINA C (m3)"/>
    <x v="9"/>
    <x v="1"/>
    <x v="26"/>
    <s v="m3"/>
    <n v="288"/>
    <n v="259"/>
    <n v="309"/>
    <n v="131"/>
    <n v="184"/>
    <n v="165"/>
    <n v="151"/>
    <n v="217"/>
    <n v="224"/>
    <n v="241"/>
    <n v="217"/>
    <n v="241"/>
  </r>
  <r>
    <s v="GASOLINA C (m3)"/>
    <x v="9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2"/>
    <s v="m3"/>
    <n v="426"/>
    <n v="256"/>
    <n v="215"/>
    <n v="272"/>
    <n v="551"/>
    <n v="515"/>
    <n v="424.1"/>
    <n v="285"/>
    <n v="255"/>
    <n v="270"/>
    <n v="198"/>
    <n v="285"/>
  </r>
  <r>
    <s v="GASOLINA C (m3)"/>
    <x v="9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4"/>
    <s v="m3"/>
    <n v="1787.317"/>
    <n v="1596.595"/>
    <n v="1385.596"/>
    <n v="1242.99"/>
    <n v="1749.5250000000001"/>
    <n v="1160.99"/>
    <n v="1555.0309999999999"/>
    <n v="1562.09"/>
    <n v="1406.9659999999999"/>
    <n v="1176.8399999999999"/>
    <n v="1321.057"/>
    <n v="1131.422"/>
  </r>
  <r>
    <s v="GASOLINA C (m3)"/>
    <x v="9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6"/>
    <s v="m3"/>
    <n v="130"/>
    <n v="86"/>
    <n v="100"/>
    <n v="95"/>
    <n v="148"/>
    <n v="79"/>
    <n v="109"/>
    <n v="111"/>
    <n v="100"/>
    <n v="106"/>
    <n v="96"/>
    <n v="111"/>
  </r>
  <r>
    <s v="GASOLINA C (m3)"/>
    <x v="9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9"/>
    <s v="m3"/>
    <n v="0"/>
    <n v="0"/>
    <n v="0"/>
    <n v="0"/>
    <n v="0"/>
    <n v="0"/>
    <n v="0"/>
    <n v="0"/>
    <n v="0"/>
    <n v="0"/>
    <n v="5"/>
    <n v="30"/>
  </r>
  <r>
    <s v="GASOLINA C (m3)"/>
    <x v="9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5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6"/>
    <s v="m3"/>
    <n v="401"/>
    <n v="268"/>
    <n v="287"/>
    <n v="289"/>
    <n v="338"/>
    <n v="344"/>
    <n v="317"/>
    <n v="301"/>
    <n v="296"/>
    <n v="319"/>
    <n v="239"/>
    <n v="317"/>
  </r>
  <r>
    <s v="GASOLINA C (m3)"/>
    <x v="9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9"/>
    <s v="m3"/>
    <n v="625"/>
    <n v="450"/>
    <n v="490"/>
    <n v="505"/>
    <n v="595"/>
    <n v="690"/>
    <n v="765"/>
    <n v="810"/>
    <n v="980"/>
    <n v="925"/>
    <n v="945"/>
    <n v="960"/>
  </r>
  <r>
    <s v="GASOLINA C (m3)"/>
    <x v="9"/>
    <x v="2"/>
    <x v="20"/>
    <s v="m3"/>
    <n v="329"/>
    <n v="312"/>
    <n v="345"/>
    <n v="361"/>
    <n v="370"/>
    <n v="396"/>
    <n v="362"/>
    <n v="436"/>
    <n v="459"/>
    <n v="404"/>
    <n v="452"/>
    <n v="541"/>
  </r>
  <r>
    <s v="GASOLINA C (m3)"/>
    <x v="9"/>
    <x v="2"/>
    <x v="21"/>
    <s v="m3"/>
    <n v="0"/>
    <n v="0"/>
    <n v="0"/>
    <n v="0"/>
    <n v="0"/>
    <n v="0"/>
    <n v="0"/>
    <n v="0"/>
    <n v="0"/>
    <n v="0"/>
    <n v="0"/>
    <n v="9.5"/>
  </r>
  <r>
    <s v="GASOLINA C (m3)"/>
    <x v="9"/>
    <x v="2"/>
    <x v="22"/>
    <s v="m3"/>
    <n v="758"/>
    <n v="671"/>
    <n v="545"/>
    <n v="570"/>
    <n v="695"/>
    <n v="760"/>
    <n v="766"/>
    <n v="698"/>
    <n v="683"/>
    <n v="748"/>
    <n v="570"/>
    <n v="765"/>
  </r>
  <r>
    <s v="GASOLINA C (m3)"/>
    <x v="9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24"/>
    <s v="m3"/>
    <n v="55"/>
    <n v="60"/>
    <n v="65"/>
    <n v="80"/>
    <n v="55"/>
    <n v="75"/>
    <n v="80"/>
    <n v="75"/>
    <n v="95"/>
    <n v="75"/>
    <n v="105"/>
    <n v="95"/>
  </r>
  <r>
    <s v="GASOLINA C (m3)"/>
    <x v="9"/>
    <x v="2"/>
    <x v="25"/>
    <s v="m3"/>
    <n v="0"/>
    <n v="0"/>
    <n v="0"/>
    <n v="0"/>
    <n v="0"/>
    <n v="0"/>
    <n v="0"/>
    <n v="0"/>
    <n v="0"/>
    <n v="0"/>
    <n v="10"/>
    <n v="10"/>
  </r>
  <r>
    <s v="GASOLINA C (m3)"/>
    <x v="9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10"/>
    <x v="0"/>
    <x v="0"/>
    <s v="m3"/>
    <n v="33715.85"/>
    <n v="33164.399999999994"/>
    <n v="35829.549999999996"/>
    <n v="36112.85"/>
    <n v="37509.449999999997"/>
    <n v="35237.601999999999"/>
    <n v="39425.800999999999"/>
    <n v="41900.002"/>
    <n v="42088.399999999994"/>
    <n v="41216.800000000003"/>
    <n v="40933.5"/>
    <n v="43576.399999999994"/>
  </r>
  <r>
    <s v="GASOLINA C (m3)"/>
    <x v="10"/>
    <x v="0"/>
    <x v="1"/>
    <s v="m3"/>
    <n v="9998.2000000000007"/>
    <n v="10088.4"/>
    <n v="11020.2"/>
    <n v="11109.699999999999"/>
    <n v="12319.7"/>
    <n v="11530.3"/>
    <n v="12668.9"/>
    <n v="14045.8"/>
    <n v="14672"/>
    <n v="13393.65"/>
    <n v="13398"/>
    <n v="14114"/>
  </r>
  <r>
    <s v="GASOLINA C (m3)"/>
    <x v="10"/>
    <x v="0"/>
    <x v="2"/>
    <s v="m3"/>
    <n v="43848.812999999995"/>
    <n v="47433.723999999995"/>
    <n v="45713.748"/>
    <n v="47247.936000000002"/>
    <n v="47571.807000000001"/>
    <n v="48423.93299999999"/>
    <n v="54202.710999999996"/>
    <n v="60762.850000000006"/>
    <n v="57505.972999999991"/>
    <n v="57733.594999999994"/>
    <n v="55256.678"/>
    <n v="60979.550999999999"/>
  </r>
  <r>
    <s v="GASOLINA C (m3)"/>
    <x v="10"/>
    <x v="0"/>
    <x v="3"/>
    <s v="m3"/>
    <n v="13494.6"/>
    <n v="14286.66"/>
    <n v="14823.6"/>
    <n v="14695.8"/>
    <n v="15175.199999999999"/>
    <n v="13758.2"/>
    <n v="14873.199999999999"/>
    <n v="16918.599999999999"/>
    <n v="17724.900000000001"/>
    <n v="16606.45"/>
    <n v="15837.6"/>
    <n v="17438.75"/>
  </r>
  <r>
    <s v="GASOLINA C (m3)"/>
    <x v="10"/>
    <x v="0"/>
    <x v="4"/>
    <s v="m3"/>
    <n v="90724.614000000016"/>
    <n v="93555.074000000008"/>
    <n v="98008.948999999964"/>
    <n v="95355.197"/>
    <n v="102802.003"/>
    <n v="98919.352000000014"/>
    <n v="109630.16899999999"/>
    <n v="117720.28699999998"/>
    <n v="119412.23999999999"/>
    <n v="117041.724"/>
    <n v="110279.54099999998"/>
    <n v="125482.89000000001"/>
  </r>
  <r>
    <s v="GASOLINA C (m3)"/>
    <x v="10"/>
    <x v="0"/>
    <x v="5"/>
    <s v="m3"/>
    <n v="13825.896000000001"/>
    <n v="14552.956"/>
    <n v="15599.959000000001"/>
    <n v="15269.948"/>
    <n v="16281.5"/>
    <n v="15580.953"/>
    <n v="16423.599999999999"/>
    <n v="18129.758000000002"/>
    <n v="18285.757000000001"/>
    <n v="17792.453000000001"/>
    <n v="16738.183000000001"/>
    <n v="17284.731"/>
  </r>
  <r>
    <s v="GASOLINA C (m3)"/>
    <x v="10"/>
    <x v="0"/>
    <x v="6"/>
    <s v="m3"/>
    <n v="27599.922999999999"/>
    <n v="28579.800000000003"/>
    <n v="29796.7"/>
    <n v="29514.400000000001"/>
    <n v="31609.899999999998"/>
    <n v="30430.1"/>
    <n v="35819.673999999999"/>
    <n v="36630.891000000003"/>
    <n v="36742.1"/>
    <n v="35050.9"/>
    <n v="32769.300000000003"/>
    <n v="40059.857999999993"/>
  </r>
  <r>
    <s v="GASOLINA C (m3)"/>
    <x v="10"/>
    <x v="0"/>
    <x v="7"/>
    <s v="m3"/>
    <n v="72029.959999999992"/>
    <n v="73782.159999999989"/>
    <n v="75010.73000000001"/>
    <n v="76409.159999999989"/>
    <n v="80748.530000000013"/>
    <n v="78574.578999999998"/>
    <n v="81606.947000000015"/>
    <n v="92350.29"/>
    <n v="91904.799999999988"/>
    <n v="91183.652000000002"/>
    <n v="86485.417999999991"/>
    <n v="100668.21900000001"/>
  </r>
  <r>
    <s v="GASOLINA C (m3)"/>
    <x v="10"/>
    <x v="0"/>
    <x v="8"/>
    <s v="m3"/>
    <n v="41852.04"/>
    <n v="41016.699999999997"/>
    <n v="40073.000000000007"/>
    <n v="39086.5"/>
    <n v="42451.899999999994"/>
    <n v="40127"/>
    <n v="45608.1"/>
    <n v="52517.000000000007"/>
    <n v="52720.500000000015"/>
    <n v="52373.399999999994"/>
    <n v="48673.4"/>
    <n v="54618.400000000001"/>
  </r>
  <r>
    <s v="GASOLINA C (m3)"/>
    <x v="10"/>
    <x v="0"/>
    <x v="9"/>
    <s v="m3"/>
    <n v="103244.79999999999"/>
    <n v="108300.2"/>
    <n v="108698.33499999999"/>
    <n v="108181.19500000001"/>
    <n v="113967.65900000001"/>
    <n v="105595.49"/>
    <n v="118472.344"/>
    <n v="129929.83900000001"/>
    <n v="129987.3"/>
    <n v="132825.19399999999"/>
    <n v="122734.234"/>
    <n v="143018.51499999998"/>
  </r>
  <r>
    <s v="GASOLINA C (m3)"/>
    <x v="10"/>
    <x v="0"/>
    <x v="10"/>
    <s v="m3"/>
    <n v="45301.648000000001"/>
    <n v="45809.044999999998"/>
    <n v="45176.305"/>
    <n v="45572.510999999999"/>
    <n v="49586.775999999998"/>
    <n v="45338.828000000001"/>
    <n v="50803"/>
    <n v="57034.081999999995"/>
    <n v="57689.791000000005"/>
    <n v="55760.296999999999"/>
    <n v="53678.027000000002"/>
    <n v="63123.69"/>
  </r>
  <r>
    <s v="GASOLINA C (m3)"/>
    <x v="10"/>
    <x v="0"/>
    <x v="11"/>
    <s v="m3"/>
    <n v="52718.049999999996"/>
    <n v="51344.84"/>
    <n v="51782.977999999996"/>
    <n v="51993.72"/>
    <n v="55073.030000000006"/>
    <n v="53325.33"/>
    <n v="61171.074000000001"/>
    <n v="65395.700000000004"/>
    <n v="63208.49"/>
    <n v="62551.160000000011"/>
    <n v="58754.292000000001"/>
    <n v="70777.999999999985"/>
  </r>
  <r>
    <s v="GASOLINA C (m3)"/>
    <x v="10"/>
    <x v="0"/>
    <x v="12"/>
    <s v="m3"/>
    <n v="101367.31400000001"/>
    <n v="100898.84999999999"/>
    <n v="100257.04999999999"/>
    <n v="100113.34199999999"/>
    <n v="103802.27399999999"/>
    <n v="97571.585999999996"/>
    <n v="109087.75899999999"/>
    <n v="123867.25"/>
    <n v="126501.59999999999"/>
    <n v="123450.40300000001"/>
    <n v="116978.95"/>
    <n v="139345.65"/>
  </r>
  <r>
    <s v="GASOLINA C (m3)"/>
    <x v="10"/>
    <x v="0"/>
    <x v="13"/>
    <s v="m3"/>
    <n v="36061.5"/>
    <n v="36164.5"/>
    <n v="34298.483"/>
    <n v="34554.5"/>
    <n v="35944.5"/>
    <n v="32793.5"/>
    <n v="37602"/>
    <n v="42880"/>
    <n v="43654"/>
    <n v="42924.851999999999"/>
    <n v="41077.5"/>
    <n v="48619"/>
  </r>
  <r>
    <s v="GASOLINA C (m3)"/>
    <x v="10"/>
    <x v="0"/>
    <x v="14"/>
    <s v="m3"/>
    <n v="28621.593000000001"/>
    <n v="29513.5"/>
    <n v="28551"/>
    <n v="28276.255000000001"/>
    <n v="30523.077000000001"/>
    <n v="29963.5"/>
    <n v="30666.819999999996"/>
    <n v="34571"/>
    <n v="35851.5"/>
    <n v="34468.5"/>
    <n v="32553.5"/>
    <n v="37825.5"/>
  </r>
  <r>
    <s v="GASOLINA C (m3)"/>
    <x v="10"/>
    <x v="0"/>
    <x v="15"/>
    <s v="m3"/>
    <n v="172338.86699999997"/>
    <n v="160764.929"/>
    <n v="155380.09099999999"/>
    <n v="164594.89099999997"/>
    <n v="162070.215"/>
    <n v="162996.429"/>
    <n v="177756.4"/>
    <n v="197310.41099999993"/>
    <n v="198143.51599999997"/>
    <n v="189149.09999999998"/>
    <n v="176216.728"/>
    <n v="222815.44399999996"/>
  </r>
  <r>
    <s v="GASOLINA C (m3)"/>
    <x v="10"/>
    <x v="0"/>
    <x v="16"/>
    <s v="m3"/>
    <n v="310339.64799999999"/>
    <n v="309726.06500000012"/>
    <n v="306563.74899999995"/>
    <n v="304590.30999999994"/>
    <n v="335310.37700000009"/>
    <n v="298073.17200000002"/>
    <n v="378890.6750000001"/>
    <n v="395088.30200000003"/>
    <n v="386625.44299999997"/>
    <n v="395726.30799999979"/>
    <n v="381850.65200000006"/>
    <n v="454636.50099999981"/>
  </r>
  <r>
    <s v="GASOLINA C (m3)"/>
    <x v="10"/>
    <x v="0"/>
    <x v="17"/>
    <s v="m3"/>
    <n v="86509.7"/>
    <n v="82547.600000000006"/>
    <n v="83641.100000000006"/>
    <n v="78985.038000000015"/>
    <n v="83512.497999999992"/>
    <n v="75797.684999999998"/>
    <n v="81497.899999999994"/>
    <n v="82592.619000000006"/>
    <n v="82207.08"/>
    <n v="84950.010999999999"/>
    <n v="79533.507999999987"/>
    <n v="93035.7"/>
  </r>
  <r>
    <s v="GASOLINA C (m3)"/>
    <x v="10"/>
    <x v="0"/>
    <x v="18"/>
    <s v="m3"/>
    <n v="143240.712"/>
    <n v="148054.19199999998"/>
    <n v="152327.00099999999"/>
    <n v="147946.74299999999"/>
    <n v="153483.872"/>
    <n v="135981.76799999998"/>
    <n v="180002.859"/>
    <n v="186550.21"/>
    <n v="189686.50700000001"/>
    <n v="202144.565"/>
    <n v="192183.00400000002"/>
    <n v="231671.97"/>
  </r>
  <r>
    <s v="GASOLINA C (m3)"/>
    <x v="10"/>
    <x v="0"/>
    <x v="19"/>
    <s v="m3"/>
    <n v="780119.95700000017"/>
    <n v="817056.42700000014"/>
    <n v="786356.23199999961"/>
    <n v="772868.64899999986"/>
    <n v="830994.50600000005"/>
    <n v="741812.46499999997"/>
    <n v="776789.73999999964"/>
    <n v="853975.21499999973"/>
    <n v="833184.16199999966"/>
    <n v="880863.66399999987"/>
    <n v="872077.18499999971"/>
    <n v="1032749.0729999999"/>
  </r>
  <r>
    <s v="GASOLINA C (m3)"/>
    <x v="10"/>
    <x v="0"/>
    <x v="20"/>
    <s v="m3"/>
    <n v="236591.845"/>
    <n v="244328.79800000016"/>
    <n v="238090.6590000001"/>
    <n v="234163.63499999998"/>
    <n v="251065.49700000006"/>
    <n v="232975.6100000001"/>
    <n v="268940.98699999996"/>
    <n v="279833.4219999999"/>
    <n v="281910.69800000021"/>
    <n v="289612.75000000012"/>
    <n v="282394.69200000004"/>
    <n v="336245.69399999996"/>
  </r>
  <r>
    <s v="GASOLINA C (m3)"/>
    <x v="10"/>
    <x v="0"/>
    <x v="21"/>
    <s v="m3"/>
    <n v="237293.65999999992"/>
    <n v="239045.96199999997"/>
    <n v="243095.87699999992"/>
    <n v="232232.38199999995"/>
    <n v="232444.04699999999"/>
    <n v="220432.24"/>
    <n v="244597.56999999995"/>
    <n v="249745.329"/>
    <n v="253026.67999999996"/>
    <n v="253704.51699999996"/>
    <n v="253246.951"/>
    <n v="296949.62799999997"/>
  </r>
  <r>
    <s v="GASOLINA C (m3)"/>
    <x v="10"/>
    <x v="0"/>
    <x v="22"/>
    <s v="m3"/>
    <n v="283345.636"/>
    <n v="274919.07199999999"/>
    <n v="285829.92100000009"/>
    <n v="280158.58499999979"/>
    <n v="281176.61700000003"/>
    <n v="267550.75999999983"/>
    <n v="298249.48699999991"/>
    <n v="311064.88999999996"/>
    <n v="310952.00900000019"/>
    <n v="318671.54199999996"/>
    <n v="311912.91600000003"/>
    <n v="369396.76799999963"/>
  </r>
  <r>
    <s v="GASOLINA C (m3)"/>
    <x v="10"/>
    <x v="0"/>
    <x v="23"/>
    <s v="m3"/>
    <n v="55321.05"/>
    <n v="56155.950000000004"/>
    <n v="57258.949000000001"/>
    <n v="56584.649999999994"/>
    <n v="58795.55"/>
    <n v="54636.696999999993"/>
    <n v="64646.180999999997"/>
    <n v="70084.084999999992"/>
    <n v="70454.23"/>
    <n v="71205.899999999994"/>
    <n v="68022.899999999994"/>
    <n v="82502.900000000009"/>
  </r>
  <r>
    <s v="GASOLINA C (m3)"/>
    <x v="10"/>
    <x v="0"/>
    <x v="24"/>
    <s v="m3"/>
    <n v="55434.950000000004"/>
    <n v="55577.144000000008"/>
    <n v="52864.186000000002"/>
    <n v="51728.25"/>
    <n v="55070.400000000009"/>
    <n v="49539.317000000003"/>
    <n v="51378.850000000006"/>
    <n v="56387.37000000001"/>
    <n v="55899.867000000006"/>
    <n v="54295.788999999997"/>
    <n v="55989.62"/>
    <n v="63296.3"/>
  </r>
  <r>
    <s v="GASOLINA C (m3)"/>
    <x v="10"/>
    <x v="0"/>
    <x v="25"/>
    <s v="m3"/>
    <n v="106277.95699999999"/>
    <n v="106416.44"/>
    <n v="103203.12000000004"/>
    <n v="102947.02500000002"/>
    <n v="103302.90100000001"/>
    <n v="94210.073999999993"/>
    <n v="118261.29999999999"/>
    <n v="136883.04999999999"/>
    <n v="130618.77000000002"/>
    <n v="131578.277"/>
    <n v="131838.09999999998"/>
    <n v="153741.92299999998"/>
  </r>
  <r>
    <s v="GASOLINA C (m3)"/>
    <x v="10"/>
    <x v="0"/>
    <x v="26"/>
    <s v="m3"/>
    <n v="74949"/>
    <n v="81101"/>
    <n v="83234.142999999996"/>
    <n v="82720"/>
    <n v="87581.5"/>
    <n v="79076.5"/>
    <n v="86185.251000000004"/>
    <n v="94922.288"/>
    <n v="91472"/>
    <n v="92859.255000000005"/>
    <n v="87567.5"/>
    <n v="99932.37"/>
  </r>
  <r>
    <s v="GASOLINA C (m3)"/>
    <x v="10"/>
    <x v="1"/>
    <x v="0"/>
    <s v="m3"/>
    <n v="40"/>
    <n v="54"/>
    <n v="51"/>
    <n v="10"/>
    <n v="31"/>
    <n v="63"/>
    <n v="32"/>
    <n v="41"/>
    <n v="59"/>
    <n v="24.5"/>
    <n v="19"/>
    <n v="54"/>
  </r>
  <r>
    <s v="GASOLINA C (m3)"/>
    <x v="10"/>
    <x v="1"/>
    <x v="1"/>
    <s v="m3"/>
    <n v="434"/>
    <n v="424"/>
    <n v="58"/>
    <n v="30"/>
    <n v="10"/>
    <n v="15"/>
    <n v="5"/>
    <n v="5"/>
    <n v="0"/>
    <n v="0"/>
    <n v="10"/>
    <n v="0"/>
  </r>
  <r>
    <s v="GASOLINA C (m3)"/>
    <x v="10"/>
    <x v="1"/>
    <x v="2"/>
    <s v="m3"/>
    <n v="881.07999999999993"/>
    <n v="1038.1220000000001"/>
    <n v="997.54700000000003"/>
    <n v="818.53099999999995"/>
    <n v="778.87200000000007"/>
    <n v="648.37200000000007"/>
    <n v="682.14700000000005"/>
    <n v="598.43299999999999"/>
    <n v="589.33400000000006"/>
    <n v="795.93599999999992"/>
    <n v="770.86299999999994"/>
    <n v="550.41999999999996"/>
  </r>
  <r>
    <s v="GASOLINA C (m3)"/>
    <x v="10"/>
    <x v="1"/>
    <x v="3"/>
    <s v="m3"/>
    <n v="25"/>
    <n v="20"/>
    <n v="20"/>
    <n v="27"/>
    <n v="32"/>
    <n v="10"/>
    <n v="5"/>
    <n v="40"/>
    <n v="5"/>
    <n v="10"/>
    <n v="30"/>
    <n v="10"/>
  </r>
  <r>
    <s v="GASOLINA C (m3)"/>
    <x v="10"/>
    <x v="1"/>
    <x v="4"/>
    <s v="m3"/>
    <n v="907.64999999999986"/>
    <n v="911.95299999999997"/>
    <n v="961.35400000000004"/>
    <n v="855.84699999999998"/>
    <n v="576.91099999999994"/>
    <n v="585.82500000000005"/>
    <n v="626.86099999999999"/>
    <n v="782.447"/>
    <n v="788.95100000000002"/>
    <n v="584.5"/>
    <n v="601"/>
    <n v="1126.3869999999999"/>
  </r>
  <r>
    <s v="GASOLINA C (m3)"/>
    <x v="10"/>
    <x v="1"/>
    <x v="5"/>
    <s v="m3"/>
    <n v="10"/>
    <n v="5"/>
    <n v="5"/>
    <n v="10"/>
    <n v="10"/>
    <n v="15"/>
    <n v="15"/>
    <n v="5"/>
    <n v="10"/>
    <n v="5"/>
    <n v="15"/>
    <n v="0"/>
  </r>
  <r>
    <s v="GASOLINA C (m3)"/>
    <x v="10"/>
    <x v="1"/>
    <x v="6"/>
    <s v="m3"/>
    <n v="26"/>
    <n v="52"/>
    <n v="15"/>
    <n v="20"/>
    <n v="40"/>
    <n v="20"/>
    <n v="49"/>
    <n v="25"/>
    <n v="38"/>
    <n v="30"/>
    <n v="70"/>
    <n v="30"/>
  </r>
  <r>
    <s v="GASOLINA C (m3)"/>
    <x v="10"/>
    <x v="1"/>
    <x v="7"/>
    <s v="m3"/>
    <n v="67"/>
    <n v="165"/>
    <n v="227"/>
    <n v="162.5"/>
    <n v="127"/>
    <n v="66"/>
    <n v="183"/>
    <n v="289"/>
    <n v="525"/>
    <n v="444"/>
    <n v="449"/>
    <n v="277"/>
  </r>
  <r>
    <s v="GASOLINA C (m3)"/>
    <x v="10"/>
    <x v="1"/>
    <x v="8"/>
    <s v="m3"/>
    <n v="66.325999999999993"/>
    <n v="60"/>
    <n v="100"/>
    <n v="72"/>
    <n v="79"/>
    <n v="76"/>
    <n v="86"/>
    <n v="65"/>
    <n v="103"/>
    <n v="90"/>
    <n v="90"/>
    <n v="60"/>
  </r>
  <r>
    <s v="GASOLINA C (m3)"/>
    <x v="10"/>
    <x v="1"/>
    <x v="9"/>
    <s v="m3"/>
    <n v="298"/>
    <n v="261"/>
    <n v="468"/>
    <n v="427"/>
    <n v="410"/>
    <n v="346"/>
    <n v="322"/>
    <n v="372"/>
    <n v="418"/>
    <n v="336"/>
    <n v="351"/>
    <n v="429"/>
  </r>
  <r>
    <s v="GASOLINA C (m3)"/>
    <x v="10"/>
    <x v="1"/>
    <x v="10"/>
    <s v="m3"/>
    <n v="150"/>
    <n v="190"/>
    <n v="180"/>
    <n v="195"/>
    <n v="220"/>
    <n v="219.34100000000001"/>
    <n v="226.5"/>
    <n v="258.733"/>
    <n v="281"/>
    <n v="247"/>
    <n v="245"/>
    <n v="259.5"/>
  </r>
  <r>
    <s v="GASOLINA C (m3)"/>
    <x v="10"/>
    <x v="1"/>
    <x v="11"/>
    <s v="m3"/>
    <n v="42.5"/>
    <n v="47.5"/>
    <n v="30.5"/>
    <n v="73.5"/>
    <n v="40"/>
    <n v="86"/>
    <n v="69.5"/>
    <n v="72.5"/>
    <n v="57"/>
    <n v="64.5"/>
    <n v="77.5"/>
    <n v="66"/>
  </r>
  <r>
    <s v="GASOLINA C (m3)"/>
    <x v="10"/>
    <x v="1"/>
    <x v="12"/>
    <s v="m3"/>
    <n v="754.5"/>
    <n v="812.5"/>
    <n v="766"/>
    <n v="714.5"/>
    <n v="1299.5"/>
    <n v="1055.5"/>
    <n v="976"/>
    <n v="1117.3"/>
    <n v="1019"/>
    <n v="1013.3069999999999"/>
    <n v="867.5"/>
    <n v="784"/>
  </r>
  <r>
    <s v="GASOLINA C (m3)"/>
    <x v="10"/>
    <x v="1"/>
    <x v="13"/>
    <s v="m3"/>
    <n v="50"/>
    <n v="30"/>
    <n v="40"/>
    <n v="40"/>
    <n v="30"/>
    <n v="20"/>
    <n v="30"/>
    <n v="25"/>
    <n v="30"/>
    <n v="27"/>
    <n v="40"/>
    <n v="10"/>
  </r>
  <r>
    <s v="GASOLINA C (m3)"/>
    <x v="10"/>
    <x v="1"/>
    <x v="14"/>
    <s v="m3"/>
    <n v="35"/>
    <n v="15"/>
    <n v="25"/>
    <n v="20"/>
    <n v="53"/>
    <n v="35"/>
    <n v="20"/>
    <n v="20"/>
    <n v="35"/>
    <n v="25"/>
    <n v="20"/>
    <n v="25"/>
  </r>
  <r>
    <s v="GASOLINA C (m3)"/>
    <x v="10"/>
    <x v="1"/>
    <x v="15"/>
    <s v="m3"/>
    <n v="493"/>
    <n v="526"/>
    <n v="632"/>
    <n v="587"/>
    <n v="738.5"/>
    <n v="772.5"/>
    <n v="1093.5"/>
    <n v="1079"/>
    <n v="713"/>
    <n v="675"/>
    <n v="660"/>
    <n v="876"/>
  </r>
  <r>
    <s v="GASOLINA C (m3)"/>
    <x v="10"/>
    <x v="1"/>
    <x v="16"/>
    <s v="m3"/>
    <n v="1797.174"/>
    <n v="1984.963"/>
    <n v="2187.9700000000003"/>
    <n v="2042.55"/>
    <n v="2478.8469999999998"/>
    <n v="1904.2660000000001"/>
    <n v="1955.1779999999999"/>
    <n v="2222.2249999999999"/>
    <n v="2071.2440000000001"/>
    <n v="2186.3469999999998"/>
    <n v="2059.6190000000001"/>
    <n v="1811.7809999999999"/>
  </r>
  <r>
    <s v="GASOLINA C (m3)"/>
    <x v="10"/>
    <x v="1"/>
    <x v="17"/>
    <s v="m3"/>
    <n v="1046"/>
    <n v="903.5"/>
    <n v="1003"/>
    <n v="1244"/>
    <n v="1184"/>
    <n v="1000"/>
    <n v="699"/>
    <n v="692.5"/>
    <n v="575"/>
    <n v="635.5"/>
    <n v="572"/>
    <n v="666"/>
  </r>
  <r>
    <s v="GASOLINA C (m3)"/>
    <x v="10"/>
    <x v="1"/>
    <x v="18"/>
    <s v="m3"/>
    <n v="2342.1749999999997"/>
    <n v="2500.2709999999997"/>
    <n v="2880.5190000000002"/>
    <n v="2477.3069999999998"/>
    <n v="2563.4389999999999"/>
    <n v="2415.6790000000001"/>
    <n v="2573.4870000000001"/>
    <n v="2611.5119999999997"/>
    <n v="2492.2490000000003"/>
    <n v="2427.2770000000005"/>
    <n v="2184.0209999999997"/>
    <n v="2569.5159999999996"/>
  </r>
  <r>
    <s v="GASOLINA C (m3)"/>
    <x v="10"/>
    <x v="1"/>
    <x v="19"/>
    <s v="m3"/>
    <n v="1737.2060000000001"/>
    <n v="2313.6599999999994"/>
    <n v="2621.1169999999997"/>
    <n v="2127.0660000000003"/>
    <n v="2415.4059999999999"/>
    <n v="2292.8539999999994"/>
    <n v="2163.4629999999997"/>
    <n v="2481.4250000000002"/>
    <n v="2412.3249999999998"/>
    <n v="2186.0760000000005"/>
    <n v="2379.6860000000001"/>
    <n v="2099.136"/>
  </r>
  <r>
    <s v="GASOLINA C (m3)"/>
    <x v="10"/>
    <x v="1"/>
    <x v="20"/>
    <s v="m3"/>
    <n v="520.99800000000005"/>
    <n v="721.99800000000005"/>
    <n v="733.99800000000005"/>
    <n v="574.89599999999996"/>
    <n v="632.99800000000005"/>
    <n v="714.99800000000005"/>
    <n v="737.49700000000007"/>
    <n v="739.53899999999999"/>
    <n v="705.99800000000005"/>
    <n v="825.99700000000007"/>
    <n v="762.99800000000005"/>
    <n v="792.798"/>
  </r>
  <r>
    <s v="GASOLINA C (m3)"/>
    <x v="10"/>
    <x v="1"/>
    <x v="21"/>
    <s v="m3"/>
    <n v="264.5"/>
    <n v="295"/>
    <n v="600"/>
    <n v="436"/>
    <n v="350.00099999999998"/>
    <n v="300.5"/>
    <n v="339.5"/>
    <n v="447.19"/>
    <n v="472.22"/>
    <n v="491.21700000000004"/>
    <n v="512.79999999999995"/>
    <n v="499.5"/>
  </r>
  <r>
    <s v="GASOLINA C (m3)"/>
    <x v="10"/>
    <x v="1"/>
    <x v="22"/>
    <s v="m3"/>
    <n v="441"/>
    <n v="179.57500000000002"/>
    <n v="725"/>
    <n v="412"/>
    <n v="593.20000000000005"/>
    <n v="455.1"/>
    <n v="236"/>
    <n v="299"/>
    <n v="497.03999999999996"/>
    <n v="559"/>
    <n v="675"/>
    <n v="562"/>
  </r>
  <r>
    <s v="GASOLINA C (m3)"/>
    <x v="10"/>
    <x v="1"/>
    <x v="23"/>
    <s v="m3"/>
    <n v="181"/>
    <n v="128"/>
    <n v="435"/>
    <n v="325"/>
    <n v="265"/>
    <n v="251"/>
    <n v="342"/>
    <n v="365"/>
    <n v="353"/>
    <n v="277"/>
    <n v="304.125"/>
    <n v="316.46000000000004"/>
  </r>
  <r>
    <s v="GASOLINA C (m3)"/>
    <x v="10"/>
    <x v="1"/>
    <x v="24"/>
    <s v="m3"/>
    <n v="448"/>
    <n v="433"/>
    <n v="612"/>
    <n v="414"/>
    <n v="445.5"/>
    <n v="367"/>
    <n v="439.5"/>
    <n v="416"/>
    <n v="378"/>
    <n v="531"/>
    <n v="454"/>
    <n v="312.5"/>
  </r>
  <r>
    <s v="GASOLINA C (m3)"/>
    <x v="10"/>
    <x v="1"/>
    <x v="25"/>
    <s v="m3"/>
    <n v="396.4"/>
    <n v="513"/>
    <n v="623.79999999999995"/>
    <n v="504"/>
    <n v="522"/>
    <n v="514.5"/>
    <n v="412.5"/>
    <n v="514"/>
    <n v="506.5"/>
    <n v="454"/>
    <n v="475"/>
    <n v="436"/>
  </r>
  <r>
    <s v="GASOLINA C (m3)"/>
    <x v="10"/>
    <x v="1"/>
    <x v="26"/>
    <s v="m3"/>
    <n v="269"/>
    <n v="251"/>
    <n v="361"/>
    <n v="290"/>
    <n v="303"/>
    <n v="479"/>
    <n v="260"/>
    <n v="342"/>
    <n v="283"/>
    <n v="365"/>
    <n v="359"/>
    <n v="433.5"/>
  </r>
  <r>
    <s v="GASOLINA C (m3)"/>
    <x v="10"/>
    <x v="2"/>
    <x v="0"/>
    <s v="m3"/>
    <n v="0"/>
    <n v="0"/>
    <n v="0"/>
    <n v="0"/>
    <n v="0"/>
    <n v="0"/>
    <n v="0"/>
    <n v="0"/>
    <n v="0"/>
    <n v="0"/>
    <n v="30"/>
    <n v="0"/>
  </r>
  <r>
    <s v="GASOLINA C (m3)"/>
    <x v="10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2"/>
    <s v="m3"/>
    <n v="293"/>
    <n v="670.32999999999993"/>
    <n v="184"/>
    <n v="716.36799999999994"/>
    <n v="239"/>
    <n v="750.96900000000005"/>
    <n v="548"/>
    <n v="724.04"/>
    <n v="1122.8890000000001"/>
    <n v="1246.915"/>
    <n v="1054"/>
    <n v="615"/>
  </r>
  <r>
    <s v="GASOLINA C (m3)"/>
    <x v="10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4"/>
    <s v="m3"/>
    <n v="671"/>
    <n v="903"/>
    <n v="843.4"/>
    <n v="729.5"/>
    <n v="668.5"/>
    <n v="972.5"/>
    <n v="1198.922"/>
    <n v="1174.163"/>
    <n v="1137.287"/>
    <n v="1236.5719999999999"/>
    <n v="1841.9389999999999"/>
    <n v="1939.681"/>
  </r>
  <r>
    <s v="GASOLINA C (m3)"/>
    <x v="10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6"/>
    <s v="m3"/>
    <n v="79"/>
    <n v="64"/>
    <n v="90"/>
    <n v="95"/>
    <n v="95"/>
    <n v="80"/>
    <n v="115"/>
    <n v="101"/>
    <n v="95"/>
    <n v="106"/>
    <n v="74"/>
    <n v="121"/>
  </r>
  <r>
    <s v="GASOLINA C (m3)"/>
    <x v="10"/>
    <x v="2"/>
    <x v="7"/>
    <s v="m3"/>
    <n v="0"/>
    <n v="0"/>
    <n v="0"/>
    <n v="0"/>
    <n v="0"/>
    <n v="0"/>
    <n v="0"/>
    <n v="0"/>
    <n v="0"/>
    <n v="0"/>
    <n v="0"/>
    <n v="40"/>
  </r>
  <r>
    <s v="GASOLINA C (m3)"/>
    <x v="10"/>
    <x v="2"/>
    <x v="8"/>
    <s v="m3"/>
    <n v="0"/>
    <n v="0"/>
    <n v="0"/>
    <n v="0"/>
    <n v="0"/>
    <n v="5"/>
    <n v="0"/>
    <n v="5"/>
    <n v="0"/>
    <n v="0"/>
    <n v="0"/>
    <n v="312"/>
  </r>
  <r>
    <s v="GASOLINA C (m3)"/>
    <x v="10"/>
    <x v="2"/>
    <x v="9"/>
    <s v="m3"/>
    <n v="45"/>
    <n v="63.8"/>
    <n v="45"/>
    <n v="80"/>
    <n v="65"/>
    <n v="70"/>
    <n v="110"/>
    <n v="40"/>
    <n v="65"/>
    <n v="80"/>
    <n v="500"/>
    <n v="382"/>
  </r>
  <r>
    <s v="GASOLINA C (m3)"/>
    <x v="10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12"/>
    <s v="m3"/>
    <n v="0"/>
    <n v="0"/>
    <n v="0"/>
    <n v="0"/>
    <n v="0"/>
    <n v="0"/>
    <n v="0"/>
    <n v="0"/>
    <n v="0"/>
    <n v="0"/>
    <n v="0"/>
    <n v="5"/>
  </r>
  <r>
    <s v="GASOLINA C (m3)"/>
    <x v="10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15"/>
    <s v="m3"/>
    <n v="0"/>
    <n v="24"/>
    <n v="23"/>
    <n v="4"/>
    <n v="5"/>
    <n v="2"/>
    <n v="0"/>
    <n v="6"/>
    <n v="0"/>
    <n v="6"/>
    <n v="75"/>
    <n v="129"/>
  </r>
  <r>
    <s v="GASOLINA C (m3)"/>
    <x v="10"/>
    <x v="2"/>
    <x v="16"/>
    <s v="m3"/>
    <n v="2"/>
    <n v="4"/>
    <n v="0"/>
    <n v="0"/>
    <n v="4"/>
    <n v="2"/>
    <n v="2"/>
    <n v="10"/>
    <n v="11"/>
    <n v="17"/>
    <n v="17"/>
    <n v="225"/>
  </r>
  <r>
    <s v="GASOLINA C (m3)"/>
    <x v="10"/>
    <x v="2"/>
    <x v="17"/>
    <s v="m3"/>
    <n v="0"/>
    <n v="0"/>
    <n v="0"/>
    <n v="0"/>
    <n v="0"/>
    <n v="0"/>
    <n v="0"/>
    <n v="0"/>
    <n v="0"/>
    <n v="0"/>
    <n v="8"/>
    <n v="3"/>
  </r>
  <r>
    <s v="GASOLINA C (m3)"/>
    <x v="10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10"/>
    <x v="2"/>
    <x v="19"/>
    <s v="m3"/>
    <n v="0"/>
    <n v="0"/>
    <n v="4.5"/>
    <n v="10"/>
    <n v="70"/>
    <n v="100"/>
    <n v="64"/>
    <n v="70"/>
    <n v="91.213999999999999"/>
    <n v="103"/>
    <n v="111"/>
    <n v="541"/>
  </r>
  <r>
    <s v="GASOLINA C (m3)"/>
    <x v="10"/>
    <x v="2"/>
    <x v="20"/>
    <s v="m3"/>
    <n v="0"/>
    <n v="0"/>
    <n v="0"/>
    <n v="0"/>
    <n v="7"/>
    <n v="-7"/>
    <n v="0"/>
    <n v="0"/>
    <n v="0"/>
    <n v="0"/>
    <n v="15"/>
    <n v="856.6"/>
  </r>
  <r>
    <s v="GASOLINA C (m3)"/>
    <x v="10"/>
    <x v="2"/>
    <x v="21"/>
    <s v="m3"/>
    <n v="8"/>
    <n v="8"/>
    <n v="6"/>
    <n v="0"/>
    <n v="2"/>
    <n v="0"/>
    <n v="0"/>
    <n v="2"/>
    <n v="0"/>
    <n v="0"/>
    <n v="6"/>
    <n v="21"/>
  </r>
  <r>
    <s v="GASOLINA C (m3)"/>
    <x v="10"/>
    <x v="2"/>
    <x v="22"/>
    <s v="m3"/>
    <n v="252"/>
    <n v="210"/>
    <n v="201"/>
    <n v="215"/>
    <n v="215"/>
    <n v="186"/>
    <n v="209"/>
    <n v="248"/>
    <n v="266"/>
    <n v="229"/>
    <n v="231"/>
    <n v="971"/>
  </r>
  <r>
    <s v="GASOLINA C (m3)"/>
    <x v="10"/>
    <x v="2"/>
    <x v="23"/>
    <s v="m3"/>
    <n v="0"/>
    <n v="0"/>
    <n v="0"/>
    <n v="47"/>
    <n v="30"/>
    <n v="37"/>
    <n v="43"/>
    <n v="24"/>
    <n v="34"/>
    <n v="28"/>
    <n v="58"/>
    <n v="9"/>
  </r>
  <r>
    <s v="GASOLINA C (m3)"/>
    <x v="10"/>
    <x v="2"/>
    <x v="24"/>
    <s v="m3"/>
    <n v="100"/>
    <n v="106"/>
    <n v="96"/>
    <n v="102"/>
    <n v="68"/>
    <n v="85"/>
    <n v="83"/>
    <n v="85"/>
    <n v="110"/>
    <n v="100"/>
    <n v="115"/>
    <n v="105"/>
  </r>
  <r>
    <s v="GASOLINA C (m3)"/>
    <x v="10"/>
    <x v="2"/>
    <x v="25"/>
    <s v="m3"/>
    <n v="12"/>
    <n v="10"/>
    <n v="0"/>
    <n v="757.5"/>
    <n v="1586.6999999999998"/>
    <n v="3035.2999999999997"/>
    <n v="3790.3999999999996"/>
    <n v="4"/>
    <n v="9"/>
    <n v="15"/>
    <n v="7"/>
    <n v="11"/>
  </r>
  <r>
    <s v="GASOLINA C (m3)"/>
    <x v="10"/>
    <x v="2"/>
    <x v="26"/>
    <s v="m3"/>
    <n v="0"/>
    <n v="0"/>
    <n v="0"/>
    <n v="0"/>
    <n v="0"/>
    <n v="0"/>
    <n v="2"/>
    <n v="4"/>
    <n v="2"/>
    <n v="5"/>
    <n v="0"/>
    <n v="2"/>
  </r>
  <r>
    <s v="GASOLINA C (m3)"/>
    <x v="11"/>
    <x v="0"/>
    <x v="0"/>
    <s v="m3"/>
    <n v="35615.817000000003"/>
    <m/>
    <m/>
    <m/>
    <m/>
    <m/>
    <m/>
    <m/>
    <m/>
    <m/>
    <m/>
    <m/>
  </r>
  <r>
    <s v="GASOLINA C (m3)"/>
    <x v="11"/>
    <x v="0"/>
    <x v="1"/>
    <s v="m3"/>
    <n v="12196.5"/>
    <m/>
    <m/>
    <m/>
    <m/>
    <m/>
    <m/>
    <m/>
    <m/>
    <m/>
    <m/>
    <m/>
  </r>
  <r>
    <s v="GASOLINA C (m3)"/>
    <x v="11"/>
    <x v="0"/>
    <x v="2"/>
    <s v="m3"/>
    <n v="43516.835000000006"/>
    <m/>
    <m/>
    <m/>
    <m/>
    <m/>
    <m/>
    <m/>
    <m/>
    <m/>
    <m/>
    <m/>
  </r>
  <r>
    <s v="GASOLINA C (m3)"/>
    <x v="11"/>
    <x v="0"/>
    <x v="3"/>
    <s v="m3"/>
    <n v="15160.955000000002"/>
    <m/>
    <m/>
    <m/>
    <m/>
    <m/>
    <m/>
    <m/>
    <m/>
    <m/>
    <m/>
    <m/>
  </r>
  <r>
    <s v="GASOLINA C (m3)"/>
    <x v="11"/>
    <x v="0"/>
    <x v="4"/>
    <s v="m3"/>
    <n v="103585.57999999999"/>
    <m/>
    <m/>
    <m/>
    <m/>
    <m/>
    <m/>
    <m/>
    <m/>
    <m/>
    <m/>
    <m/>
  </r>
  <r>
    <s v="GASOLINA C (m3)"/>
    <x v="11"/>
    <x v="0"/>
    <x v="5"/>
    <s v="m3"/>
    <n v="15543.3"/>
    <m/>
    <m/>
    <m/>
    <m/>
    <m/>
    <m/>
    <m/>
    <m/>
    <m/>
    <m/>
    <m/>
  </r>
  <r>
    <s v="GASOLINA C (m3)"/>
    <x v="11"/>
    <x v="0"/>
    <x v="6"/>
    <s v="m3"/>
    <n v="32602.6"/>
    <m/>
    <m/>
    <m/>
    <m/>
    <m/>
    <m/>
    <m/>
    <m/>
    <m/>
    <m/>
    <m/>
  </r>
  <r>
    <s v="GASOLINA C (m3)"/>
    <x v="11"/>
    <x v="0"/>
    <x v="7"/>
    <s v="m3"/>
    <n v="86475.459999999992"/>
    <m/>
    <m/>
    <m/>
    <m/>
    <m/>
    <m/>
    <m/>
    <m/>
    <m/>
    <m/>
    <m/>
  </r>
  <r>
    <s v="GASOLINA C (m3)"/>
    <x v="11"/>
    <x v="0"/>
    <x v="8"/>
    <s v="m3"/>
    <n v="50885.726999999999"/>
    <m/>
    <m/>
    <m/>
    <m/>
    <m/>
    <m/>
    <m/>
    <m/>
    <m/>
    <m/>
    <m/>
  </r>
  <r>
    <s v="GASOLINA C (m3)"/>
    <x v="11"/>
    <x v="0"/>
    <x v="9"/>
    <s v="m3"/>
    <n v="125237.931"/>
    <m/>
    <m/>
    <m/>
    <m/>
    <m/>
    <m/>
    <m/>
    <m/>
    <m/>
    <m/>
    <m/>
  </r>
  <r>
    <s v="GASOLINA C (m3)"/>
    <x v="11"/>
    <x v="0"/>
    <x v="10"/>
    <s v="m3"/>
    <n v="54227.673000000003"/>
    <m/>
    <m/>
    <m/>
    <m/>
    <m/>
    <m/>
    <m/>
    <m/>
    <m/>
    <m/>
    <m/>
  </r>
  <r>
    <s v="GASOLINA C (m3)"/>
    <x v="11"/>
    <x v="0"/>
    <x v="11"/>
    <s v="m3"/>
    <n v="64202.819999999992"/>
    <m/>
    <m/>
    <m/>
    <m/>
    <m/>
    <m/>
    <m/>
    <m/>
    <m/>
    <m/>
    <m/>
  </r>
  <r>
    <s v="GASOLINA C (m3)"/>
    <x v="11"/>
    <x v="0"/>
    <x v="12"/>
    <s v="m3"/>
    <n v="120413.05000000002"/>
    <m/>
    <m/>
    <m/>
    <m/>
    <m/>
    <m/>
    <m/>
    <m/>
    <m/>
    <m/>
    <m/>
  </r>
  <r>
    <s v="GASOLINA C (m3)"/>
    <x v="11"/>
    <x v="0"/>
    <x v="13"/>
    <s v="m3"/>
    <n v="43826.347000000002"/>
    <m/>
    <m/>
    <m/>
    <m/>
    <m/>
    <m/>
    <m/>
    <m/>
    <m/>
    <m/>
    <m/>
  </r>
  <r>
    <s v="GASOLINA C (m3)"/>
    <x v="11"/>
    <x v="0"/>
    <x v="14"/>
    <s v="m3"/>
    <n v="34739"/>
    <m/>
    <m/>
    <m/>
    <m/>
    <m/>
    <m/>
    <m/>
    <m/>
    <m/>
    <m/>
    <m/>
  </r>
  <r>
    <s v="GASOLINA C (m3)"/>
    <x v="11"/>
    <x v="0"/>
    <x v="15"/>
    <s v="m3"/>
    <n v="198345.82999999993"/>
    <m/>
    <m/>
    <m/>
    <m/>
    <m/>
    <m/>
    <m/>
    <m/>
    <m/>
    <m/>
    <m/>
  </r>
  <r>
    <s v="GASOLINA C (m3)"/>
    <x v="11"/>
    <x v="0"/>
    <x v="16"/>
    <s v="m3"/>
    <n v="380268.30199999985"/>
    <m/>
    <m/>
    <m/>
    <m/>
    <m/>
    <m/>
    <m/>
    <m/>
    <m/>
    <m/>
    <m/>
  </r>
  <r>
    <s v="GASOLINA C (m3)"/>
    <x v="11"/>
    <x v="0"/>
    <x v="17"/>
    <s v="m3"/>
    <n v="83575.899999999994"/>
    <m/>
    <m/>
    <m/>
    <m/>
    <m/>
    <m/>
    <m/>
    <m/>
    <m/>
    <m/>
    <m/>
  </r>
  <r>
    <s v="GASOLINA C (m3)"/>
    <x v="11"/>
    <x v="0"/>
    <x v="18"/>
    <s v="m3"/>
    <n v="198722.64499999999"/>
    <m/>
    <m/>
    <m/>
    <m/>
    <m/>
    <m/>
    <m/>
    <m/>
    <m/>
    <m/>
    <m/>
  </r>
  <r>
    <s v="GASOLINA C (m3)"/>
    <x v="11"/>
    <x v="0"/>
    <x v="19"/>
    <s v="m3"/>
    <n v="846951.73399999959"/>
    <m/>
    <m/>
    <m/>
    <m/>
    <m/>
    <m/>
    <m/>
    <m/>
    <m/>
    <m/>
    <m/>
  </r>
  <r>
    <s v="GASOLINA C (m3)"/>
    <x v="11"/>
    <x v="0"/>
    <x v="20"/>
    <s v="m3"/>
    <n v="274193.77700000012"/>
    <m/>
    <m/>
    <m/>
    <m/>
    <m/>
    <m/>
    <m/>
    <m/>
    <m/>
    <m/>
    <m/>
  </r>
  <r>
    <s v="GASOLINA C (m3)"/>
    <x v="11"/>
    <x v="0"/>
    <x v="21"/>
    <s v="m3"/>
    <n v="261911.06499999994"/>
    <m/>
    <m/>
    <m/>
    <m/>
    <m/>
    <m/>
    <m/>
    <m/>
    <m/>
    <m/>
    <m/>
  </r>
  <r>
    <s v="GASOLINA C (m3)"/>
    <x v="11"/>
    <x v="0"/>
    <x v="22"/>
    <s v="m3"/>
    <n v="313773.53299999959"/>
    <m/>
    <m/>
    <m/>
    <m/>
    <m/>
    <m/>
    <m/>
    <m/>
    <m/>
    <m/>
    <m/>
  </r>
  <r>
    <s v="GASOLINA C (m3)"/>
    <x v="11"/>
    <x v="0"/>
    <x v="23"/>
    <s v="m3"/>
    <n v="66599.501000000004"/>
    <m/>
    <m/>
    <m/>
    <m/>
    <m/>
    <m/>
    <m/>
    <m/>
    <m/>
    <m/>
    <m/>
  </r>
  <r>
    <s v="GASOLINA C (m3)"/>
    <x v="11"/>
    <x v="0"/>
    <x v="24"/>
    <s v="m3"/>
    <n v="54917.407000000007"/>
    <m/>
    <m/>
    <m/>
    <m/>
    <m/>
    <m/>
    <m/>
    <m/>
    <m/>
    <m/>
    <m/>
  </r>
  <r>
    <s v="GASOLINA C (m3)"/>
    <x v="11"/>
    <x v="0"/>
    <x v="25"/>
    <s v="m3"/>
    <n v="133355.24599999998"/>
    <m/>
    <m/>
    <m/>
    <m/>
    <m/>
    <m/>
    <m/>
    <m/>
    <m/>
    <m/>
    <m/>
  </r>
  <r>
    <s v="GASOLINA C (m3)"/>
    <x v="11"/>
    <x v="0"/>
    <x v="26"/>
    <s v="m3"/>
    <n v="82065"/>
    <m/>
    <m/>
    <m/>
    <m/>
    <m/>
    <m/>
    <m/>
    <m/>
    <m/>
    <m/>
    <m/>
  </r>
  <r>
    <s v="GASOLINA C (m3)"/>
    <x v="11"/>
    <x v="1"/>
    <x v="0"/>
    <s v="m3"/>
    <n v="46"/>
    <m/>
    <m/>
    <m/>
    <m/>
    <m/>
    <m/>
    <m/>
    <m/>
    <m/>
    <m/>
    <m/>
  </r>
  <r>
    <s v="GASOLINA C (m3)"/>
    <x v="11"/>
    <x v="1"/>
    <x v="1"/>
    <s v="m3"/>
    <n v="0"/>
    <m/>
    <m/>
    <m/>
    <m/>
    <m/>
    <m/>
    <m/>
    <m/>
    <m/>
    <m/>
    <m/>
  </r>
  <r>
    <s v="GASOLINA C (m3)"/>
    <x v="11"/>
    <x v="1"/>
    <x v="2"/>
    <s v="m3"/>
    <n v="428.60300000000001"/>
    <m/>
    <m/>
    <m/>
    <m/>
    <m/>
    <m/>
    <m/>
    <m/>
    <m/>
    <m/>
    <m/>
  </r>
  <r>
    <s v="GASOLINA C (m3)"/>
    <x v="11"/>
    <x v="1"/>
    <x v="3"/>
    <s v="m3"/>
    <n v="15"/>
    <m/>
    <m/>
    <m/>
    <m/>
    <m/>
    <m/>
    <m/>
    <m/>
    <m/>
    <m/>
    <m/>
  </r>
  <r>
    <s v="GASOLINA C (m3)"/>
    <x v="11"/>
    <x v="1"/>
    <x v="4"/>
    <s v="m3"/>
    <n v="1519.414"/>
    <m/>
    <m/>
    <m/>
    <m/>
    <m/>
    <m/>
    <m/>
    <m/>
    <m/>
    <m/>
    <m/>
  </r>
  <r>
    <s v="GASOLINA C (m3)"/>
    <x v="11"/>
    <x v="1"/>
    <x v="5"/>
    <s v="m3"/>
    <n v="15"/>
    <m/>
    <m/>
    <m/>
    <m/>
    <m/>
    <m/>
    <m/>
    <m/>
    <m/>
    <m/>
    <m/>
  </r>
  <r>
    <s v="GASOLINA C (m3)"/>
    <x v="11"/>
    <x v="1"/>
    <x v="6"/>
    <s v="m3"/>
    <n v="10"/>
    <m/>
    <m/>
    <m/>
    <m/>
    <m/>
    <m/>
    <m/>
    <m/>
    <m/>
    <m/>
    <m/>
  </r>
  <r>
    <s v="GASOLINA C (m3)"/>
    <x v="11"/>
    <x v="1"/>
    <x v="7"/>
    <s v="m3"/>
    <n v="199"/>
    <m/>
    <m/>
    <m/>
    <m/>
    <m/>
    <m/>
    <m/>
    <m/>
    <m/>
    <m/>
    <m/>
  </r>
  <r>
    <s v="GASOLINA C (m3)"/>
    <x v="11"/>
    <x v="1"/>
    <x v="8"/>
    <s v="m3"/>
    <n v="306"/>
    <m/>
    <m/>
    <m/>
    <m/>
    <m/>
    <m/>
    <m/>
    <m/>
    <m/>
    <m/>
    <m/>
  </r>
  <r>
    <s v="GASOLINA C (m3)"/>
    <x v="11"/>
    <x v="1"/>
    <x v="9"/>
    <s v="m3"/>
    <n v="441"/>
    <m/>
    <m/>
    <m/>
    <m/>
    <m/>
    <m/>
    <m/>
    <m/>
    <m/>
    <m/>
    <m/>
  </r>
  <r>
    <s v="GASOLINA C (m3)"/>
    <x v="11"/>
    <x v="1"/>
    <x v="10"/>
    <s v="m3"/>
    <n v="235"/>
    <m/>
    <m/>
    <m/>
    <m/>
    <m/>
    <m/>
    <m/>
    <m/>
    <m/>
    <m/>
    <m/>
  </r>
  <r>
    <s v="GASOLINA C (m3)"/>
    <x v="11"/>
    <x v="1"/>
    <x v="11"/>
    <s v="m3"/>
    <n v="61.5"/>
    <m/>
    <m/>
    <m/>
    <m/>
    <m/>
    <m/>
    <m/>
    <m/>
    <m/>
    <m/>
    <m/>
  </r>
  <r>
    <s v="GASOLINA C (m3)"/>
    <x v="11"/>
    <x v="1"/>
    <x v="12"/>
    <s v="m3"/>
    <n v="806.4"/>
    <m/>
    <m/>
    <m/>
    <m/>
    <m/>
    <m/>
    <m/>
    <m/>
    <m/>
    <m/>
    <m/>
  </r>
  <r>
    <s v="GASOLINA C (m3)"/>
    <x v="11"/>
    <x v="1"/>
    <x v="13"/>
    <s v="m3"/>
    <n v="30"/>
    <m/>
    <m/>
    <m/>
    <m/>
    <m/>
    <m/>
    <m/>
    <m/>
    <m/>
    <m/>
    <m/>
  </r>
  <r>
    <s v="GASOLINA C (m3)"/>
    <x v="11"/>
    <x v="1"/>
    <x v="14"/>
    <s v="m3"/>
    <n v="20"/>
    <m/>
    <m/>
    <m/>
    <m/>
    <m/>
    <m/>
    <m/>
    <m/>
    <m/>
    <m/>
    <m/>
  </r>
  <r>
    <s v="GASOLINA C (m3)"/>
    <x v="11"/>
    <x v="1"/>
    <x v="15"/>
    <s v="m3"/>
    <n v="683"/>
    <m/>
    <m/>
    <m/>
    <m/>
    <m/>
    <m/>
    <m/>
    <m/>
    <m/>
    <m/>
    <m/>
  </r>
  <r>
    <s v="GASOLINA C (m3)"/>
    <x v="11"/>
    <x v="1"/>
    <x v="16"/>
    <s v="m3"/>
    <n v="1818.21"/>
    <m/>
    <m/>
    <m/>
    <m/>
    <m/>
    <m/>
    <m/>
    <m/>
    <m/>
    <m/>
    <m/>
  </r>
  <r>
    <s v="GASOLINA C (m3)"/>
    <x v="11"/>
    <x v="1"/>
    <x v="17"/>
    <s v="m3"/>
    <n v="282"/>
    <m/>
    <m/>
    <m/>
    <m/>
    <m/>
    <m/>
    <m/>
    <m/>
    <m/>
    <m/>
    <m/>
  </r>
  <r>
    <s v="GASOLINA C (m3)"/>
    <x v="11"/>
    <x v="1"/>
    <x v="18"/>
    <s v="m3"/>
    <n v="2425.67"/>
    <m/>
    <m/>
    <m/>
    <m/>
    <m/>
    <m/>
    <m/>
    <m/>
    <m/>
    <m/>
    <m/>
  </r>
  <r>
    <s v="GASOLINA C (m3)"/>
    <x v="11"/>
    <x v="1"/>
    <x v="19"/>
    <s v="m3"/>
    <n v="1958.944"/>
    <m/>
    <m/>
    <m/>
    <m/>
    <m/>
    <m/>
    <m/>
    <m/>
    <m/>
    <m/>
    <m/>
  </r>
  <r>
    <s v="GASOLINA C (m3)"/>
    <x v="11"/>
    <x v="1"/>
    <x v="20"/>
    <s v="m3"/>
    <n v="781.49800000000005"/>
    <m/>
    <m/>
    <m/>
    <m/>
    <m/>
    <m/>
    <m/>
    <m/>
    <m/>
    <m/>
    <m/>
  </r>
  <r>
    <s v="GASOLINA C (m3)"/>
    <x v="11"/>
    <x v="1"/>
    <x v="21"/>
    <s v="m3"/>
    <n v="445.5"/>
    <m/>
    <m/>
    <m/>
    <m/>
    <m/>
    <m/>
    <m/>
    <m/>
    <m/>
    <m/>
    <m/>
  </r>
  <r>
    <s v="GASOLINA C (m3)"/>
    <x v="11"/>
    <x v="1"/>
    <x v="22"/>
    <s v="m3"/>
    <n v="312"/>
    <m/>
    <m/>
    <m/>
    <m/>
    <m/>
    <m/>
    <m/>
    <m/>
    <m/>
    <m/>
    <m/>
  </r>
  <r>
    <s v="GASOLINA C (m3)"/>
    <x v="11"/>
    <x v="1"/>
    <x v="23"/>
    <s v="m3"/>
    <n v="240.44799999999998"/>
    <m/>
    <m/>
    <m/>
    <m/>
    <m/>
    <m/>
    <m/>
    <m/>
    <m/>
    <m/>
    <m/>
  </r>
  <r>
    <s v="GASOLINA C (m3)"/>
    <x v="11"/>
    <x v="1"/>
    <x v="24"/>
    <s v="m3"/>
    <n v="418.5"/>
    <m/>
    <m/>
    <m/>
    <m/>
    <m/>
    <m/>
    <m/>
    <m/>
    <m/>
    <m/>
    <m/>
  </r>
  <r>
    <s v="GASOLINA C (m3)"/>
    <x v="11"/>
    <x v="1"/>
    <x v="25"/>
    <s v="m3"/>
    <n v="416"/>
    <m/>
    <m/>
    <m/>
    <m/>
    <m/>
    <m/>
    <m/>
    <m/>
    <m/>
    <m/>
    <m/>
  </r>
  <r>
    <s v="GASOLINA C (m3)"/>
    <x v="11"/>
    <x v="1"/>
    <x v="26"/>
    <s v="m3"/>
    <n v="304"/>
    <m/>
    <m/>
    <m/>
    <m/>
    <m/>
    <m/>
    <m/>
    <m/>
    <m/>
    <m/>
    <m/>
  </r>
  <r>
    <s v="GASOLINA C (m3)"/>
    <x v="11"/>
    <x v="2"/>
    <x v="0"/>
    <s v="m3"/>
    <n v="5"/>
    <m/>
    <m/>
    <m/>
    <m/>
    <m/>
    <m/>
    <m/>
    <m/>
    <m/>
    <m/>
    <m/>
  </r>
  <r>
    <s v="GASOLINA C (m3)"/>
    <x v="11"/>
    <x v="2"/>
    <x v="1"/>
    <s v="m3"/>
    <n v="0"/>
    <m/>
    <m/>
    <m/>
    <m/>
    <m/>
    <m/>
    <m/>
    <m/>
    <m/>
    <m/>
    <m/>
  </r>
  <r>
    <s v="GASOLINA C (m3)"/>
    <x v="11"/>
    <x v="2"/>
    <x v="2"/>
    <s v="m3"/>
    <n v="860.149"/>
    <m/>
    <m/>
    <m/>
    <m/>
    <m/>
    <m/>
    <m/>
    <m/>
    <m/>
    <m/>
    <m/>
  </r>
  <r>
    <s v="GASOLINA C (m3)"/>
    <x v="11"/>
    <x v="2"/>
    <x v="3"/>
    <s v="m3"/>
    <n v="0"/>
    <m/>
    <m/>
    <m/>
    <m/>
    <m/>
    <m/>
    <m/>
    <m/>
    <m/>
    <m/>
    <m/>
  </r>
  <r>
    <s v="GASOLINA C (m3)"/>
    <x v="11"/>
    <x v="2"/>
    <x v="4"/>
    <s v="m3"/>
    <n v="2291.7649999999999"/>
    <m/>
    <m/>
    <m/>
    <m/>
    <m/>
    <m/>
    <m/>
    <m/>
    <m/>
    <m/>
    <m/>
  </r>
  <r>
    <s v="GASOLINA C (m3)"/>
    <x v="11"/>
    <x v="2"/>
    <x v="5"/>
    <s v="m3"/>
    <n v="0"/>
    <m/>
    <m/>
    <m/>
    <m/>
    <m/>
    <m/>
    <m/>
    <m/>
    <m/>
    <m/>
    <m/>
  </r>
  <r>
    <s v="GASOLINA C (m3)"/>
    <x v="11"/>
    <x v="2"/>
    <x v="6"/>
    <s v="m3"/>
    <n v="94"/>
    <m/>
    <m/>
    <m/>
    <m/>
    <m/>
    <m/>
    <m/>
    <m/>
    <m/>
    <m/>
    <m/>
  </r>
  <r>
    <s v="GASOLINA C (m3)"/>
    <x v="11"/>
    <x v="2"/>
    <x v="7"/>
    <s v="m3"/>
    <n v="38"/>
    <m/>
    <m/>
    <m/>
    <m/>
    <m/>
    <m/>
    <m/>
    <m/>
    <m/>
    <m/>
    <m/>
  </r>
  <r>
    <s v="GASOLINA C (m3)"/>
    <x v="11"/>
    <x v="2"/>
    <x v="8"/>
    <s v="m3"/>
    <n v="232"/>
    <m/>
    <m/>
    <m/>
    <m/>
    <m/>
    <m/>
    <m/>
    <m/>
    <m/>
    <m/>
    <m/>
  </r>
  <r>
    <s v="GASOLINA C (m3)"/>
    <x v="11"/>
    <x v="2"/>
    <x v="9"/>
    <s v="m3"/>
    <n v="1481"/>
    <m/>
    <m/>
    <m/>
    <m/>
    <m/>
    <m/>
    <m/>
    <m/>
    <m/>
    <m/>
    <m/>
  </r>
  <r>
    <s v="GASOLINA C (m3)"/>
    <x v="11"/>
    <x v="2"/>
    <x v="10"/>
    <s v="m3"/>
    <n v="56"/>
    <m/>
    <m/>
    <m/>
    <m/>
    <m/>
    <m/>
    <m/>
    <m/>
    <m/>
    <m/>
    <m/>
  </r>
  <r>
    <s v="GASOLINA C (m3)"/>
    <x v="11"/>
    <x v="2"/>
    <x v="11"/>
    <s v="m3"/>
    <n v="0"/>
    <m/>
    <m/>
    <m/>
    <m/>
    <m/>
    <m/>
    <m/>
    <m/>
    <m/>
    <m/>
    <m/>
  </r>
  <r>
    <s v="GASOLINA C (m3)"/>
    <x v="11"/>
    <x v="2"/>
    <x v="12"/>
    <s v="m3"/>
    <n v="5"/>
    <m/>
    <m/>
    <m/>
    <m/>
    <m/>
    <m/>
    <m/>
    <m/>
    <m/>
    <m/>
    <m/>
  </r>
  <r>
    <s v="GASOLINA C (m3)"/>
    <x v="11"/>
    <x v="2"/>
    <x v="13"/>
    <s v="m3"/>
    <n v="0"/>
    <m/>
    <m/>
    <m/>
    <m/>
    <m/>
    <m/>
    <m/>
    <m/>
    <m/>
    <m/>
    <m/>
  </r>
  <r>
    <s v="GASOLINA C (m3)"/>
    <x v="11"/>
    <x v="2"/>
    <x v="14"/>
    <s v="m3"/>
    <n v="0"/>
    <m/>
    <m/>
    <m/>
    <m/>
    <m/>
    <m/>
    <m/>
    <m/>
    <m/>
    <m/>
    <m/>
  </r>
  <r>
    <s v="GASOLINA C (m3)"/>
    <x v="11"/>
    <x v="2"/>
    <x v="15"/>
    <s v="m3"/>
    <n v="53"/>
    <m/>
    <m/>
    <m/>
    <m/>
    <m/>
    <m/>
    <m/>
    <m/>
    <m/>
    <m/>
    <m/>
  </r>
  <r>
    <s v="GASOLINA C (m3)"/>
    <x v="11"/>
    <x v="2"/>
    <x v="16"/>
    <s v="m3"/>
    <n v="400"/>
    <m/>
    <m/>
    <m/>
    <m/>
    <m/>
    <m/>
    <m/>
    <m/>
    <m/>
    <m/>
    <m/>
  </r>
  <r>
    <s v="GASOLINA C (m3)"/>
    <x v="11"/>
    <x v="2"/>
    <x v="17"/>
    <s v="m3"/>
    <n v="6"/>
    <m/>
    <m/>
    <m/>
    <m/>
    <m/>
    <m/>
    <m/>
    <m/>
    <m/>
    <m/>
    <m/>
  </r>
  <r>
    <s v="GASOLINA C (m3)"/>
    <x v="11"/>
    <x v="2"/>
    <x v="18"/>
    <s v="m3"/>
    <n v="0"/>
    <m/>
    <m/>
    <m/>
    <m/>
    <m/>
    <m/>
    <m/>
    <m/>
    <m/>
    <m/>
    <m/>
  </r>
  <r>
    <s v="GASOLINA C (m3)"/>
    <x v="11"/>
    <x v="2"/>
    <x v="19"/>
    <s v="m3"/>
    <n v="871"/>
    <m/>
    <m/>
    <m/>
    <m/>
    <m/>
    <m/>
    <m/>
    <m/>
    <m/>
    <m/>
    <m/>
  </r>
  <r>
    <s v="GASOLINA C (m3)"/>
    <x v="11"/>
    <x v="2"/>
    <x v="20"/>
    <s v="m3"/>
    <n v="640.79999999999995"/>
    <m/>
    <m/>
    <m/>
    <m/>
    <m/>
    <m/>
    <m/>
    <m/>
    <m/>
    <m/>
    <m/>
  </r>
  <r>
    <s v="GASOLINA C (m3)"/>
    <x v="11"/>
    <x v="2"/>
    <x v="21"/>
    <s v="m3"/>
    <n v="33"/>
    <m/>
    <m/>
    <m/>
    <m/>
    <m/>
    <m/>
    <m/>
    <m/>
    <m/>
    <m/>
    <m/>
  </r>
  <r>
    <s v="GASOLINA C (m3)"/>
    <x v="11"/>
    <x v="2"/>
    <x v="22"/>
    <s v="m3"/>
    <n v="808"/>
    <m/>
    <m/>
    <m/>
    <m/>
    <m/>
    <m/>
    <m/>
    <m/>
    <m/>
    <m/>
    <m/>
  </r>
  <r>
    <s v="GASOLINA C (m3)"/>
    <x v="11"/>
    <x v="2"/>
    <x v="23"/>
    <s v="m3"/>
    <n v="12"/>
    <m/>
    <m/>
    <m/>
    <m/>
    <m/>
    <m/>
    <m/>
    <m/>
    <m/>
    <m/>
    <m/>
  </r>
  <r>
    <s v="GASOLINA C (m3)"/>
    <x v="11"/>
    <x v="2"/>
    <x v="24"/>
    <s v="m3"/>
    <n v="150"/>
    <m/>
    <m/>
    <m/>
    <m/>
    <m/>
    <m/>
    <m/>
    <m/>
    <m/>
    <m/>
    <m/>
  </r>
  <r>
    <s v="GASOLINA C (m3)"/>
    <x v="11"/>
    <x v="2"/>
    <x v="25"/>
    <s v="m3"/>
    <n v="17"/>
    <m/>
    <m/>
    <m/>
    <m/>
    <m/>
    <m/>
    <m/>
    <m/>
    <m/>
    <m/>
    <m/>
  </r>
  <r>
    <s v="GASOLINA C (m3)"/>
    <x v="11"/>
    <x v="2"/>
    <x v="26"/>
    <s v="m3"/>
    <n v="0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n v="1333.386"/>
    <n v="1196.383"/>
    <n v="1371.31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n v="629.11900000000003"/>
    <n v="599.77300000000002"/>
    <n v="719.63199999999995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52.94"/>
    <n v="9817.8140000000003"/>
    <n v="8428.8850000000002"/>
    <n v="10867.514999999999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n v="167.2"/>
    <n v="131.80000000000001"/>
    <n v="228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n v="4321.1180000000004"/>
    <n v="3696.248"/>
    <n v="4485.8649999999998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n v="24.699000000000002"/>
    <n v="14.85"/>
    <n v="29.707000000000001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n v="4063.66"/>
    <n v="3477.83"/>
    <n v="4411.5600000000004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n v="3747.86"/>
    <n v="3304.86"/>
    <n v="4546.43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n v="6865.8"/>
    <n v="6320.9"/>
    <n v="7303.6090000000004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n v="13905.6"/>
    <n v="12761.2"/>
    <n v="15514.7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n v="7336"/>
    <n v="7720"/>
    <n v="8668.2759999999998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n v="14421.05"/>
    <n v="14496.79"/>
    <n v="16248.78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n v="24573.8"/>
    <n v="22911.46"/>
    <n v="29918.167000000001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n v="6214.5479999999998"/>
    <n v="6498.9780000000001"/>
    <n v="7722.8720000000003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n v="3581.7240000000002"/>
    <n v="3561.7130000000002"/>
    <n v="4414.2780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n v="44780.4"/>
    <n v="42088.053999999996"/>
    <n v="52746.462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n v="267915.98300000001"/>
    <n v="244693.93299999999"/>
    <n v="279345.91499999998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n v="3759.8"/>
    <n v="3346.24"/>
    <n v="4404.3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n v="52966.63"/>
    <n v="46410.375999999997"/>
    <n v="52876.135999999999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54.64800000004"/>
    <n v="948042.11300000001"/>
    <n v="864501.03300000005"/>
    <n v="971021.52099999995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330.306"/>
    <n v="122176.65700000001"/>
    <n v="106873.621"/>
    <n v="121077.04300000001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n v="6443.5150000000003"/>
    <n v="6028.85"/>
    <n v="7169.58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n v="2786.5740000000001"/>
    <n v="2443.7130000000002"/>
    <n v="2874.826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n v="18088.025000000001"/>
    <n v="15645.745000000001"/>
    <n v="18803.976999999999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n v="89080.183000000005"/>
    <n v="78858.141000000003"/>
    <n v="87819.865000000005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n v="160316.568"/>
    <n v="142013.068"/>
    <n v="162616.45600000001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n v="15670"/>
    <n v="11876"/>
    <n v="13004.6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n v="6.9509999999999996"/>
    <n v="26.885000000000002"/>
    <n v="11.901"/>
  </r>
  <r>
    <s v="ETANOL HIDRATADO (m3)"/>
    <x v="8"/>
    <x v="1"/>
    <x v="1"/>
    <s v="m3"/>
    <n v="10"/>
    <n v="20"/>
    <n v="25"/>
    <n v="35"/>
    <n v="25"/>
    <n v="10"/>
    <n v="0"/>
    <n v="0"/>
    <n v="25"/>
    <n v="20"/>
    <n v="10"/>
    <n v="40"/>
  </r>
  <r>
    <s v="ETANOL HIDRATADO (m3)"/>
    <x v="8"/>
    <x v="1"/>
    <x v="2"/>
    <s v="m3"/>
    <n v="0"/>
    <n v="5"/>
    <n v="175"/>
    <n v="596"/>
    <n v="150"/>
    <n v="90"/>
    <n v="25"/>
    <n v="90"/>
    <n v="70"/>
    <n v="100"/>
    <n v="80"/>
    <n v="90"/>
  </r>
  <r>
    <s v="ETANOL HIDRATADO (m3)"/>
    <x v="8"/>
    <x v="1"/>
    <x v="3"/>
    <s v="m3"/>
    <n v="7"/>
    <n v="7"/>
    <n v="0"/>
    <n v="12"/>
    <n v="12"/>
    <n v="12"/>
    <n v="15"/>
    <n v="0"/>
    <n v="15"/>
    <n v="10"/>
    <n v="10"/>
    <n v="15"/>
  </r>
  <r>
    <s v="ETANOL HIDRATADO (m3)"/>
    <x v="8"/>
    <x v="1"/>
    <x v="4"/>
    <s v="m3"/>
    <n v="15"/>
    <n v="0"/>
    <n v="0"/>
    <n v="3"/>
    <n v="15"/>
    <n v="0"/>
    <n v="0"/>
    <n v="4"/>
    <n v="5"/>
    <n v="5"/>
    <n v="13"/>
    <n v="22.899000000000001"/>
  </r>
  <r>
    <s v="ETANOL HIDRATADO (m3)"/>
    <x v="8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8"/>
    <x v="1"/>
    <x v="6"/>
    <s v="m3"/>
    <n v="80"/>
    <n v="25"/>
    <n v="40"/>
    <n v="5"/>
    <n v="0"/>
    <n v="5"/>
    <n v="0"/>
    <n v="0"/>
    <n v="0"/>
    <n v="5"/>
    <n v="0"/>
    <n v="23"/>
  </r>
  <r>
    <s v="ETANOL HIDRATADO (m3)"/>
    <x v="8"/>
    <x v="1"/>
    <x v="7"/>
    <s v="m3"/>
    <n v="0"/>
    <n v="0"/>
    <n v="30"/>
    <n v="0"/>
    <n v="0"/>
    <n v="0"/>
    <n v="5"/>
    <n v="8"/>
    <n v="0"/>
    <n v="0"/>
    <n v="0"/>
    <n v="0"/>
  </r>
  <r>
    <s v="ETANOL HIDRATADO (m3)"/>
    <x v="8"/>
    <x v="1"/>
    <x v="8"/>
    <s v="m3"/>
    <n v="10"/>
    <n v="10"/>
    <n v="10"/>
    <n v="5"/>
    <n v="0"/>
    <n v="5"/>
    <n v="0"/>
    <n v="30"/>
    <n v="70"/>
    <n v="50"/>
    <n v="80"/>
    <n v="40"/>
  </r>
  <r>
    <s v="ETANOL HIDRATADO (m3)"/>
    <x v="8"/>
    <x v="1"/>
    <x v="9"/>
    <s v="m3"/>
    <n v="30"/>
    <n v="25"/>
    <n v="158"/>
    <n v="191"/>
    <n v="55"/>
    <n v="20"/>
    <n v="20"/>
    <n v="25"/>
    <n v="35"/>
    <n v="35"/>
    <n v="68"/>
    <n v="123.5"/>
  </r>
  <r>
    <s v="ETANOL HIDRATADO (m3)"/>
    <x v="8"/>
    <x v="1"/>
    <x v="10"/>
    <s v="m3"/>
    <n v="5"/>
    <n v="5"/>
    <n v="5"/>
    <n v="0"/>
    <n v="0"/>
    <n v="5"/>
    <n v="5"/>
    <n v="5"/>
    <n v="5"/>
    <n v="15"/>
    <n v="10"/>
    <n v="15"/>
  </r>
  <r>
    <s v="ETANOL HIDRATADO (m3)"/>
    <x v="8"/>
    <x v="1"/>
    <x v="11"/>
    <s v="m3"/>
    <n v="0"/>
    <n v="0"/>
    <n v="0"/>
    <n v="20"/>
    <n v="10"/>
    <n v="10"/>
    <n v="20"/>
    <n v="5"/>
    <n v="0"/>
    <n v="0"/>
    <n v="0"/>
    <n v="0"/>
  </r>
  <r>
    <s v="ETANOL HIDRATADO (m3)"/>
    <x v="8"/>
    <x v="1"/>
    <x v="12"/>
    <s v="m3"/>
    <n v="70"/>
    <n v="45"/>
    <n v="35"/>
    <n v="15"/>
    <n v="30"/>
    <n v="45"/>
    <n v="104.5"/>
    <n v="90"/>
    <n v="45"/>
    <n v="55"/>
    <n v="55"/>
    <n v="70"/>
  </r>
  <r>
    <s v="ETANOL HIDRATADO (m3)"/>
    <x v="8"/>
    <x v="1"/>
    <x v="13"/>
    <s v="m3"/>
    <n v="0"/>
    <n v="0"/>
    <n v="0"/>
    <n v="5"/>
    <n v="0"/>
    <n v="35"/>
    <n v="7.5"/>
    <n v="30"/>
    <n v="15"/>
    <n v="5"/>
    <n v="0"/>
    <n v="0"/>
  </r>
  <r>
    <s v="ETANOL HIDRATADO (m3)"/>
    <x v="8"/>
    <x v="1"/>
    <x v="14"/>
    <s v="m3"/>
    <n v="0"/>
    <n v="0"/>
    <n v="0"/>
    <n v="0"/>
    <n v="0"/>
    <n v="30"/>
    <n v="0"/>
    <n v="0"/>
    <n v="0"/>
    <n v="0"/>
    <n v="0"/>
    <n v="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n v="909.5"/>
    <n v="957.5"/>
    <n v="926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n v="2152.0189999999998"/>
    <n v="1664.3389999999999"/>
    <n v="1595.7909999999999"/>
  </r>
  <r>
    <s v="ETANOL HIDRATADO (m3)"/>
    <x v="8"/>
    <x v="1"/>
    <x v="17"/>
    <s v="m3"/>
    <n v="56"/>
    <n v="32"/>
    <n v="15"/>
    <n v="579.5"/>
    <n v="0"/>
    <n v="30"/>
    <n v="0"/>
    <n v="5"/>
    <n v="0"/>
    <n v="771"/>
    <n v="218"/>
    <n v="19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n v="5901.9189999999999"/>
    <n v="4677.857"/>
    <n v="5381.951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n v="17112.133999999998"/>
    <n v="14801.63"/>
    <n v="21744.601999999999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n v="524.32799999999997"/>
    <n v="447.6"/>
    <n v="737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n v="67"/>
    <n v="14"/>
    <n v="20.5"/>
  </r>
  <r>
    <s v="ETANOL HIDRATADO (m3)"/>
    <x v="8"/>
    <x v="1"/>
    <x v="22"/>
    <s v="m3"/>
    <n v="747.5"/>
    <n v="464.5"/>
    <n v="372"/>
    <n v="103"/>
    <n v="130"/>
    <n v="124.5"/>
    <n v="82"/>
    <n v="193"/>
    <n v="201"/>
    <n v="355"/>
    <n v="370"/>
    <n v="1032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n v="154.624"/>
    <n v="168"/>
    <n v="247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n v="1268.0450000000001"/>
    <n v="1735.402"/>
    <n v="1877.7329999999999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n v="243"/>
    <n v="257"/>
    <n v="408"/>
  </r>
  <r>
    <s v="ETANOL HIDRATADO (m3)"/>
    <x v="8"/>
    <x v="1"/>
    <x v="26"/>
    <s v="m3"/>
    <n v="0"/>
    <n v="15"/>
    <n v="12"/>
    <n v="10"/>
    <n v="15"/>
    <n v="5"/>
    <n v="2029.05"/>
    <n v="10"/>
    <n v="625.4"/>
    <n v="5391.6"/>
    <n v="15595.88"/>
    <n v="1522.4"/>
  </r>
  <r>
    <s v="ETANOL HIDRATADO (m3)"/>
    <x v="8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4"/>
    <s v="m3"/>
    <n v="30"/>
    <n v="20"/>
    <n v="15"/>
    <n v="10"/>
    <n v="17"/>
    <n v="8"/>
    <n v="10"/>
    <n v="15"/>
    <n v="15"/>
    <n v="15"/>
    <n v="10"/>
    <n v="25"/>
  </r>
  <r>
    <s v="ETANOL HIDRATADO (m3)"/>
    <x v="8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6"/>
    <s v="m3"/>
    <n v="15"/>
    <n v="15"/>
    <n v="5"/>
    <n v="5"/>
    <n v="10"/>
    <n v="10"/>
    <n v="5"/>
    <n v="10"/>
    <n v="10"/>
    <n v="5"/>
    <n v="10"/>
    <n v="15"/>
  </r>
  <r>
    <s v="ETANOL HIDRATADO (m3)"/>
    <x v="8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n v="672"/>
    <n v="592"/>
    <n v="756"/>
  </r>
  <r>
    <s v="ETANOL HIDRATADO (m3)"/>
    <x v="8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n v="2585"/>
    <n v="2315"/>
    <n v="2400"/>
  </r>
  <r>
    <s v="ETANOL HIDRATADO (m3)"/>
    <x v="8"/>
    <x v="2"/>
    <x v="20"/>
    <s v="m3"/>
    <n v="113"/>
    <n v="91"/>
    <n v="85"/>
    <n v="71"/>
    <n v="71"/>
    <n v="81"/>
    <n v="92"/>
    <n v="69"/>
    <n v="97"/>
    <n v="93"/>
    <n v="87"/>
    <n v="98"/>
  </r>
  <r>
    <s v="ETANOL HIDRATADO (m3)"/>
    <x v="8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2"/>
    <s v="m3"/>
    <n v="10"/>
    <n v="5"/>
    <n v="0"/>
    <n v="0"/>
    <n v="5"/>
    <n v="0"/>
    <n v="5"/>
    <n v="0"/>
    <n v="7"/>
    <n v="3"/>
    <n v="0"/>
    <n v="5"/>
  </r>
  <r>
    <s v="ETANOL HIDRATADO (m3)"/>
    <x v="8"/>
    <x v="2"/>
    <x v="23"/>
    <s v="m3"/>
    <n v="0"/>
    <n v="10"/>
    <n v="0"/>
    <n v="0"/>
    <n v="0"/>
    <n v="0"/>
    <n v="0"/>
    <n v="0"/>
    <n v="0"/>
    <n v="0"/>
    <n v="0"/>
    <n v="0"/>
  </r>
  <r>
    <s v="ETANOL HIDRATADO (m3)"/>
    <x v="8"/>
    <x v="2"/>
    <x v="24"/>
    <s v="m3"/>
    <n v="74"/>
    <n v="94"/>
    <n v="86"/>
    <n v="62"/>
    <n v="81"/>
    <n v="100"/>
    <n v="80"/>
    <n v="95"/>
    <n v="85"/>
    <n v="105"/>
    <n v="105"/>
    <n v="88"/>
  </r>
  <r>
    <s v="ETANOL HIDRATADO (m3)"/>
    <x v="8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9"/>
    <x v="0"/>
    <x v="0"/>
    <s v="m3"/>
    <n v="1125.8230000000001"/>
    <n v="1330.4649999999999"/>
    <n v="1409.8720000000001"/>
    <n v="1271.645"/>
    <n v="1199.1130000000001"/>
    <n v="1053.905"/>
    <n v="947.31"/>
    <n v="910.95799999999997"/>
    <n v="885.16800000000001"/>
    <n v="774.11300000000006"/>
    <n v="789.38499999999999"/>
    <n v="685.20699999999999"/>
  </r>
  <r>
    <s v="ETANOL HIDRATADO (m3)"/>
    <x v="9"/>
    <x v="0"/>
    <x v="1"/>
    <s v="m3"/>
    <n v="634.35299999999995"/>
    <n v="673.67600000000004"/>
    <n v="760.80399999999997"/>
    <n v="641.899"/>
    <n v="651.78300000000002"/>
    <n v="578.33699999999999"/>
    <n v="504.32499999999999"/>
    <n v="536.74099999999999"/>
    <n v="476.77300000000002"/>
    <n v="495.31400000000002"/>
    <n v="459.81400000000002"/>
    <n v="424.71899999999999"/>
  </r>
  <r>
    <s v="ETANOL HIDRATADO (m3)"/>
    <x v="9"/>
    <x v="0"/>
    <x v="2"/>
    <s v="m3"/>
    <n v="7539.3850000000002"/>
    <n v="9227.2430000000004"/>
    <n v="12425.164000000001"/>
    <n v="12450.646000000001"/>
    <n v="10387.375"/>
    <n v="9214.902"/>
    <n v="11595.897999999999"/>
    <n v="11315.643"/>
    <n v="10883.975"/>
    <n v="12171.491"/>
    <n v="11246.415000000001"/>
    <n v="11113.99"/>
  </r>
  <r>
    <s v="ETANOL HIDRATADO (m3)"/>
    <x v="9"/>
    <x v="0"/>
    <x v="3"/>
    <s v="m3"/>
    <n v="176.6"/>
    <n v="215"/>
    <n v="291.39999999999998"/>
    <n v="261.8"/>
    <n v="265.8"/>
    <n v="238"/>
    <n v="194.6"/>
    <n v="178"/>
    <n v="159"/>
    <n v="171"/>
    <n v="159"/>
    <n v="156.94800000000001"/>
  </r>
  <r>
    <s v="ETANOL HIDRATADO (m3)"/>
    <x v="9"/>
    <x v="0"/>
    <x v="4"/>
    <s v="m3"/>
    <n v="4299.634"/>
    <n v="4406.616"/>
    <n v="5280.7039999999997"/>
    <n v="4299.3429999999998"/>
    <n v="3785.5810000000001"/>
    <n v="3435.0250000000001"/>
    <n v="3089.8020000000001"/>
    <n v="3246.6959999999999"/>
    <n v="2716.0909999999999"/>
    <n v="3271.712"/>
    <n v="3215.944"/>
    <n v="3324.5039999999999"/>
  </r>
  <r>
    <s v="ETANOL HIDRATADO (m3)"/>
    <x v="9"/>
    <x v="0"/>
    <x v="5"/>
    <s v="m3"/>
    <n v="29.759"/>
    <n v="34.783999999999999"/>
    <n v="59.634999999999998"/>
    <n v="24.809000000000001"/>
    <n v="39.726999999999997"/>
    <n v="19.855"/>
    <n v="24.824999999999999"/>
    <n v="24.786999999999999"/>
    <n v="14.885999999999999"/>
    <n v="10.01"/>
    <n v="24.844000000000001"/>
    <n v="14.91"/>
  </r>
  <r>
    <s v="ETANOL HIDRATADO (m3)"/>
    <x v="9"/>
    <x v="0"/>
    <x v="6"/>
    <s v="m3"/>
    <n v="4032.29"/>
    <n v="4062.43"/>
    <n v="3938.26"/>
    <n v="2881.03"/>
    <n v="2445.6999999999998"/>
    <n v="1629.3"/>
    <n v="1843.5"/>
    <n v="1920.3"/>
    <n v="1941.3"/>
    <n v="1923.8979999999999"/>
    <n v="2222.6"/>
    <n v="2297.1"/>
  </r>
  <r>
    <s v="ETANOL HIDRATADO (m3)"/>
    <x v="9"/>
    <x v="0"/>
    <x v="7"/>
    <s v="m3"/>
    <n v="4309.66"/>
    <n v="4469.3599999999997"/>
    <n v="5121.21"/>
    <n v="3777.73"/>
    <n v="3653.53"/>
    <n v="3456.06"/>
    <n v="3713.23"/>
    <n v="3737.63"/>
    <n v="3777.63"/>
    <n v="3882.23"/>
    <n v="4044.96"/>
    <n v="4241.2299999999996"/>
  </r>
  <r>
    <s v="ETANOL HIDRATADO (m3)"/>
    <x v="9"/>
    <x v="0"/>
    <x v="8"/>
    <s v="m3"/>
    <n v="6975"/>
    <n v="7234"/>
    <n v="7259.5"/>
    <n v="6497.3"/>
    <n v="6123.7"/>
    <n v="5591.7"/>
    <n v="5599.4"/>
    <n v="5520.3"/>
    <n v="5344.9"/>
    <n v="5680.8"/>
    <n v="6117.3789999999999"/>
    <n v="6562.6"/>
  </r>
  <r>
    <s v="ETANOL HIDRATADO (m3)"/>
    <x v="9"/>
    <x v="0"/>
    <x v="9"/>
    <s v="m3"/>
    <n v="14192.200999999999"/>
    <n v="14010"/>
    <n v="14181.85"/>
    <n v="10765.519"/>
    <n v="11914.228999999999"/>
    <n v="9635.6419999999998"/>
    <n v="10103.200000000001"/>
    <n v="8251.9599999999991"/>
    <n v="8265.4"/>
    <n v="9979.4599999999991"/>
    <n v="11834.2"/>
    <n v="12288.1"/>
  </r>
  <r>
    <s v="ETANOL HIDRATADO (m3)"/>
    <x v="9"/>
    <x v="0"/>
    <x v="10"/>
    <s v="m3"/>
    <n v="8613.5869999999995"/>
    <n v="9488.2999999999993"/>
    <n v="8793.5"/>
    <n v="6373.9"/>
    <n v="6381.5"/>
    <n v="3810.152"/>
    <n v="4561.5600000000004"/>
    <n v="3581"/>
    <n v="4234.5"/>
    <n v="4718.5"/>
    <n v="6208"/>
    <n v="5113.5"/>
  </r>
  <r>
    <s v="ETANOL HIDRATADO (m3)"/>
    <x v="9"/>
    <x v="0"/>
    <x v="11"/>
    <s v="m3"/>
    <n v="15400.638000000001"/>
    <n v="15071.76"/>
    <n v="13710.81"/>
    <n v="9597.65"/>
    <n v="8692.8700000000008"/>
    <n v="6970.98"/>
    <n v="5828.95"/>
    <n v="6024.97"/>
    <n v="6001.37"/>
    <n v="8526.8700000000008"/>
    <n v="11471.74"/>
    <n v="12271.94"/>
  </r>
  <r>
    <s v="ETANOL HIDRATADO (m3)"/>
    <x v="9"/>
    <x v="0"/>
    <x v="12"/>
    <s v="m3"/>
    <n v="27287.382000000001"/>
    <n v="28760.6"/>
    <n v="27325.954000000002"/>
    <n v="19154.099999999999"/>
    <n v="17680.2"/>
    <n v="14407.210999999999"/>
    <n v="13990.6"/>
    <n v="13469.965"/>
    <n v="12717.9"/>
    <n v="18216.5"/>
    <n v="22415.581999999999"/>
    <n v="23858.3"/>
  </r>
  <r>
    <s v="ETANOL HIDRATADO (m3)"/>
    <x v="9"/>
    <x v="0"/>
    <x v="13"/>
    <s v="m3"/>
    <n v="7483.9049999999997"/>
    <n v="8399.3050000000003"/>
    <n v="8554.2669999999998"/>
    <n v="5854.3149999999996"/>
    <n v="5696.6090000000004"/>
    <n v="4351.1400000000003"/>
    <n v="4484.9390000000003"/>
    <n v="4155.4719999999998"/>
    <n v="3556.9160000000002"/>
    <n v="4452.5879999999997"/>
    <n v="5909.5569999999998"/>
    <n v="6775.24"/>
  </r>
  <r>
    <s v="ETANOL HIDRATADO (m3)"/>
    <x v="9"/>
    <x v="0"/>
    <x v="14"/>
    <s v="m3"/>
    <n v="4462.7730000000001"/>
    <n v="5356.7"/>
    <n v="5330.768"/>
    <n v="3827.788"/>
    <n v="3130.0059999999999"/>
    <n v="2134.8290000000002"/>
    <n v="1956.9680000000001"/>
    <n v="1741"/>
    <n v="1594.912"/>
    <n v="1789.7850000000001"/>
    <n v="2382.8809999999999"/>
    <n v="3181.7739999999999"/>
  </r>
  <r>
    <s v="ETANOL HIDRATADO (m3)"/>
    <x v="9"/>
    <x v="0"/>
    <x v="15"/>
    <s v="m3"/>
    <n v="49258.9"/>
    <n v="44382.216"/>
    <n v="44261.2"/>
    <n v="41642.372000000003"/>
    <n v="38843.4"/>
    <n v="34935.800000000003"/>
    <n v="35742.082000000002"/>
    <n v="33013.9"/>
    <n v="31899.485000000001"/>
    <n v="33065.199999999997"/>
    <n v="31636.373"/>
    <n v="37243.563999999998"/>
  </r>
  <r>
    <s v="ETANOL HIDRATADO (m3)"/>
    <x v="9"/>
    <x v="0"/>
    <x v="16"/>
    <s v="m3"/>
    <n v="246611.315"/>
    <n v="234735.97200000001"/>
    <n v="207334.641"/>
    <n v="210681.10200000001"/>
    <n v="211744.986"/>
    <n v="177704.61499999999"/>
    <n v="190105.51800000001"/>
    <n v="184177.98300000001"/>
    <n v="174462.78200000001"/>
    <n v="171066.21299999999"/>
    <n v="136031.6"/>
    <n v="164610.10800000001"/>
  </r>
  <r>
    <s v="ETANOL HIDRATADO (m3)"/>
    <x v="9"/>
    <x v="0"/>
    <x v="17"/>
    <s v="m3"/>
    <n v="4399.3"/>
    <n v="4532.8999999999996"/>
    <n v="4558.7299999999996"/>
    <n v="3127"/>
    <n v="2758.4369999999999"/>
    <n v="2810"/>
    <n v="2828.998"/>
    <n v="3163"/>
    <n v="3245"/>
    <n v="3032"/>
    <n v="3200.8139999999999"/>
    <n v="2927"/>
  </r>
  <r>
    <s v="ETANOL HIDRATADO (m3)"/>
    <x v="9"/>
    <x v="0"/>
    <x v="18"/>
    <s v="m3"/>
    <n v="52057.201000000001"/>
    <n v="50202.38"/>
    <n v="52323.995000000003"/>
    <n v="45998.284"/>
    <n v="48152.188000000002"/>
    <n v="41996.748"/>
    <n v="50258.26"/>
    <n v="46261.705999999998"/>
    <n v="46130.3"/>
    <n v="47125.722999999998"/>
    <n v="40583.669000000002"/>
    <n v="48697.923000000003"/>
  </r>
  <r>
    <s v="ETANOL HIDRATADO (m3)"/>
    <x v="9"/>
    <x v="0"/>
    <x v="19"/>
    <s v="m3"/>
    <n v="846115.22100000002"/>
    <n v="813209.46299999999"/>
    <n v="760458.86399999994"/>
    <n v="759231.44900000002"/>
    <n v="761370.12300000002"/>
    <n v="635169.56200000003"/>
    <n v="689505.30200000003"/>
    <n v="648029.96200000006"/>
    <n v="632042.01"/>
    <n v="630483.27"/>
    <n v="501731.549"/>
    <n v="606623.11"/>
  </r>
  <r>
    <s v="ETANOL HIDRATADO (m3)"/>
    <x v="9"/>
    <x v="0"/>
    <x v="20"/>
    <s v="m3"/>
    <n v="104123.33100000001"/>
    <n v="109480.32000000001"/>
    <n v="98133.861999999994"/>
    <n v="107753.041"/>
    <n v="89462.379000000001"/>
    <n v="71739.81"/>
    <n v="75484.960000000006"/>
    <n v="71891.644"/>
    <n v="70418.210999999996"/>
    <n v="71548.046000000002"/>
    <n v="55434.197"/>
    <n v="71690.517999999996"/>
  </r>
  <r>
    <s v="ETANOL HIDRATADO (m3)"/>
    <x v="9"/>
    <x v="0"/>
    <x v="21"/>
    <s v="m3"/>
    <n v="7782.6009999999997"/>
    <n v="8270.759"/>
    <n v="6647.6040000000003"/>
    <n v="5213.9129999999996"/>
    <n v="4244.5129999999999"/>
    <n v="3819.5819999999999"/>
    <n v="4318.5060000000003"/>
    <n v="4126.1289999999999"/>
    <n v="4600.0450000000001"/>
    <n v="4183.4170000000004"/>
    <n v="3525.13"/>
    <n v="4360.3149999999996"/>
  </r>
  <r>
    <s v="ETANOL HIDRATADO (m3)"/>
    <x v="9"/>
    <x v="0"/>
    <x v="22"/>
    <s v="m3"/>
    <n v="2939.8679999999999"/>
    <n v="3198.5819999999999"/>
    <n v="2318.922"/>
    <n v="2007.7070000000001"/>
    <n v="2444.4769999999999"/>
    <n v="2334.5100000000002"/>
    <n v="2874.7750000000001"/>
    <n v="2274.8040000000001"/>
    <n v="2124.8719999999998"/>
    <n v="1891.432"/>
    <n v="1913.769"/>
    <n v="1607.154"/>
  </r>
  <r>
    <s v="ETANOL HIDRATADO (m3)"/>
    <x v="9"/>
    <x v="0"/>
    <x v="23"/>
    <s v="m3"/>
    <n v="16394.031999999999"/>
    <n v="18626.108"/>
    <n v="20181.293000000001"/>
    <n v="16949.725999999999"/>
    <n v="15291.901"/>
    <n v="12660.013000000001"/>
    <n v="12490.332"/>
    <n v="12777.751"/>
    <n v="13091.12"/>
    <n v="13256.812"/>
    <n v="11586.353999999999"/>
    <n v="12946.019"/>
  </r>
  <r>
    <s v="ETANOL HIDRATADO (m3)"/>
    <x v="9"/>
    <x v="0"/>
    <x v="24"/>
    <s v="m3"/>
    <n v="73908.476999999999"/>
    <n v="71796.857999999993"/>
    <n v="71545.092000000004"/>
    <n v="72780.145000000004"/>
    <n v="72455.217000000004"/>
    <n v="70372.759000000005"/>
    <n v="71222.343999999997"/>
    <n v="70507.721999999994"/>
    <n v="68511.797000000006"/>
    <n v="66492.070000000007"/>
    <n v="52965.180999999997"/>
    <n v="62962.311999999998"/>
  </r>
  <r>
    <s v="ETANOL HIDRATADO (m3)"/>
    <x v="9"/>
    <x v="0"/>
    <x v="25"/>
    <s v="m3"/>
    <n v="139338.74600000001"/>
    <n v="130544.37699999999"/>
    <n v="119093.33500000001"/>
    <n v="128765.10400000001"/>
    <n v="124983.716"/>
    <n v="117801.01700000001"/>
    <n v="124307.959"/>
    <n v="122161.197"/>
    <n v="118275.98"/>
    <n v="116284.728"/>
    <n v="107629.421"/>
    <n v="120962.22900000001"/>
  </r>
  <r>
    <s v="ETANOL HIDRATADO (m3)"/>
    <x v="9"/>
    <x v="0"/>
    <x v="26"/>
    <s v="m3"/>
    <n v="12823"/>
    <n v="15612"/>
    <n v="12683.441999999999"/>
    <n v="10363"/>
    <n v="9718"/>
    <n v="7863"/>
    <n v="8449"/>
    <n v="9061.2000000000007"/>
    <n v="7186"/>
    <n v="7180.5"/>
    <n v="5933"/>
    <n v="5222.5950000000003"/>
  </r>
  <r>
    <s v="ETANOL HIDRATADO (m3)"/>
    <x v="9"/>
    <x v="1"/>
    <x v="0"/>
    <s v="m3"/>
    <n v="22.951000000000001"/>
    <n v="22.91"/>
    <n v="24.908000000000001"/>
    <n v="15.493"/>
    <n v="4.9649999999999999"/>
    <n v="0"/>
    <n v="5"/>
    <n v="0"/>
    <n v="5"/>
    <n v="31"/>
    <n v="24.916"/>
    <n v="26.91"/>
  </r>
  <r>
    <s v="ETANOL HIDRATADO (m3)"/>
    <x v="9"/>
    <x v="1"/>
    <x v="1"/>
    <s v="m3"/>
    <n v="48"/>
    <n v="15"/>
    <n v="23"/>
    <n v="20"/>
    <n v="11"/>
    <n v="0"/>
    <n v="0"/>
    <n v="0"/>
    <n v="0"/>
    <n v="15"/>
    <n v="0"/>
    <n v="0"/>
  </r>
  <r>
    <s v="ETANOL HIDRATADO (m3)"/>
    <x v="9"/>
    <x v="1"/>
    <x v="2"/>
    <s v="m3"/>
    <n v="160.57900000000001"/>
    <n v="90"/>
    <n v="90"/>
    <n v="120"/>
    <n v="120"/>
    <n v="90"/>
    <n v="90"/>
    <n v="30"/>
    <n v="210"/>
    <n v="90"/>
    <n v="90"/>
    <n v="60"/>
  </r>
  <r>
    <s v="ETANOL HIDRATADO (m3)"/>
    <x v="9"/>
    <x v="1"/>
    <x v="3"/>
    <s v="m3"/>
    <n v="0"/>
    <n v="0"/>
    <n v="0"/>
    <n v="15"/>
    <n v="5"/>
    <n v="22"/>
    <n v="10"/>
    <n v="20"/>
    <n v="0"/>
    <n v="20"/>
    <n v="0"/>
    <n v="5"/>
  </r>
  <r>
    <s v="ETANOL HIDRATADO (m3)"/>
    <x v="9"/>
    <x v="1"/>
    <x v="4"/>
    <s v="m3"/>
    <n v="30.956"/>
    <n v="26"/>
    <n v="76"/>
    <n v="74.882999999999996"/>
    <n v="46"/>
    <n v="47"/>
    <n v="52"/>
    <n v="52"/>
    <n v="52"/>
    <n v="64"/>
    <n v="54"/>
    <n v="113.861"/>
  </r>
  <r>
    <s v="ETANOL HIDRATADO (m3)"/>
    <x v="9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9"/>
    <x v="1"/>
    <x v="6"/>
    <s v="m3"/>
    <n v="0"/>
    <n v="10"/>
    <n v="5"/>
    <n v="20"/>
    <n v="0"/>
    <n v="0"/>
    <n v="0"/>
    <n v="0"/>
    <n v="5"/>
    <n v="10"/>
    <n v="40"/>
    <n v="40"/>
  </r>
  <r>
    <s v="ETANOL HIDRATADO (m3)"/>
    <x v="9"/>
    <x v="1"/>
    <x v="7"/>
    <s v="m3"/>
    <n v="5"/>
    <n v="3"/>
    <n v="357.29700000000003"/>
    <n v="0"/>
    <n v="2"/>
    <n v="0"/>
    <n v="365"/>
    <n v="3083.13"/>
    <n v="0"/>
    <n v="2878"/>
    <n v="17"/>
    <n v="23"/>
  </r>
  <r>
    <s v="ETANOL HIDRATADO (m3)"/>
    <x v="9"/>
    <x v="1"/>
    <x v="8"/>
    <s v="m3"/>
    <n v="10"/>
    <n v="25"/>
    <n v="5"/>
    <n v="15"/>
    <n v="1234"/>
    <n v="0"/>
    <n v="1266"/>
    <n v="0"/>
    <n v="3989"/>
    <n v="15"/>
    <n v="2615"/>
    <n v="711"/>
  </r>
  <r>
    <s v="ETANOL HIDRATADO (m3)"/>
    <x v="9"/>
    <x v="1"/>
    <x v="9"/>
    <s v="m3"/>
    <n v="65"/>
    <n v="90"/>
    <n v="1045"/>
    <n v="110"/>
    <n v="34.5"/>
    <n v="183.8"/>
    <n v="145.5"/>
    <n v="48"/>
    <n v="77.400000000000006"/>
    <n v="80"/>
    <n v="100.5"/>
    <n v="78"/>
  </r>
  <r>
    <s v="ETANOL HIDRATADO (m3)"/>
    <x v="9"/>
    <x v="1"/>
    <x v="10"/>
    <s v="m3"/>
    <n v="5"/>
    <n v="5"/>
    <n v="5"/>
    <n v="5"/>
    <n v="5"/>
    <n v="1689"/>
    <n v="102"/>
    <n v="20"/>
    <n v="3202"/>
    <n v="9"/>
    <n v="15"/>
    <n v="10"/>
  </r>
  <r>
    <s v="ETANOL HIDRATADO (m3)"/>
    <x v="9"/>
    <x v="1"/>
    <x v="11"/>
    <s v="m3"/>
    <n v="2311.5"/>
    <n v="5770.3149999999996"/>
    <n v="4344.4780000000001"/>
    <n v="6"/>
    <n v="24"/>
    <n v="0"/>
    <n v="3"/>
    <n v="15"/>
    <n v="15"/>
    <n v="1796"/>
    <n v="0"/>
    <n v="3521.7"/>
  </r>
  <r>
    <s v="ETANOL HIDRATADO (m3)"/>
    <x v="9"/>
    <x v="1"/>
    <x v="12"/>
    <s v="m3"/>
    <n v="55"/>
    <n v="45"/>
    <n v="75"/>
    <n v="42.5"/>
    <n v="65"/>
    <n v="85"/>
    <n v="1911"/>
    <n v="65"/>
    <n v="70"/>
    <n v="1873.4870000000001"/>
    <n v="5182.7619999999997"/>
    <n v="2143.152"/>
  </r>
  <r>
    <s v="ETANOL HIDRATADO (m3)"/>
    <x v="9"/>
    <x v="1"/>
    <x v="13"/>
    <s v="m3"/>
    <n v="0"/>
    <n v="10"/>
    <n v="5"/>
    <n v="1826.7"/>
    <n v="0"/>
    <n v="0"/>
    <n v="25"/>
    <n v="25"/>
    <n v="20"/>
    <n v="0"/>
    <n v="0"/>
    <n v="0"/>
  </r>
  <r>
    <s v="ETANOL HIDRATADO (m3)"/>
    <x v="9"/>
    <x v="1"/>
    <x v="14"/>
    <s v="m3"/>
    <n v="0"/>
    <n v="0"/>
    <n v="0"/>
    <n v="0"/>
    <n v="0"/>
    <n v="0"/>
    <n v="0"/>
    <n v="0"/>
    <n v="0"/>
    <n v="0"/>
    <n v="0"/>
    <n v="0"/>
  </r>
  <r>
    <s v="ETANOL HIDRATADO (m3)"/>
    <x v="9"/>
    <x v="1"/>
    <x v="15"/>
    <s v="m3"/>
    <n v="960"/>
    <n v="935.16300000000001"/>
    <n v="2485.5"/>
    <n v="1748"/>
    <n v="1891.5"/>
    <n v="1047.5"/>
    <n v="980.5"/>
    <n v="576"/>
    <n v="1022.5549999999999"/>
    <n v="656"/>
    <n v="382"/>
    <n v="535.66099999999994"/>
  </r>
  <r>
    <s v="ETANOL HIDRATADO (m3)"/>
    <x v="9"/>
    <x v="1"/>
    <x v="16"/>
    <s v="m3"/>
    <n v="1802.8430000000001"/>
    <n v="2055.92"/>
    <n v="1453.1590000000001"/>
    <n v="3220.6779999999999"/>
    <n v="2513.4650000000001"/>
    <n v="2302.8850000000002"/>
    <n v="1097.431"/>
    <n v="2163.9920000000002"/>
    <n v="3150.6410000000001"/>
    <n v="3328.5030000000002"/>
    <n v="2843.8180000000002"/>
    <n v="3318.9929999999999"/>
  </r>
  <r>
    <s v="ETANOL HIDRATADO (m3)"/>
    <x v="9"/>
    <x v="1"/>
    <x v="17"/>
    <s v="m3"/>
    <n v="70"/>
    <n v="45"/>
    <n v="2763.8159999999998"/>
    <n v="2423.1"/>
    <n v="622"/>
    <n v="3933.0120000000002"/>
    <n v="3198"/>
    <n v="1079"/>
    <n v="0"/>
    <n v="45"/>
    <n v="0"/>
    <n v="0"/>
  </r>
  <r>
    <s v="ETANOL HIDRATADO (m3)"/>
    <x v="9"/>
    <x v="1"/>
    <x v="18"/>
    <s v="m3"/>
    <n v="4587"/>
    <n v="651"/>
    <n v="45"/>
    <n v="50"/>
    <n v="7453.7"/>
    <n v="5387.8919999999998"/>
    <n v="4647.5119999999997"/>
    <n v="7610.9840000000004"/>
    <n v="11956.934999999999"/>
    <n v="9477.6779999999999"/>
    <n v="10947.662"/>
    <n v="10037.857"/>
  </r>
  <r>
    <s v="ETANOL HIDRATADO (m3)"/>
    <x v="9"/>
    <x v="1"/>
    <x v="19"/>
    <s v="m3"/>
    <n v="19705.687999999998"/>
    <n v="12474.040999999999"/>
    <n v="17949.210999999999"/>
    <n v="13586.714"/>
    <n v="14379.196"/>
    <n v="13283.108"/>
    <n v="12983.815000000001"/>
    <n v="17799.758000000002"/>
    <n v="13959.448"/>
    <n v="13665.036"/>
    <n v="11782.877"/>
    <n v="12676.846"/>
  </r>
  <r>
    <s v="ETANOL HIDRATADO (m3)"/>
    <x v="9"/>
    <x v="1"/>
    <x v="20"/>
    <s v="m3"/>
    <n v="7182.95"/>
    <n v="1647.2"/>
    <n v="471.6"/>
    <n v="465"/>
    <n v="544.29999999999995"/>
    <n v="464"/>
    <n v="507"/>
    <n v="475.1"/>
    <n v="459"/>
    <n v="425.4"/>
    <n v="390.9"/>
    <n v="378"/>
  </r>
  <r>
    <s v="ETANOL HIDRATADO (m3)"/>
    <x v="9"/>
    <x v="1"/>
    <x v="21"/>
    <s v="m3"/>
    <n v="74"/>
    <n v="600"/>
    <n v="151.173"/>
    <n v="1620"/>
    <n v="32.5"/>
    <n v="321.709"/>
    <n v="98"/>
    <n v="142"/>
    <n v="60.5"/>
    <n v="118"/>
    <n v="63"/>
    <n v="79"/>
  </r>
  <r>
    <s v="ETANOL HIDRATADO (m3)"/>
    <x v="9"/>
    <x v="1"/>
    <x v="22"/>
    <s v="m3"/>
    <n v="975"/>
    <n v="1004"/>
    <n v="667.93700000000001"/>
    <n v="218"/>
    <n v="167"/>
    <n v="618"/>
    <n v="234"/>
    <n v="289"/>
    <n v="465"/>
    <n v="423.5"/>
    <n v="356"/>
    <n v="909"/>
  </r>
  <r>
    <s v="ETANOL HIDRATADO (m3)"/>
    <x v="9"/>
    <x v="1"/>
    <x v="23"/>
    <s v="m3"/>
    <n v="288"/>
    <n v="758"/>
    <n v="219"/>
    <n v="193"/>
    <n v="155"/>
    <n v="109"/>
    <n v="81"/>
    <n v="102"/>
    <n v="157"/>
    <n v="160"/>
    <n v="181"/>
    <n v="209"/>
  </r>
  <r>
    <s v="ETANOL HIDRATADO (m3)"/>
    <x v="9"/>
    <x v="1"/>
    <x v="24"/>
    <s v="m3"/>
    <n v="2151.1469999999999"/>
    <n v="2103.5520000000001"/>
    <n v="2453.1709999999998"/>
    <n v="1887.595"/>
    <n v="823.54300000000001"/>
    <n v="1505.998"/>
    <n v="1185.6590000000001"/>
    <n v="934.55499999999995"/>
    <n v="1004.414"/>
    <n v="1824.857"/>
    <n v="2123.4"/>
    <n v="2137.165"/>
  </r>
  <r>
    <s v="ETANOL HIDRATADO (m3)"/>
    <x v="9"/>
    <x v="1"/>
    <x v="25"/>
    <s v="m3"/>
    <n v="535"/>
    <n v="468"/>
    <n v="423"/>
    <n v="446"/>
    <n v="264"/>
    <n v="172"/>
    <n v="197.5"/>
    <n v="548"/>
    <n v="200.5"/>
    <n v="220"/>
    <n v="360.47199999999998"/>
    <n v="382"/>
  </r>
  <r>
    <s v="ETANOL HIDRATADO (m3)"/>
    <x v="9"/>
    <x v="1"/>
    <x v="26"/>
    <s v="m3"/>
    <n v="0"/>
    <n v="1940.4"/>
    <n v="1425.8"/>
    <n v="18"/>
    <n v="0"/>
    <n v="27"/>
    <n v="10"/>
    <n v="7"/>
    <n v="3"/>
    <n v="5"/>
    <n v="5"/>
    <n v="5"/>
  </r>
  <r>
    <s v="ETANOL HIDRATADO (m3)"/>
    <x v="9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4"/>
    <s v="m3"/>
    <n v="20"/>
    <n v="10"/>
    <n v="10"/>
    <n v="10"/>
    <n v="10"/>
    <n v="10"/>
    <n v="25"/>
    <n v="20"/>
    <n v="10"/>
    <n v="10"/>
    <n v="15"/>
    <n v="10"/>
  </r>
  <r>
    <s v="ETANOL HIDRATADO (m3)"/>
    <x v="9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6"/>
    <s v="m3"/>
    <n v="10"/>
    <n v="10"/>
    <n v="10"/>
    <n v="15"/>
    <n v="10"/>
    <n v="5"/>
    <n v="5"/>
    <n v="10"/>
    <n v="10"/>
    <n v="5"/>
    <n v="5"/>
    <n v="10"/>
  </r>
  <r>
    <s v="ETANOL HIDRATADO (m3)"/>
    <x v="9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9"/>
    <s v="m3"/>
    <n v="0"/>
    <n v="0"/>
    <n v="0"/>
    <n v="0"/>
    <n v="0"/>
    <n v="0"/>
    <n v="0"/>
    <n v="0"/>
    <n v="0"/>
    <n v="0"/>
    <n v="0"/>
    <n v="105"/>
  </r>
  <r>
    <s v="ETANOL HIDRATADO (m3)"/>
    <x v="9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6"/>
    <s v="m3"/>
    <n v="753"/>
    <n v="619"/>
    <n v="634"/>
    <n v="582"/>
    <n v="448"/>
    <n v="424"/>
    <n v="389"/>
    <n v="356"/>
    <n v="374"/>
    <n v="274"/>
    <n v="204"/>
    <n v="267"/>
  </r>
  <r>
    <s v="ETANOL HIDRATADO (m3)"/>
    <x v="9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9"/>
    <s v="m3"/>
    <n v="2005"/>
    <n v="1940"/>
    <n v="1660"/>
    <n v="1690"/>
    <n v="1480"/>
    <n v="1345"/>
    <n v="1400"/>
    <n v="1265"/>
    <n v="1260"/>
    <n v="1135"/>
    <n v="875"/>
    <n v="1010"/>
  </r>
  <r>
    <s v="ETANOL HIDRATADO (m3)"/>
    <x v="9"/>
    <x v="2"/>
    <x v="20"/>
    <s v="m3"/>
    <n v="89"/>
    <n v="93"/>
    <n v="104"/>
    <n v="116"/>
    <n v="99"/>
    <n v="73"/>
    <n v="65"/>
    <n v="77"/>
    <n v="70"/>
    <n v="78"/>
    <n v="71"/>
    <n v="57"/>
  </r>
  <r>
    <s v="ETANOL HIDRATADO (m3)"/>
    <x v="9"/>
    <x v="2"/>
    <x v="21"/>
    <s v="m3"/>
    <n v="0"/>
    <n v="0"/>
    <n v="0"/>
    <n v="0"/>
    <n v="0"/>
    <n v="0"/>
    <n v="0"/>
    <n v="5"/>
    <n v="0"/>
    <n v="0"/>
    <n v="0"/>
    <n v="0"/>
  </r>
  <r>
    <s v="ETANOL HIDRATADO (m3)"/>
    <x v="9"/>
    <x v="2"/>
    <x v="22"/>
    <s v="m3"/>
    <n v="5"/>
    <n v="0"/>
    <n v="5"/>
    <n v="5"/>
    <n v="0"/>
    <n v="8"/>
    <n v="0"/>
    <n v="8"/>
    <n v="0"/>
    <n v="0"/>
    <n v="3"/>
    <n v="2"/>
  </r>
  <r>
    <s v="ETANOL HIDRATADO (m3)"/>
    <x v="9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4"/>
    <s v="m3"/>
    <n v="80"/>
    <n v="75"/>
    <n v="85"/>
    <n v="90"/>
    <n v="80"/>
    <n v="75"/>
    <n v="70"/>
    <n v="75"/>
    <n v="75"/>
    <n v="55"/>
    <n v="60"/>
    <n v="50"/>
  </r>
  <r>
    <s v="ETANOL HIDRATADO (m3)"/>
    <x v="9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10"/>
    <x v="0"/>
    <x v="0"/>
    <s v="m3"/>
    <n v="612.11599999999987"/>
    <n v="601.87399999999991"/>
    <n v="939.83799999999997"/>
    <n v="980.62900000000002"/>
    <n v="767.48399999999992"/>
    <n v="800.62100000000009"/>
    <n v="497.31900000000002"/>
    <n v="447.44900000000001"/>
    <n v="414.53800000000001"/>
    <n v="513.51"/>
    <n v="707.23700000000008"/>
    <n v="649.80499999999995"/>
  </r>
  <r>
    <s v="ETANOL HIDRATADO (m3)"/>
    <x v="10"/>
    <x v="0"/>
    <x v="1"/>
    <s v="m3"/>
    <n v="355.303"/>
    <n v="380.35500000000002"/>
    <n v="540.80100000000004"/>
    <n v="587.75900000000013"/>
    <n v="593.28300000000002"/>
    <n v="620.72799999999995"/>
    <n v="518.34199999999998"/>
    <n v="455.21000000000004"/>
    <n v="412.76299999999998"/>
    <n v="475.32900000000006"/>
    <n v="644.39499999999998"/>
    <n v="467.28700000000003"/>
  </r>
  <r>
    <s v="ETANOL HIDRATADO (m3)"/>
    <x v="10"/>
    <x v="0"/>
    <x v="2"/>
    <s v="m3"/>
    <n v="8509.3209999999999"/>
    <n v="8984.619999999999"/>
    <n v="12354.534999999998"/>
    <n v="13591.522000000001"/>
    <n v="13399.813999999998"/>
    <n v="12129.858000000002"/>
    <n v="9807.6909999999989"/>
    <n v="8054.418999999999"/>
    <n v="7710"/>
    <n v="9358.5750000000007"/>
    <n v="9677.0370000000003"/>
    <n v="9847.3109999999979"/>
  </r>
  <r>
    <s v="ETANOL HIDRATADO (m3)"/>
    <x v="10"/>
    <x v="0"/>
    <x v="3"/>
    <s v="m3"/>
    <n v="140.93099999999998"/>
    <n v="118"/>
    <n v="217.93100000000001"/>
    <n v="204.935"/>
    <n v="267"/>
    <n v="238.92699999999999"/>
    <n v="286"/>
    <n v="164.91499999999999"/>
    <n v="149"/>
    <n v="168.83199999999999"/>
    <n v="176.94299999999998"/>
    <n v="172.94800000000001"/>
  </r>
  <r>
    <s v="ETANOL HIDRATADO (m3)"/>
    <x v="10"/>
    <x v="0"/>
    <x v="4"/>
    <s v="m3"/>
    <n v="2640.7779999999993"/>
    <n v="2611.85"/>
    <n v="4051.68"/>
    <n v="3678.5009999999993"/>
    <n v="3488.0840000000007"/>
    <n v="3527.2090000000003"/>
    <n v="2414.9769999999999"/>
    <n v="2285.9719999999998"/>
    <n v="2284.6019999999999"/>
    <n v="2608.5420000000004"/>
    <n v="2593.5069999999996"/>
    <n v="3066.51"/>
  </r>
  <r>
    <s v="ETANOL HIDRATADO (m3)"/>
    <x v="10"/>
    <x v="0"/>
    <x v="5"/>
    <s v="m3"/>
    <n v="19.913"/>
    <n v="14.928999999999998"/>
    <n v="34.805"/>
    <n v="39.725999999999999"/>
    <n v="29.776"/>
    <n v="24.885999999999999"/>
    <n v="14.917999999999999"/>
    <n v="29.72"/>
    <n v="5"/>
    <n v="24.832999999999998"/>
    <n v="29.724"/>
    <n v="15"/>
  </r>
  <r>
    <s v="ETANOL HIDRATADO (m3)"/>
    <x v="10"/>
    <x v="0"/>
    <x v="6"/>
    <s v="m3"/>
    <n v="1843.7"/>
    <n v="1726.9010000000001"/>
    <n v="3141.3"/>
    <n v="2838.6000000000004"/>
    <n v="2262.1"/>
    <n v="2535.1999999999998"/>
    <n v="2550.3000000000002"/>
    <n v="1848.1"/>
    <n v="1569.3"/>
    <n v="1763.1000000000001"/>
    <n v="2115.5"/>
    <n v="2359.1999999999998"/>
  </r>
  <r>
    <s v="ETANOL HIDRATADO (m3)"/>
    <x v="10"/>
    <x v="0"/>
    <x v="7"/>
    <s v="m3"/>
    <n v="3354.3300000000004"/>
    <n v="3597.43"/>
    <n v="5325.13"/>
    <n v="4682.8600000000006"/>
    <n v="4297.83"/>
    <n v="4408.2299999999996"/>
    <n v="3698.2"/>
    <n v="2556.4160000000002"/>
    <n v="2178.25"/>
    <n v="2280.4299999999998"/>
    <n v="2649.6"/>
    <n v="2991.1299999999997"/>
  </r>
  <r>
    <s v="ETANOL HIDRATADO (m3)"/>
    <x v="10"/>
    <x v="0"/>
    <x v="8"/>
    <s v="m3"/>
    <n v="5702.9000000000005"/>
    <n v="5985.4"/>
    <n v="8895.6999999999989"/>
    <n v="8746"/>
    <n v="8327.7999999999993"/>
    <n v="8078.4000000000005"/>
    <n v="6449.5"/>
    <n v="4306.6000000000004"/>
    <n v="4276"/>
    <n v="5003.8"/>
    <n v="5155.2000000000007"/>
    <n v="5241.2890000000016"/>
  </r>
  <r>
    <s v="ETANOL HIDRATADO (m3)"/>
    <x v="10"/>
    <x v="0"/>
    <x v="9"/>
    <s v="m3"/>
    <n v="9118.393"/>
    <n v="9064.2000000000007"/>
    <n v="12727.99"/>
    <n v="12426.723999999998"/>
    <n v="11370.5"/>
    <n v="10658.05"/>
    <n v="8484.905999999999"/>
    <n v="6386.3289999999997"/>
    <n v="6288.2"/>
    <n v="8742.5"/>
    <n v="9218"/>
    <n v="9930.7999999999993"/>
  </r>
  <r>
    <s v="ETANOL HIDRATADO (m3)"/>
    <x v="10"/>
    <x v="0"/>
    <x v="10"/>
    <s v="m3"/>
    <n v="5118"/>
    <n v="4985"/>
    <n v="7631"/>
    <n v="8097.3360000000002"/>
    <n v="6827"/>
    <n v="5669.5"/>
    <n v="4513.3999999999996"/>
    <n v="2758.5"/>
    <n v="3197.5"/>
    <n v="4108.5"/>
    <n v="4441.2309999999998"/>
    <n v="5724"/>
  </r>
  <r>
    <s v="ETANOL HIDRATADO (m3)"/>
    <x v="10"/>
    <x v="0"/>
    <x v="11"/>
    <s v="m3"/>
    <n v="10492.739999999998"/>
    <n v="10369.419999999998"/>
    <n v="15456.849999999999"/>
    <n v="14222.389999999998"/>
    <n v="12160.819999999998"/>
    <n v="10917.9"/>
    <n v="5227.8799999999992"/>
    <n v="4179"/>
    <n v="7241.9800000000005"/>
    <n v="11972.42"/>
    <n v="11189.470000000001"/>
    <n v="10481.99"/>
  </r>
  <r>
    <s v="ETANOL HIDRATADO (m3)"/>
    <x v="10"/>
    <x v="0"/>
    <x v="12"/>
    <s v="m3"/>
    <n v="19584.527999999998"/>
    <n v="18839.396999999997"/>
    <n v="27617.7"/>
    <n v="25036.2"/>
    <n v="19152.568999999996"/>
    <n v="18808.010999999999"/>
    <n v="12863.547"/>
    <n v="8408.1"/>
    <n v="10994.05"/>
    <n v="16654.391"/>
    <n v="17184.448"/>
    <n v="19210"/>
  </r>
  <r>
    <s v="ETANOL HIDRATADO (m3)"/>
    <x v="10"/>
    <x v="0"/>
    <x v="13"/>
    <s v="m3"/>
    <n v="5885.646999999999"/>
    <n v="5353.7760000000007"/>
    <n v="8482.0719999999983"/>
    <n v="8227.3670000000002"/>
    <n v="7837.2269999999999"/>
    <n v="6013.688000000001"/>
    <n v="3831.915"/>
    <n v="3333.5409999999997"/>
    <n v="3370.529"/>
    <n v="4638.1230000000005"/>
    <n v="4690.8"/>
    <n v="5787.088999999999"/>
  </r>
  <r>
    <s v="ETANOL HIDRATADO (m3)"/>
    <x v="10"/>
    <x v="0"/>
    <x v="14"/>
    <s v="m3"/>
    <n v="3415.8049999999998"/>
    <n v="2760.9340000000002"/>
    <n v="4222.6499999999996"/>
    <n v="3670.7260000000001"/>
    <n v="2958.1010000000001"/>
    <n v="2677.36"/>
    <n v="1557.4839999999999"/>
    <n v="1168.971"/>
    <n v="1347.454"/>
    <n v="2681.4809999999998"/>
    <n v="3213.2860000000001"/>
    <n v="3287.92"/>
  </r>
  <r>
    <s v="ETANOL HIDRATADO (m3)"/>
    <x v="10"/>
    <x v="0"/>
    <x v="15"/>
    <s v="m3"/>
    <n v="35090.949000000001"/>
    <n v="36677.932000000001"/>
    <n v="55003.058999999987"/>
    <n v="43270.114999999998"/>
    <n v="42116.635999999999"/>
    <n v="43274.468000000001"/>
    <n v="31415.605000000003"/>
    <n v="24504.708999999999"/>
    <n v="28793.34"/>
    <n v="39316.199999999997"/>
    <n v="39372.210000000006"/>
    <n v="40505.716"/>
  </r>
  <r>
    <s v="ETANOL HIDRATADO (m3)"/>
    <x v="10"/>
    <x v="0"/>
    <x v="16"/>
    <s v="m3"/>
    <n v="127700.895"/>
    <n v="152592.85900000003"/>
    <n v="209392.53499999995"/>
    <n v="195124.29700000002"/>
    <n v="173819.49599999996"/>
    <n v="189963.32400000005"/>
    <n v="156033.93700000001"/>
    <n v="143256.70599999989"/>
    <n v="156619.42299999989"/>
    <n v="150732.46600000004"/>
    <n v="133764.99800000005"/>
    <n v="147887.21300000008"/>
  </r>
  <r>
    <s v="ETANOL HIDRATADO (m3)"/>
    <x v="10"/>
    <x v="0"/>
    <x v="17"/>
    <s v="m3"/>
    <n v="2807"/>
    <n v="2691"/>
    <n v="4922.5"/>
    <n v="5264.3950000000004"/>
    <n v="3813.9569999999999"/>
    <n v="3468.9689999999996"/>
    <n v="3515.4059999999999"/>
    <n v="2952.5"/>
    <n v="2989.4560000000001"/>
    <n v="3358.973"/>
    <n v="2874.9229999999998"/>
    <n v="3235"/>
  </r>
  <r>
    <s v="ETANOL HIDRATADO (m3)"/>
    <x v="10"/>
    <x v="0"/>
    <x v="18"/>
    <s v="m3"/>
    <n v="38055.934000000001"/>
    <n v="42454"/>
    <n v="54508"/>
    <n v="48606.707999999999"/>
    <n v="43822.759999999995"/>
    <n v="41484.853999999999"/>
    <n v="48987.807000000001"/>
    <n v="44967.4"/>
    <n v="47487.728999999999"/>
    <n v="49001.457999999999"/>
    <n v="43711.093000000008"/>
    <n v="48337.176999999996"/>
  </r>
  <r>
    <s v="ETANOL HIDRATADO (m3)"/>
    <x v="10"/>
    <x v="0"/>
    <x v="19"/>
    <s v="m3"/>
    <n v="474972.68399999983"/>
    <n v="575520.90800000005"/>
    <n v="727951.87"/>
    <n v="665443.90700000001"/>
    <n v="623072.57099999965"/>
    <n v="655276.74800000014"/>
    <n v="705792.14400000044"/>
    <n v="697031.93500000006"/>
    <n v="730839.71099999978"/>
    <n v="671460.72800000047"/>
    <n v="622736.25399999984"/>
    <n v="688555.99000000022"/>
  </r>
  <r>
    <s v="ETANOL HIDRATADO (m3)"/>
    <x v="10"/>
    <x v="0"/>
    <x v="20"/>
    <s v="m3"/>
    <n v="53831.948999999971"/>
    <n v="66887.33299999997"/>
    <n v="90766.533999999985"/>
    <n v="81954.880999999979"/>
    <n v="70192.231"/>
    <n v="67933.128999999972"/>
    <n v="68339.057999999903"/>
    <n v="61136.345000000016"/>
    <n v="66900.716999999961"/>
    <n v="64716.898999999954"/>
    <n v="64896.337999999996"/>
    <n v="71318.025000000009"/>
  </r>
  <r>
    <s v="ETANOL HIDRATADO (m3)"/>
    <x v="10"/>
    <x v="0"/>
    <x v="21"/>
    <s v="m3"/>
    <n v="4003.0450000000005"/>
    <n v="3972.4400000000005"/>
    <n v="6206.2539999999999"/>
    <n v="5530.4949999999999"/>
    <n v="4460.2560000000003"/>
    <n v="4251"/>
    <n v="4071.297"/>
    <n v="3597.1949999999997"/>
    <n v="3834.0059999999999"/>
    <n v="4148.7260000000006"/>
    <n v="5949.0060000000003"/>
    <n v="5781"/>
  </r>
  <r>
    <s v="ETANOL HIDRATADO (m3)"/>
    <x v="10"/>
    <x v="0"/>
    <x v="22"/>
    <s v="m3"/>
    <n v="1878.0729999999996"/>
    <n v="1659.7380000000001"/>
    <n v="2480.1570000000002"/>
    <n v="2000.3340000000001"/>
    <n v="2243.3090000000002"/>
    <n v="2809.5379999999986"/>
    <n v="2398.4780000000005"/>
    <n v="2245.0970000000002"/>
    <n v="2145.2989999999995"/>
    <n v="2206.0459999999998"/>
    <n v="2294.7970000000005"/>
    <n v="2767.4930000000004"/>
  </r>
  <r>
    <s v="ETANOL HIDRATADO (m3)"/>
    <x v="10"/>
    <x v="0"/>
    <x v="23"/>
    <s v="m3"/>
    <n v="10213.839"/>
    <n v="10822.073999999999"/>
    <n v="15713.566000000003"/>
    <n v="14857.600999999999"/>
    <n v="12138.160999999996"/>
    <n v="12898.425999999999"/>
    <n v="11536.388999999997"/>
    <n v="9991.4679999999971"/>
    <n v="11041.551000000001"/>
    <n v="11311.114"/>
    <n v="11598.910999999998"/>
    <n v="12663.565999999997"/>
  </r>
  <r>
    <s v="ETANOL HIDRATADO (m3)"/>
    <x v="10"/>
    <x v="0"/>
    <x v="24"/>
    <s v="m3"/>
    <n v="51260.222999999998"/>
    <n v="55550.269999999975"/>
    <n v="67503.207999999999"/>
    <n v="65105.417000000009"/>
    <n v="65011.584000000003"/>
    <n v="64223.441999999988"/>
    <n v="71769.66399999999"/>
    <n v="73057.683000000005"/>
    <n v="78229.258000000002"/>
    <n v="77250.27999999997"/>
    <n v="71410.695999999996"/>
    <n v="77440.366000000024"/>
  </r>
  <r>
    <s v="ETANOL HIDRATADO (m3)"/>
    <x v="10"/>
    <x v="0"/>
    <x v="25"/>
    <s v="m3"/>
    <n v="94891.94799999996"/>
    <n v="107067.588"/>
    <n v="123819.05500000004"/>
    <n v="126030.00000000001"/>
    <n v="126143.77299999999"/>
    <n v="124784.928"/>
    <n v="114472.36700000001"/>
    <n v="109406.80800000002"/>
    <n v="115876.76299999998"/>
    <n v="112030.68700000003"/>
    <n v="103707.62700000001"/>
    <n v="109875.398"/>
  </r>
  <r>
    <s v="ETANOL HIDRATADO (m3)"/>
    <x v="10"/>
    <x v="0"/>
    <x v="26"/>
    <s v="m3"/>
    <n v="3980"/>
    <n v="5087"/>
    <n v="9129.5"/>
    <n v="8691"/>
    <n v="7634"/>
    <n v="7929"/>
    <n v="4330.5"/>
    <n v="4655"/>
    <n v="8624.5"/>
    <n v="9824.130000000001"/>
    <n v="8536.5"/>
    <n v="8285.2669999999998"/>
  </r>
  <r>
    <s v="ETANOL HIDRATADO (m3)"/>
    <x v="10"/>
    <x v="1"/>
    <x v="0"/>
    <s v="m3"/>
    <n v="53.896000000000001"/>
    <n v="26.908000000000001"/>
    <n v="53.86"/>
    <n v="9.9239999999999995"/>
    <n v="2.484"/>
    <n v="0"/>
    <n v="0"/>
    <n v="0"/>
    <n v="0"/>
    <n v="4.9560000000000004"/>
    <n v="9.9510000000000005"/>
    <n v="19.917999999999999"/>
  </r>
  <r>
    <s v="ETANOL HIDRATADO (m3)"/>
    <x v="10"/>
    <x v="1"/>
    <x v="1"/>
    <s v="m3"/>
    <n v="20"/>
    <n v="15"/>
    <n v="15"/>
    <n v="0"/>
    <n v="0"/>
    <n v="0"/>
    <n v="0"/>
    <n v="0"/>
    <n v="0"/>
    <n v="0"/>
    <n v="0"/>
    <n v="0"/>
  </r>
  <r>
    <s v="ETANOL HIDRATADO (m3)"/>
    <x v="10"/>
    <x v="1"/>
    <x v="2"/>
    <s v="m3"/>
    <n v="90"/>
    <n v="60"/>
    <n v="60"/>
    <n v="30"/>
    <n v="0"/>
    <n v="0"/>
    <n v="0"/>
    <n v="30"/>
    <n v="30"/>
    <n v="0"/>
    <n v="34.94"/>
    <n v="0"/>
  </r>
  <r>
    <s v="ETANOL HIDRATADO (m3)"/>
    <x v="10"/>
    <x v="1"/>
    <x v="3"/>
    <s v="m3"/>
    <n v="5"/>
    <n v="0"/>
    <n v="5"/>
    <n v="5"/>
    <n v="7"/>
    <n v="17"/>
    <n v="0"/>
    <n v="0"/>
    <n v="5"/>
    <n v="0"/>
    <n v="0"/>
    <n v="0"/>
  </r>
  <r>
    <s v="ETANOL HIDRATADO (m3)"/>
    <x v="10"/>
    <x v="1"/>
    <x v="4"/>
    <s v="m3"/>
    <n v="95"/>
    <n v="90.906999999999996"/>
    <n v="68.954000000000008"/>
    <n v="70.456000000000003"/>
    <n v="54.954000000000001"/>
    <n v="6297.29"/>
    <n v="194.60499999999999"/>
    <n v="2515.65"/>
    <n v="60"/>
    <n v="80"/>
    <n v="75"/>
    <n v="70"/>
  </r>
  <r>
    <s v="ETANOL HIDRATADO (m3)"/>
    <x v="10"/>
    <x v="1"/>
    <x v="5"/>
    <s v="m3"/>
    <n v="0"/>
    <n v="0"/>
    <n v="0"/>
    <n v="0"/>
    <n v="2608.4"/>
    <n v="3654.6"/>
    <n v="1745.25"/>
    <n v="1900.15"/>
    <n v="3080.45"/>
    <n v="0"/>
    <n v="0"/>
    <n v="0"/>
  </r>
  <r>
    <s v="ETANOL HIDRATADO (m3)"/>
    <x v="10"/>
    <x v="1"/>
    <x v="6"/>
    <s v="m3"/>
    <n v="30"/>
    <n v="15"/>
    <n v="15"/>
    <n v="5"/>
    <n v="0"/>
    <n v="15"/>
    <n v="10"/>
    <n v="0"/>
    <n v="0"/>
    <n v="0"/>
    <n v="15"/>
    <n v="0"/>
  </r>
  <r>
    <s v="ETANOL HIDRATADO (m3)"/>
    <x v="10"/>
    <x v="1"/>
    <x v="7"/>
    <s v="m3"/>
    <n v="135"/>
    <n v="2217"/>
    <n v="4446"/>
    <n v="5590.2119999999995"/>
    <n v="2723.8580000000002"/>
    <n v="4377.3"/>
    <n v="6328.45"/>
    <n v="1027.079"/>
    <n v="1645"/>
    <n v="20"/>
    <n v="25"/>
    <n v="60"/>
  </r>
  <r>
    <s v="ETANOL HIDRATADO (m3)"/>
    <x v="10"/>
    <x v="1"/>
    <x v="8"/>
    <s v="m3"/>
    <n v="240"/>
    <n v="2492.3000000000002"/>
    <n v="9282.009"/>
    <n v="12386.221"/>
    <n v="9925.85"/>
    <n v="207"/>
    <n v="1694.55"/>
    <n v="16"/>
    <n v="900.69999999999993"/>
    <n v="30"/>
    <n v="40"/>
    <n v="48"/>
  </r>
  <r>
    <s v="ETANOL HIDRATADO (m3)"/>
    <x v="10"/>
    <x v="1"/>
    <x v="9"/>
    <s v="m3"/>
    <n v="125.5"/>
    <n v="98.92"/>
    <n v="104"/>
    <n v="73"/>
    <n v="56"/>
    <n v="75"/>
    <n v="94"/>
    <n v="55"/>
    <n v="90.5"/>
    <n v="80"/>
    <n v="65"/>
    <n v="100"/>
  </r>
  <r>
    <s v="ETANOL HIDRATADO (m3)"/>
    <x v="10"/>
    <x v="1"/>
    <x v="10"/>
    <s v="m3"/>
    <n v="5"/>
    <n v="9"/>
    <n v="10"/>
    <n v="5"/>
    <n v="5"/>
    <n v="16"/>
    <n v="16"/>
    <n v="3"/>
    <n v="3"/>
    <n v="20"/>
    <n v="41"/>
    <n v="24"/>
  </r>
  <r>
    <s v="ETANOL HIDRATADO (m3)"/>
    <x v="10"/>
    <x v="1"/>
    <x v="11"/>
    <s v="m3"/>
    <n v="15"/>
    <n v="0"/>
    <n v="42.5"/>
    <n v="14"/>
    <n v="2.5"/>
    <n v="2.5"/>
    <n v="5"/>
    <n v="2.5"/>
    <n v="0"/>
    <n v="3"/>
    <n v="4"/>
    <n v="3"/>
  </r>
  <r>
    <s v="ETANOL HIDRATADO (m3)"/>
    <x v="10"/>
    <x v="1"/>
    <x v="12"/>
    <s v="m3"/>
    <n v="1150.5999999999999"/>
    <n v="2860.75"/>
    <n v="6076.4"/>
    <n v="147"/>
    <n v="620.279"/>
    <n v="806"/>
    <n v="130.5"/>
    <n v="122.5"/>
    <n v="103"/>
    <n v="152.26499999999999"/>
    <n v="125"/>
    <n v="105"/>
  </r>
  <r>
    <s v="ETANOL HIDRATADO (m3)"/>
    <x v="10"/>
    <x v="1"/>
    <x v="13"/>
    <s v="m3"/>
    <n v="4.9429999999999996"/>
    <n v="0"/>
    <n v="3338.05"/>
    <n v="0"/>
    <n v="0"/>
    <n v="0"/>
    <n v="20"/>
    <n v="8150.402"/>
    <n v="613.85"/>
    <n v="10"/>
    <n v="10"/>
    <n v="10"/>
  </r>
  <r>
    <s v="ETANOL HIDRATADO (m3)"/>
    <x v="10"/>
    <x v="1"/>
    <x v="14"/>
    <s v="m3"/>
    <n v="0"/>
    <n v="0"/>
    <n v="0"/>
    <n v="0"/>
    <n v="10"/>
    <n v="5"/>
    <n v="0"/>
    <n v="0"/>
    <n v="5"/>
    <n v="0"/>
    <n v="0"/>
    <n v="0"/>
  </r>
  <r>
    <s v="ETANOL HIDRATADO (m3)"/>
    <x v="10"/>
    <x v="1"/>
    <x v="15"/>
    <s v="m3"/>
    <n v="493.5"/>
    <n v="682"/>
    <n v="859.5"/>
    <n v="906.61"/>
    <n v="377.51400000000001"/>
    <n v="579"/>
    <n v="762"/>
    <n v="1004.8389999999999"/>
    <n v="739.81700000000001"/>
    <n v="407"/>
    <n v="450"/>
    <n v="516"/>
  </r>
  <r>
    <s v="ETANOL HIDRATADO (m3)"/>
    <x v="10"/>
    <x v="1"/>
    <x v="16"/>
    <s v="m3"/>
    <n v="861.47699999999998"/>
    <n v="2016.777"/>
    <n v="933.70399999999995"/>
    <n v="1011.051"/>
    <n v="671.82600000000002"/>
    <n v="429.52600000000001"/>
    <n v="586.404"/>
    <n v="2353.8310000000001"/>
    <n v="1552.1399999999999"/>
    <n v="700.95300000000009"/>
    <n v="542.29999999999995"/>
    <n v="510.26399999999995"/>
  </r>
  <r>
    <s v="ETANOL HIDRATADO (m3)"/>
    <x v="10"/>
    <x v="1"/>
    <x v="17"/>
    <s v="m3"/>
    <n v="150"/>
    <n v="152.5"/>
    <n v="163"/>
    <n v="141"/>
    <n v="189"/>
    <n v="159"/>
    <n v="207"/>
    <n v="190"/>
    <n v="225"/>
    <n v="108"/>
    <n v="172"/>
    <n v="273"/>
  </r>
  <r>
    <s v="ETANOL HIDRATADO (m3)"/>
    <x v="10"/>
    <x v="1"/>
    <x v="18"/>
    <s v="m3"/>
    <n v="10527.54"/>
    <n v="608.82500000000005"/>
    <n v="508.58499999999998"/>
    <n v="360.84100000000001"/>
    <n v="1186.9780000000001"/>
    <n v="2625.4560000000001"/>
    <n v="806.94600000000003"/>
    <n v="154.82300000000001"/>
    <n v="112.44"/>
    <n v="122.91200000000001"/>
    <n v="109.956"/>
    <n v="162.82599999999999"/>
  </r>
  <r>
    <s v="ETANOL HIDRATADO (m3)"/>
    <x v="10"/>
    <x v="1"/>
    <x v="19"/>
    <s v="m3"/>
    <n v="14418.315000000001"/>
    <n v="15533.607000000004"/>
    <n v="21007.149000000001"/>
    <n v="10649.317999999999"/>
    <n v="14469.342000000004"/>
    <n v="16598.332999999999"/>
    <n v="22931.659000000007"/>
    <n v="25459.143"/>
    <n v="18401.897999999997"/>
    <n v="19618.305999999993"/>
    <n v="18775.795999999991"/>
    <n v="23988.480000000007"/>
  </r>
  <r>
    <s v="ETANOL HIDRATADO (m3)"/>
    <x v="10"/>
    <x v="1"/>
    <x v="20"/>
    <s v="m3"/>
    <n v="363.6"/>
    <n v="294.452"/>
    <n v="376.4"/>
    <n v="347"/>
    <n v="391.18599999999998"/>
    <n v="2165.3630000000003"/>
    <n v="1317.2"/>
    <n v="1041.9519999999998"/>
    <n v="965"/>
    <n v="914.39"/>
    <n v="1040.194"/>
    <n v="1168.45"/>
  </r>
  <r>
    <s v="ETANOL HIDRATADO (m3)"/>
    <x v="10"/>
    <x v="1"/>
    <x v="21"/>
    <s v="m3"/>
    <n v="91"/>
    <n v="72"/>
    <n v="64"/>
    <n v="34"/>
    <n v="50.265999999999998"/>
    <n v="37.5"/>
    <n v="53.5"/>
    <n v="231.5"/>
    <n v="711.88699999999994"/>
    <n v="58"/>
    <n v="334.86199999999997"/>
    <n v="112.5"/>
  </r>
  <r>
    <s v="ETANOL HIDRATADO (m3)"/>
    <x v="10"/>
    <x v="1"/>
    <x v="22"/>
    <s v="m3"/>
    <n v="968.8"/>
    <n v="474"/>
    <n v="655"/>
    <n v="225"/>
    <n v="167"/>
    <n v="243"/>
    <n v="162"/>
    <n v="411"/>
    <n v="544.5"/>
    <n v="492.5"/>
    <n v="454"/>
    <n v="968.00599999999997"/>
  </r>
  <r>
    <s v="ETANOL HIDRATADO (m3)"/>
    <x v="10"/>
    <x v="1"/>
    <x v="23"/>
    <s v="m3"/>
    <n v="217"/>
    <n v="260"/>
    <n v="388"/>
    <n v="242"/>
    <n v="156"/>
    <n v="98"/>
    <n v="129"/>
    <n v="116"/>
    <n v="132"/>
    <n v="131"/>
    <n v="282.82799999999997"/>
    <n v="288.839"/>
  </r>
  <r>
    <s v="ETANOL HIDRATADO (m3)"/>
    <x v="10"/>
    <x v="1"/>
    <x v="24"/>
    <s v="m3"/>
    <n v="2092.0199999999995"/>
    <n v="2116.4839999999999"/>
    <n v="2754.8389999999999"/>
    <n v="1536.2049999999999"/>
    <n v="1003.8630000000001"/>
    <n v="875.71900000000005"/>
    <n v="737.73500000000001"/>
    <n v="767.68700000000001"/>
    <n v="1173.9449999999999"/>
    <n v="1784.3879999999999"/>
    <n v="1781.4679999999998"/>
    <n v="2083.5360000000001"/>
  </r>
  <r>
    <s v="ETANOL HIDRATADO (m3)"/>
    <x v="10"/>
    <x v="1"/>
    <x v="25"/>
    <s v="m3"/>
    <n v="394"/>
    <n v="455.5"/>
    <n v="954"/>
    <n v="559"/>
    <n v="286"/>
    <n v="251.84199999999998"/>
    <n v="182"/>
    <n v="159"/>
    <n v="163.67099999999999"/>
    <n v="243"/>
    <n v="283"/>
    <n v="437.43700000000001"/>
  </r>
  <r>
    <s v="ETANOL HIDRATADO (m3)"/>
    <x v="10"/>
    <x v="1"/>
    <x v="26"/>
    <s v="m3"/>
    <n v="5"/>
    <n v="0"/>
    <n v="5"/>
    <n v="5"/>
    <n v="5"/>
    <n v="10"/>
    <n v="13"/>
    <n v="15"/>
    <n v="15"/>
    <n v="0"/>
    <n v="5"/>
    <n v="5"/>
  </r>
  <r>
    <s v="ETANOL HIDRATADO (m3)"/>
    <x v="10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2"/>
    <s v="m3"/>
    <n v="0"/>
    <n v="0"/>
    <n v="0"/>
    <n v="0"/>
    <n v="0"/>
    <n v="0"/>
    <n v="0"/>
    <n v="5"/>
    <n v="10"/>
    <n v="20"/>
    <n v="10"/>
    <n v="15"/>
  </r>
  <r>
    <s v="ETANOL HIDRATADO (m3)"/>
    <x v="10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4"/>
    <s v="m3"/>
    <n v="109.886"/>
    <n v="92.542000000000002"/>
    <n v="59.506999999999998"/>
    <n v="39.677999999999997"/>
    <n v="24.79"/>
    <n v="4.9539999999999997"/>
    <n v="0"/>
    <n v="4.9450000000000003"/>
    <n v="0"/>
    <n v="92"/>
    <n v="74.856999999999999"/>
    <n v="110.65100000000001"/>
  </r>
  <r>
    <s v="ETANOL HIDRATADO (m3)"/>
    <x v="10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6"/>
    <s v="m3"/>
    <n v="5"/>
    <n v="5"/>
    <n v="5"/>
    <n v="15"/>
    <n v="5"/>
    <n v="5"/>
    <n v="16"/>
    <n v="5"/>
    <n v="5"/>
    <n v="5"/>
    <n v="15"/>
    <n v="71"/>
  </r>
  <r>
    <s v="ETANOL HIDRATADO (m3)"/>
    <x v="10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8"/>
    <s v="m3"/>
    <n v="0"/>
    <n v="15"/>
    <n v="5"/>
    <n v="5"/>
    <n v="0"/>
    <n v="0"/>
    <n v="0"/>
    <n v="0"/>
    <n v="0"/>
    <n v="10"/>
    <n v="15"/>
    <n v="65"/>
  </r>
  <r>
    <s v="ETANOL HIDRATADO (m3)"/>
    <x v="10"/>
    <x v="2"/>
    <x v="9"/>
    <s v="m3"/>
    <n v="190"/>
    <n v="337"/>
    <n v="289"/>
    <n v="212"/>
    <n v="200"/>
    <n v="210"/>
    <n v="250"/>
    <n v="293"/>
    <n v="80"/>
    <n v="85"/>
    <n v="145"/>
    <n v="83"/>
  </r>
  <r>
    <s v="ETANOL HIDRATADO (m3)"/>
    <x v="10"/>
    <x v="2"/>
    <x v="10"/>
    <s v="m3"/>
    <n v="0"/>
    <n v="0"/>
    <n v="0"/>
    <n v="0"/>
    <n v="0"/>
    <n v="0"/>
    <n v="0"/>
    <n v="0"/>
    <n v="0"/>
    <n v="0"/>
    <n v="0"/>
    <n v="8"/>
  </r>
  <r>
    <s v="ETANOL HIDRATADO (m3)"/>
    <x v="10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5"/>
    <s v="m3"/>
    <n v="0"/>
    <n v="0"/>
    <n v="20.5"/>
    <n v="0"/>
    <n v="0"/>
    <n v="10"/>
    <n v="0"/>
    <n v="0"/>
    <n v="0"/>
    <n v="0"/>
    <n v="2"/>
    <n v="2"/>
  </r>
  <r>
    <s v="ETANOL HIDRATADO (m3)"/>
    <x v="10"/>
    <x v="2"/>
    <x v="16"/>
    <s v="m3"/>
    <n v="0"/>
    <n v="5"/>
    <n v="5"/>
    <n v="10"/>
    <n v="6"/>
    <n v="6"/>
    <n v="8"/>
    <n v="0"/>
    <n v="2"/>
    <n v="18"/>
    <n v="3"/>
    <n v="105"/>
  </r>
  <r>
    <s v="ETANOL HIDRATADO (m3)"/>
    <x v="10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19"/>
    <s v="m3"/>
    <n v="0"/>
    <n v="0"/>
    <n v="6.5"/>
    <n v="5"/>
    <n v="5"/>
    <n v="5"/>
    <n v="5"/>
    <n v="10"/>
    <n v="7"/>
    <n v="7"/>
    <n v="7"/>
    <n v="830"/>
  </r>
  <r>
    <s v="ETANOL HIDRATADO (m3)"/>
    <x v="10"/>
    <x v="2"/>
    <x v="20"/>
    <s v="m3"/>
    <n v="0"/>
    <n v="2"/>
    <n v="0"/>
    <n v="4"/>
    <n v="0"/>
    <n v="0"/>
    <n v="0"/>
    <n v="4"/>
    <n v="0"/>
    <n v="0"/>
    <n v="0"/>
    <n v="107.40000000000002"/>
  </r>
  <r>
    <s v="ETANOL HIDRATADO (m3)"/>
    <x v="10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10"/>
    <x v="2"/>
    <x v="22"/>
    <s v="m3"/>
    <n v="5"/>
    <n v="0"/>
    <n v="0"/>
    <n v="0"/>
    <n v="0"/>
    <n v="5"/>
    <n v="0"/>
    <n v="7"/>
    <n v="3"/>
    <n v="3"/>
    <n v="0"/>
    <n v="8"/>
  </r>
  <r>
    <s v="ETANOL HIDRATADO (m3)"/>
    <x v="10"/>
    <x v="2"/>
    <x v="23"/>
    <s v="m3"/>
    <n v="0"/>
    <n v="0"/>
    <n v="0"/>
    <n v="2"/>
    <n v="0"/>
    <n v="0"/>
    <n v="0"/>
    <n v="0"/>
    <n v="0"/>
    <n v="0"/>
    <n v="0"/>
    <n v="0"/>
  </r>
  <r>
    <s v="ETANOL HIDRATADO (m3)"/>
    <x v="10"/>
    <x v="2"/>
    <x v="24"/>
    <s v="m3"/>
    <n v="43"/>
    <n v="63"/>
    <n v="89"/>
    <n v="58"/>
    <n v="78"/>
    <n v="50"/>
    <n v="56"/>
    <n v="110"/>
    <n v="131"/>
    <n v="150"/>
    <n v="196"/>
    <n v="168"/>
  </r>
  <r>
    <s v="ETANOL HIDRATADO (m3)"/>
    <x v="10"/>
    <x v="2"/>
    <x v="25"/>
    <s v="m3"/>
    <n v="0"/>
    <n v="0"/>
    <n v="0"/>
    <n v="0"/>
    <n v="2852.8"/>
    <n v="4332.8"/>
    <n v="2351.3000000000002"/>
    <n v="0"/>
    <n v="40"/>
    <n v="0"/>
    <n v="112"/>
    <n v="130"/>
  </r>
  <r>
    <s v="ETANOL HIDRATADO (m3)"/>
    <x v="10"/>
    <x v="2"/>
    <x v="26"/>
    <s v="m3"/>
    <n v="0"/>
    <n v="0"/>
    <n v="0"/>
    <n v="0"/>
    <n v="0"/>
    <n v="0"/>
    <n v="0"/>
    <n v="0"/>
    <n v="5"/>
    <n v="0"/>
    <n v="5"/>
    <n v="0"/>
  </r>
  <r>
    <s v="ETANOL HIDRATADO (m3)"/>
    <x v="11"/>
    <x v="0"/>
    <x v="0"/>
    <s v="m3"/>
    <n v="536.31700000000001"/>
    <m/>
    <m/>
    <m/>
    <m/>
    <m/>
    <m/>
    <m/>
    <m/>
    <m/>
    <m/>
    <m/>
  </r>
  <r>
    <s v="ETANOL HIDRATADO (m3)"/>
    <x v="11"/>
    <x v="0"/>
    <x v="1"/>
    <s v="m3"/>
    <n v="417.37700000000001"/>
    <m/>
    <m/>
    <m/>
    <m/>
    <m/>
    <m/>
    <m/>
    <m/>
    <m/>
    <m/>
    <m/>
  </r>
  <r>
    <s v="ETANOL HIDRATADO (m3)"/>
    <x v="11"/>
    <x v="0"/>
    <x v="2"/>
    <s v="m3"/>
    <n v="8603.7039999999997"/>
    <m/>
    <m/>
    <m/>
    <m/>
    <m/>
    <m/>
    <m/>
    <m/>
    <m/>
    <m/>
    <m/>
  </r>
  <r>
    <s v="ETANOL HIDRATADO (m3)"/>
    <x v="11"/>
    <x v="0"/>
    <x v="3"/>
    <s v="m3"/>
    <n v="186.91"/>
    <m/>
    <m/>
    <m/>
    <m/>
    <m/>
    <m/>
    <m/>
    <m/>
    <m/>
    <m/>
    <m/>
  </r>
  <r>
    <s v="ETANOL HIDRATADO (m3)"/>
    <x v="11"/>
    <x v="0"/>
    <x v="4"/>
    <s v="m3"/>
    <n v="2683.1139999999996"/>
    <m/>
    <m/>
    <m/>
    <m/>
    <m/>
    <m/>
    <m/>
    <m/>
    <m/>
    <m/>
    <m/>
  </r>
  <r>
    <s v="ETANOL HIDRATADO (m3)"/>
    <x v="11"/>
    <x v="0"/>
    <x v="5"/>
    <s v="m3"/>
    <n v="39.717999999999996"/>
    <m/>
    <m/>
    <m/>
    <m/>
    <m/>
    <m/>
    <m/>
    <m/>
    <m/>
    <m/>
    <m/>
  </r>
  <r>
    <s v="ETANOL HIDRATADO (m3)"/>
    <x v="11"/>
    <x v="0"/>
    <x v="6"/>
    <s v="m3"/>
    <n v="1972.3999999999999"/>
    <m/>
    <m/>
    <m/>
    <m/>
    <m/>
    <m/>
    <m/>
    <m/>
    <m/>
    <m/>
    <m/>
  </r>
  <r>
    <s v="ETANOL HIDRATADO (m3)"/>
    <x v="11"/>
    <x v="0"/>
    <x v="7"/>
    <s v="m3"/>
    <n v="2627.9"/>
    <m/>
    <m/>
    <m/>
    <m/>
    <m/>
    <m/>
    <m/>
    <m/>
    <m/>
    <m/>
    <m/>
  </r>
  <r>
    <s v="ETANOL HIDRATADO (m3)"/>
    <x v="11"/>
    <x v="0"/>
    <x v="8"/>
    <s v="m3"/>
    <n v="4267.7999999999993"/>
    <m/>
    <m/>
    <m/>
    <m/>
    <m/>
    <m/>
    <m/>
    <m/>
    <m/>
    <m/>
    <m/>
  </r>
  <r>
    <s v="ETANOL HIDRATADO (m3)"/>
    <x v="11"/>
    <x v="0"/>
    <x v="9"/>
    <s v="m3"/>
    <n v="9239.9420000000009"/>
    <m/>
    <m/>
    <m/>
    <m/>
    <m/>
    <m/>
    <m/>
    <m/>
    <m/>
    <m/>
    <m/>
  </r>
  <r>
    <s v="ETANOL HIDRATADO (m3)"/>
    <x v="11"/>
    <x v="0"/>
    <x v="10"/>
    <s v="m3"/>
    <n v="4216.5"/>
    <m/>
    <m/>
    <m/>
    <m/>
    <m/>
    <m/>
    <m/>
    <m/>
    <m/>
    <m/>
    <m/>
  </r>
  <r>
    <s v="ETANOL HIDRATADO (m3)"/>
    <x v="11"/>
    <x v="0"/>
    <x v="11"/>
    <s v="m3"/>
    <n v="8070.87"/>
    <m/>
    <m/>
    <m/>
    <m/>
    <m/>
    <m/>
    <m/>
    <m/>
    <m/>
    <m/>
    <m/>
  </r>
  <r>
    <s v="ETANOL HIDRATADO (m3)"/>
    <x v="11"/>
    <x v="0"/>
    <x v="12"/>
    <s v="m3"/>
    <n v="13074.5"/>
    <m/>
    <m/>
    <m/>
    <m/>
    <m/>
    <m/>
    <m/>
    <m/>
    <m/>
    <m/>
    <m/>
  </r>
  <r>
    <s v="ETANOL HIDRATADO (m3)"/>
    <x v="11"/>
    <x v="0"/>
    <x v="13"/>
    <s v="m3"/>
    <n v="4596.9960000000001"/>
    <m/>
    <m/>
    <m/>
    <m/>
    <m/>
    <m/>
    <m/>
    <m/>
    <m/>
    <m/>
    <m/>
  </r>
  <r>
    <s v="ETANOL HIDRATADO (m3)"/>
    <x v="11"/>
    <x v="0"/>
    <x v="14"/>
    <s v="m3"/>
    <n v="2620.4749999999999"/>
    <m/>
    <m/>
    <m/>
    <m/>
    <m/>
    <m/>
    <m/>
    <m/>
    <m/>
    <m/>
    <m/>
  </r>
  <r>
    <s v="ETANOL HIDRATADO (m3)"/>
    <x v="11"/>
    <x v="0"/>
    <x v="15"/>
    <s v="m3"/>
    <n v="33501.379999999997"/>
    <m/>
    <m/>
    <m/>
    <m/>
    <m/>
    <m/>
    <m/>
    <m/>
    <m/>
    <m/>
    <m/>
  </r>
  <r>
    <s v="ETANOL HIDRATADO (m3)"/>
    <x v="11"/>
    <x v="0"/>
    <x v="16"/>
    <s v="m3"/>
    <n v="107972.13900000007"/>
    <m/>
    <m/>
    <m/>
    <m/>
    <m/>
    <m/>
    <m/>
    <m/>
    <m/>
    <m/>
    <m/>
  </r>
  <r>
    <s v="ETANOL HIDRATADO (m3)"/>
    <x v="11"/>
    <x v="0"/>
    <x v="17"/>
    <s v="m3"/>
    <n v="2652"/>
    <m/>
    <m/>
    <m/>
    <m/>
    <m/>
    <m/>
    <m/>
    <m/>
    <m/>
    <m/>
    <m/>
  </r>
  <r>
    <s v="ETANOL HIDRATADO (m3)"/>
    <x v="11"/>
    <x v="0"/>
    <x v="18"/>
    <s v="m3"/>
    <n v="43184.684999999998"/>
    <m/>
    <m/>
    <m/>
    <m/>
    <m/>
    <m/>
    <m/>
    <m/>
    <m/>
    <m/>
    <m/>
  </r>
  <r>
    <s v="ETANOL HIDRATADO (m3)"/>
    <x v="11"/>
    <x v="0"/>
    <x v="19"/>
    <s v="m3"/>
    <n v="543273.07999999984"/>
    <m/>
    <m/>
    <m/>
    <m/>
    <m/>
    <m/>
    <m/>
    <m/>
    <m/>
    <m/>
    <m/>
  </r>
  <r>
    <s v="ETANOL HIDRATADO (m3)"/>
    <x v="11"/>
    <x v="0"/>
    <x v="20"/>
    <s v="m3"/>
    <n v="52961.796999999991"/>
    <m/>
    <m/>
    <m/>
    <m/>
    <m/>
    <m/>
    <m/>
    <m/>
    <m/>
    <m/>
    <m/>
  </r>
  <r>
    <s v="ETANOL HIDRATADO (m3)"/>
    <x v="11"/>
    <x v="0"/>
    <x v="21"/>
    <s v="m3"/>
    <n v="5117.5080000000007"/>
    <m/>
    <m/>
    <m/>
    <m/>
    <m/>
    <m/>
    <m/>
    <m/>
    <m/>
    <m/>
    <m/>
  </r>
  <r>
    <s v="ETANOL HIDRATADO (m3)"/>
    <x v="11"/>
    <x v="0"/>
    <x v="22"/>
    <s v="m3"/>
    <n v="2166.7490000000003"/>
    <m/>
    <m/>
    <m/>
    <m/>
    <m/>
    <m/>
    <m/>
    <m/>
    <m/>
    <m/>
    <m/>
  </r>
  <r>
    <s v="ETANOL HIDRATADO (m3)"/>
    <x v="11"/>
    <x v="0"/>
    <x v="23"/>
    <s v="m3"/>
    <n v="9445.4760000000006"/>
    <m/>
    <m/>
    <m/>
    <m/>
    <m/>
    <m/>
    <m/>
    <m/>
    <m/>
    <m/>
    <m/>
  </r>
  <r>
    <s v="ETANOL HIDRATADO (m3)"/>
    <x v="11"/>
    <x v="0"/>
    <x v="24"/>
    <s v="m3"/>
    <n v="63589.089000000007"/>
    <m/>
    <m/>
    <m/>
    <m/>
    <m/>
    <m/>
    <m/>
    <m/>
    <m/>
    <m/>
    <m/>
  </r>
  <r>
    <s v="ETANOL HIDRATADO (m3)"/>
    <x v="11"/>
    <x v="0"/>
    <x v="25"/>
    <s v="m3"/>
    <n v="88680.601999999984"/>
    <m/>
    <m/>
    <m/>
    <m/>
    <m/>
    <m/>
    <m/>
    <m/>
    <m/>
    <m/>
    <m/>
  </r>
  <r>
    <s v="ETANOL HIDRATADO (m3)"/>
    <x v="11"/>
    <x v="0"/>
    <x v="26"/>
    <s v="m3"/>
    <n v="5584"/>
    <m/>
    <m/>
    <m/>
    <m/>
    <m/>
    <m/>
    <m/>
    <m/>
    <m/>
    <m/>
    <m/>
  </r>
  <r>
    <s v="ETANOL HIDRATADO (m3)"/>
    <x v="11"/>
    <x v="1"/>
    <x v="0"/>
    <s v="m3"/>
    <n v="34.872"/>
    <m/>
    <m/>
    <m/>
    <m/>
    <m/>
    <m/>
    <m/>
    <m/>
    <m/>
    <m/>
    <m/>
  </r>
  <r>
    <s v="ETANOL HIDRATADO (m3)"/>
    <x v="11"/>
    <x v="1"/>
    <x v="1"/>
    <s v="m3"/>
    <n v="0"/>
    <m/>
    <m/>
    <m/>
    <m/>
    <m/>
    <m/>
    <m/>
    <m/>
    <m/>
    <m/>
    <m/>
  </r>
  <r>
    <s v="ETANOL HIDRATADO (m3)"/>
    <x v="11"/>
    <x v="1"/>
    <x v="2"/>
    <s v="m3"/>
    <n v="30"/>
    <m/>
    <m/>
    <m/>
    <m/>
    <m/>
    <m/>
    <m/>
    <m/>
    <m/>
    <m/>
    <m/>
  </r>
  <r>
    <s v="ETANOL HIDRATADO (m3)"/>
    <x v="11"/>
    <x v="1"/>
    <x v="3"/>
    <s v="m3"/>
    <n v="10"/>
    <m/>
    <m/>
    <m/>
    <m/>
    <m/>
    <m/>
    <m/>
    <m/>
    <m/>
    <m/>
    <m/>
  </r>
  <r>
    <s v="ETANOL HIDRATADO (m3)"/>
    <x v="11"/>
    <x v="1"/>
    <x v="4"/>
    <s v="m3"/>
    <n v="85"/>
    <m/>
    <m/>
    <m/>
    <m/>
    <m/>
    <m/>
    <m/>
    <m/>
    <m/>
    <m/>
    <m/>
  </r>
  <r>
    <s v="ETANOL HIDRATADO (m3)"/>
    <x v="11"/>
    <x v="1"/>
    <x v="5"/>
    <s v="m3"/>
    <n v="0"/>
    <m/>
    <m/>
    <m/>
    <m/>
    <m/>
    <m/>
    <m/>
    <m/>
    <m/>
    <m/>
    <m/>
  </r>
  <r>
    <s v="ETANOL HIDRATADO (m3)"/>
    <x v="11"/>
    <x v="1"/>
    <x v="6"/>
    <s v="m3"/>
    <n v="30"/>
    <m/>
    <m/>
    <m/>
    <m/>
    <m/>
    <m/>
    <m/>
    <m/>
    <m/>
    <m/>
    <m/>
  </r>
  <r>
    <s v="ETANOL HIDRATADO (m3)"/>
    <x v="11"/>
    <x v="1"/>
    <x v="7"/>
    <s v="m3"/>
    <n v="80"/>
    <m/>
    <m/>
    <m/>
    <m/>
    <m/>
    <m/>
    <m/>
    <m/>
    <m/>
    <m/>
    <m/>
  </r>
  <r>
    <s v="ETANOL HIDRATADO (m3)"/>
    <x v="11"/>
    <x v="1"/>
    <x v="8"/>
    <s v="m3"/>
    <n v="105"/>
    <m/>
    <m/>
    <m/>
    <m/>
    <m/>
    <m/>
    <m/>
    <m/>
    <m/>
    <m/>
    <m/>
  </r>
  <r>
    <s v="ETANOL HIDRATADO (m3)"/>
    <x v="11"/>
    <x v="1"/>
    <x v="9"/>
    <s v="m3"/>
    <n v="77"/>
    <m/>
    <m/>
    <m/>
    <m/>
    <m/>
    <m/>
    <m/>
    <m/>
    <m/>
    <m/>
    <m/>
  </r>
  <r>
    <s v="ETANOL HIDRATADO (m3)"/>
    <x v="11"/>
    <x v="1"/>
    <x v="10"/>
    <s v="m3"/>
    <n v="13"/>
    <m/>
    <m/>
    <m/>
    <m/>
    <m/>
    <m/>
    <m/>
    <m/>
    <m/>
    <m/>
    <m/>
  </r>
  <r>
    <s v="ETANOL HIDRATADO (m3)"/>
    <x v="11"/>
    <x v="1"/>
    <x v="11"/>
    <s v="m3"/>
    <n v="0"/>
    <m/>
    <m/>
    <m/>
    <m/>
    <m/>
    <m/>
    <m/>
    <m/>
    <m/>
    <m/>
    <m/>
  </r>
  <r>
    <s v="ETANOL HIDRATADO (m3)"/>
    <x v="11"/>
    <x v="1"/>
    <x v="12"/>
    <s v="m3"/>
    <n v="67.5"/>
    <m/>
    <m/>
    <m/>
    <m/>
    <m/>
    <m/>
    <m/>
    <m/>
    <m/>
    <m/>
    <m/>
  </r>
  <r>
    <s v="ETANOL HIDRATADO (m3)"/>
    <x v="11"/>
    <x v="1"/>
    <x v="13"/>
    <s v="m3"/>
    <n v="19.792000000000002"/>
    <m/>
    <m/>
    <m/>
    <m/>
    <m/>
    <m/>
    <m/>
    <m/>
    <m/>
    <m/>
    <m/>
  </r>
  <r>
    <s v="ETANOL HIDRATADO (m3)"/>
    <x v="11"/>
    <x v="1"/>
    <x v="14"/>
    <s v="m3"/>
    <n v="0"/>
    <m/>
    <m/>
    <m/>
    <m/>
    <m/>
    <m/>
    <m/>
    <m/>
    <m/>
    <m/>
    <m/>
  </r>
  <r>
    <s v="ETANOL HIDRATADO (m3)"/>
    <x v="11"/>
    <x v="1"/>
    <x v="15"/>
    <s v="m3"/>
    <n v="404"/>
    <m/>
    <m/>
    <m/>
    <m/>
    <m/>
    <m/>
    <m/>
    <m/>
    <m/>
    <m/>
    <m/>
  </r>
  <r>
    <s v="ETANOL HIDRATADO (m3)"/>
    <x v="11"/>
    <x v="1"/>
    <x v="16"/>
    <s v="m3"/>
    <n v="398.3"/>
    <m/>
    <m/>
    <m/>
    <m/>
    <m/>
    <m/>
    <m/>
    <m/>
    <m/>
    <m/>
    <m/>
  </r>
  <r>
    <s v="ETANOL HIDRATADO (m3)"/>
    <x v="11"/>
    <x v="1"/>
    <x v="17"/>
    <s v="m3"/>
    <n v="88"/>
    <m/>
    <m/>
    <m/>
    <m/>
    <m/>
    <m/>
    <m/>
    <m/>
    <m/>
    <m/>
    <m/>
  </r>
  <r>
    <s v="ETANOL HIDRATADO (m3)"/>
    <x v="11"/>
    <x v="1"/>
    <x v="18"/>
    <s v="m3"/>
    <n v="119.749"/>
    <m/>
    <m/>
    <m/>
    <m/>
    <m/>
    <m/>
    <m/>
    <m/>
    <m/>
    <m/>
    <m/>
  </r>
  <r>
    <s v="ETANOL HIDRATADO (m3)"/>
    <x v="11"/>
    <x v="1"/>
    <x v="19"/>
    <s v="m3"/>
    <n v="26516.264999999999"/>
    <m/>
    <m/>
    <m/>
    <m/>
    <m/>
    <m/>
    <m/>
    <m/>
    <m/>
    <m/>
    <m/>
  </r>
  <r>
    <s v="ETANOL HIDRATADO (m3)"/>
    <x v="11"/>
    <x v="1"/>
    <x v="20"/>
    <s v="m3"/>
    <n v="1095.4000000000001"/>
    <m/>
    <m/>
    <m/>
    <m/>
    <m/>
    <m/>
    <m/>
    <m/>
    <m/>
    <m/>
    <m/>
  </r>
  <r>
    <s v="ETANOL HIDRATADO (m3)"/>
    <x v="11"/>
    <x v="1"/>
    <x v="21"/>
    <s v="m3"/>
    <n v="308.41899999999998"/>
    <m/>
    <m/>
    <m/>
    <m/>
    <m/>
    <m/>
    <m/>
    <m/>
    <m/>
    <m/>
    <m/>
  </r>
  <r>
    <s v="ETANOL HIDRATADO (m3)"/>
    <x v="11"/>
    <x v="1"/>
    <x v="22"/>
    <s v="m3"/>
    <n v="1016.5"/>
    <m/>
    <m/>
    <m/>
    <m/>
    <m/>
    <m/>
    <m/>
    <m/>
    <m/>
    <m/>
    <m/>
  </r>
  <r>
    <s v="ETANOL HIDRATADO (m3)"/>
    <x v="11"/>
    <x v="1"/>
    <x v="23"/>
    <s v="m3"/>
    <n v="283.37299999999999"/>
    <m/>
    <m/>
    <m/>
    <m/>
    <m/>
    <m/>
    <m/>
    <m/>
    <m/>
    <m/>
    <m/>
  </r>
  <r>
    <s v="ETANOL HIDRATADO (m3)"/>
    <x v="11"/>
    <x v="1"/>
    <x v="24"/>
    <s v="m3"/>
    <n v="2136.5029999999997"/>
    <m/>
    <m/>
    <m/>
    <m/>
    <m/>
    <m/>
    <m/>
    <m/>
    <m/>
    <m/>
    <m/>
  </r>
  <r>
    <s v="ETANOL HIDRATADO (m3)"/>
    <x v="11"/>
    <x v="1"/>
    <x v="25"/>
    <s v="m3"/>
    <n v="307"/>
    <m/>
    <m/>
    <m/>
    <m/>
    <m/>
    <m/>
    <m/>
    <m/>
    <m/>
    <m/>
    <m/>
  </r>
  <r>
    <s v="ETANOL HIDRATADO (m3)"/>
    <x v="11"/>
    <x v="1"/>
    <x v="26"/>
    <s v="m3"/>
    <n v="0"/>
    <m/>
    <m/>
    <m/>
    <m/>
    <m/>
    <m/>
    <m/>
    <m/>
    <m/>
    <m/>
    <m/>
  </r>
  <r>
    <s v="ETANOL HIDRATADO (m3)"/>
    <x v="11"/>
    <x v="2"/>
    <x v="0"/>
    <s v="m3"/>
    <n v="0"/>
    <m/>
    <m/>
    <m/>
    <m/>
    <m/>
    <m/>
    <m/>
    <m/>
    <m/>
    <m/>
    <m/>
  </r>
  <r>
    <s v="ETANOL HIDRATADO (m3)"/>
    <x v="11"/>
    <x v="2"/>
    <x v="1"/>
    <s v="m3"/>
    <n v="0"/>
    <m/>
    <m/>
    <m/>
    <m/>
    <m/>
    <m/>
    <m/>
    <m/>
    <m/>
    <m/>
    <m/>
  </r>
  <r>
    <s v="ETANOL HIDRATADO (m3)"/>
    <x v="11"/>
    <x v="2"/>
    <x v="2"/>
    <s v="m3"/>
    <n v="10"/>
    <m/>
    <m/>
    <m/>
    <m/>
    <m/>
    <m/>
    <m/>
    <m/>
    <m/>
    <m/>
    <m/>
  </r>
  <r>
    <s v="ETANOL HIDRATADO (m3)"/>
    <x v="11"/>
    <x v="2"/>
    <x v="3"/>
    <s v="m3"/>
    <n v="0"/>
    <m/>
    <m/>
    <m/>
    <m/>
    <m/>
    <m/>
    <m/>
    <m/>
    <m/>
    <m/>
    <m/>
  </r>
  <r>
    <s v="ETANOL HIDRATADO (m3)"/>
    <x v="11"/>
    <x v="2"/>
    <x v="4"/>
    <s v="m3"/>
    <n v="89.950999999999993"/>
    <m/>
    <m/>
    <m/>
    <m/>
    <m/>
    <m/>
    <m/>
    <m/>
    <m/>
    <m/>
    <m/>
  </r>
  <r>
    <s v="ETANOL HIDRATADO (m3)"/>
    <x v="11"/>
    <x v="2"/>
    <x v="5"/>
    <s v="m3"/>
    <n v="0"/>
    <m/>
    <m/>
    <m/>
    <m/>
    <m/>
    <m/>
    <m/>
    <m/>
    <m/>
    <m/>
    <m/>
  </r>
  <r>
    <s v="ETANOL HIDRATADO (m3)"/>
    <x v="11"/>
    <x v="2"/>
    <x v="6"/>
    <s v="m3"/>
    <n v="40"/>
    <m/>
    <m/>
    <m/>
    <m/>
    <m/>
    <m/>
    <m/>
    <m/>
    <m/>
    <m/>
    <m/>
  </r>
  <r>
    <s v="ETANOL HIDRATADO (m3)"/>
    <x v="11"/>
    <x v="2"/>
    <x v="7"/>
    <s v="m3"/>
    <n v="0"/>
    <m/>
    <m/>
    <m/>
    <m/>
    <m/>
    <m/>
    <m/>
    <m/>
    <m/>
    <m/>
    <m/>
  </r>
  <r>
    <s v="ETANOL HIDRATADO (m3)"/>
    <x v="11"/>
    <x v="2"/>
    <x v="8"/>
    <s v="m3"/>
    <n v="23"/>
    <m/>
    <m/>
    <m/>
    <m/>
    <m/>
    <m/>
    <m/>
    <m/>
    <m/>
    <m/>
    <m/>
  </r>
  <r>
    <s v="ETANOL HIDRATADO (m3)"/>
    <x v="11"/>
    <x v="2"/>
    <x v="9"/>
    <s v="m3"/>
    <n v="171"/>
    <m/>
    <m/>
    <m/>
    <m/>
    <m/>
    <m/>
    <m/>
    <m/>
    <m/>
    <m/>
    <m/>
  </r>
  <r>
    <s v="ETANOL HIDRATADO (m3)"/>
    <x v="11"/>
    <x v="2"/>
    <x v="10"/>
    <s v="m3"/>
    <n v="5"/>
    <m/>
    <m/>
    <m/>
    <m/>
    <m/>
    <m/>
    <m/>
    <m/>
    <m/>
    <m/>
    <m/>
  </r>
  <r>
    <s v="ETANOL HIDRATADO (m3)"/>
    <x v="11"/>
    <x v="2"/>
    <x v="11"/>
    <s v="m3"/>
    <n v="0"/>
    <m/>
    <m/>
    <m/>
    <m/>
    <m/>
    <m/>
    <m/>
    <m/>
    <m/>
    <m/>
    <m/>
  </r>
  <r>
    <s v="ETANOL HIDRATADO (m3)"/>
    <x v="11"/>
    <x v="2"/>
    <x v="12"/>
    <s v="m3"/>
    <n v="0"/>
    <m/>
    <m/>
    <m/>
    <m/>
    <m/>
    <m/>
    <m/>
    <m/>
    <m/>
    <m/>
    <m/>
  </r>
  <r>
    <s v="ETANOL HIDRATADO (m3)"/>
    <x v="11"/>
    <x v="2"/>
    <x v="13"/>
    <s v="m3"/>
    <n v="0"/>
    <m/>
    <m/>
    <m/>
    <m/>
    <m/>
    <m/>
    <m/>
    <m/>
    <m/>
    <m/>
    <m/>
  </r>
  <r>
    <s v="ETANOL HIDRATADO (m3)"/>
    <x v="11"/>
    <x v="2"/>
    <x v="14"/>
    <s v="m3"/>
    <n v="0"/>
    <m/>
    <m/>
    <m/>
    <m/>
    <m/>
    <m/>
    <m/>
    <m/>
    <m/>
    <m/>
    <m/>
  </r>
  <r>
    <s v="ETANOL HIDRATADO (m3)"/>
    <x v="11"/>
    <x v="2"/>
    <x v="15"/>
    <s v="m3"/>
    <n v="0"/>
    <m/>
    <m/>
    <m/>
    <m/>
    <m/>
    <m/>
    <m/>
    <m/>
    <m/>
    <m/>
    <m/>
  </r>
  <r>
    <s v="ETANOL HIDRATADO (m3)"/>
    <x v="11"/>
    <x v="2"/>
    <x v="16"/>
    <s v="m3"/>
    <n v="243.99"/>
    <m/>
    <m/>
    <m/>
    <m/>
    <m/>
    <m/>
    <m/>
    <m/>
    <m/>
    <m/>
    <m/>
  </r>
  <r>
    <s v="ETANOL HIDRATADO (m3)"/>
    <x v="11"/>
    <x v="2"/>
    <x v="17"/>
    <s v="m3"/>
    <n v="0"/>
    <m/>
    <m/>
    <m/>
    <m/>
    <m/>
    <m/>
    <m/>
    <m/>
    <m/>
    <m/>
    <m/>
  </r>
  <r>
    <s v="ETANOL HIDRATADO (m3)"/>
    <x v="11"/>
    <x v="2"/>
    <x v="18"/>
    <s v="m3"/>
    <n v="0"/>
    <m/>
    <m/>
    <m/>
    <m/>
    <m/>
    <m/>
    <m/>
    <m/>
    <m/>
    <m/>
    <m/>
  </r>
  <r>
    <s v="ETANOL HIDRATADO (m3)"/>
    <x v="11"/>
    <x v="2"/>
    <x v="19"/>
    <s v="m3"/>
    <n v="1227"/>
    <m/>
    <m/>
    <m/>
    <m/>
    <m/>
    <m/>
    <m/>
    <m/>
    <m/>
    <m/>
    <m/>
  </r>
  <r>
    <s v="ETANOL HIDRATADO (m3)"/>
    <x v="11"/>
    <x v="2"/>
    <x v="20"/>
    <s v="m3"/>
    <n v="90.9"/>
    <m/>
    <m/>
    <m/>
    <m/>
    <m/>
    <m/>
    <m/>
    <m/>
    <m/>
    <m/>
    <m/>
  </r>
  <r>
    <s v="ETANOL HIDRATADO (m3)"/>
    <x v="11"/>
    <x v="2"/>
    <x v="21"/>
    <s v="m3"/>
    <n v="0"/>
    <m/>
    <m/>
    <m/>
    <m/>
    <m/>
    <m/>
    <m/>
    <m/>
    <m/>
    <m/>
    <m/>
  </r>
  <r>
    <s v="ETANOL HIDRATADO (m3)"/>
    <x v="11"/>
    <x v="2"/>
    <x v="22"/>
    <s v="m3"/>
    <n v="0"/>
    <m/>
    <m/>
    <m/>
    <m/>
    <m/>
    <m/>
    <m/>
    <m/>
    <m/>
    <m/>
    <m/>
  </r>
  <r>
    <s v="ETANOL HIDRATADO (m3)"/>
    <x v="11"/>
    <x v="2"/>
    <x v="23"/>
    <s v="m3"/>
    <n v="0"/>
    <m/>
    <m/>
    <m/>
    <m/>
    <m/>
    <m/>
    <m/>
    <m/>
    <m/>
    <m/>
    <m/>
  </r>
  <r>
    <s v="ETANOL HIDRATADO (m3)"/>
    <x v="11"/>
    <x v="2"/>
    <x v="24"/>
    <s v="m3"/>
    <n v="140"/>
    <m/>
    <m/>
    <m/>
    <m/>
    <m/>
    <m/>
    <m/>
    <m/>
    <m/>
    <m/>
    <m/>
  </r>
  <r>
    <s v="ETANOL HIDRATADO (m3)"/>
    <x v="11"/>
    <x v="2"/>
    <x v="25"/>
    <s v="m3"/>
    <n v="160"/>
    <m/>
    <m/>
    <m/>
    <m/>
    <m/>
    <m/>
    <m/>
    <m/>
    <m/>
    <m/>
    <m/>
  </r>
  <r>
    <s v="ETANOL HIDRATADO (m3)"/>
    <x v="11"/>
    <x v="2"/>
    <x v="26"/>
    <s v="m3"/>
    <n v="0"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  <x v="0"/>
    <x v="0"/>
    <x v="0"/>
    <s v="m3"/>
    <n v="5296.3061594202891"/>
    <n v="5208.173913043478"/>
    <n v="5716.313405797101"/>
    <n v="5428.0597826086951"/>
    <n v="5850.896739130435"/>
    <n v="5418.9094202898541"/>
    <n v="5566.4710144927531"/>
    <n v="5738.661231884058"/>
    <n v="5283.1413043478251"/>
    <n v="5648.0199275362311"/>
    <n v="5829.20652173913"/>
    <n v="6238.3224637681151"/>
  </r>
  <r>
    <x v="0"/>
    <x v="0"/>
    <x v="0"/>
    <x v="1"/>
    <s v="m3"/>
    <n v="1922.9112318840578"/>
    <n v="1628.56884057971"/>
    <n v="1823.4999999999998"/>
    <n v="2075.155797101449"/>
    <n v="1990.1702898550723"/>
    <n v="1972.4293478260868"/>
    <n v="1937.173913043478"/>
    <n v="1903.6268115942025"/>
    <n v="1629.6123188405795"/>
    <n v="2005.0362318840578"/>
    <n v="2062.5018115942025"/>
    <n v="1908.5815217391303"/>
  </r>
  <r>
    <x v="0"/>
    <x v="0"/>
    <x v="0"/>
    <x v="2"/>
    <s v="m3"/>
    <n v="9572.1739130434762"/>
    <n v="8896.141304347826"/>
    <n v="9768.3768115942021"/>
    <n v="10111.838768115942"/>
    <n v="9972.0307971014499"/>
    <n v="9494.851449275362"/>
    <n v="9368.7826086956502"/>
    <n v="9841.75"/>
    <n v="8615.972826086956"/>
    <n v="9781.2898550724622"/>
    <n v="9277.1431159420281"/>
    <n v="10153.15036231884"/>
  </r>
  <r>
    <x v="0"/>
    <x v="0"/>
    <x v="0"/>
    <x v="3"/>
    <s v="m3"/>
    <n v="1191.8061594202898"/>
    <n v="1085.9130434782608"/>
    <n v="1225.2246376811595"/>
    <n v="1291.5217391304345"/>
    <n v="1390.6123188405795"/>
    <n v="1256.5851449275362"/>
    <n v="1347.9547101449275"/>
    <n v="1264.2101449275362"/>
    <n v="1151.907608695652"/>
    <n v="1205.4184782608695"/>
    <n v="1186.784420289855"/>
    <n v="1248.5978260869563"/>
  </r>
  <r>
    <x v="0"/>
    <x v="0"/>
    <x v="0"/>
    <x v="4"/>
    <s v="m3"/>
    <n v="20759.570652173912"/>
    <n v="19432.61413043478"/>
    <n v="22721.494565217392"/>
    <n v="20505.632246376808"/>
    <n v="22613.8152173913"/>
    <n v="20722.170289855072"/>
    <n v="20376.059782608696"/>
    <n v="22108.259057971012"/>
    <n v="20285.021739130432"/>
    <n v="22353.382246376808"/>
    <n v="21324.110507246376"/>
    <n v="22226.80072463768"/>
  </r>
  <r>
    <x v="0"/>
    <x v="0"/>
    <x v="0"/>
    <x v="5"/>
    <s v="m3"/>
    <n v="1978.891304347826"/>
    <n v="1758.7753623188403"/>
    <n v="2289.0760869565215"/>
    <n v="2128.7264492753625"/>
    <n v="2263.5253623188405"/>
    <n v="2077.0960144927535"/>
    <n v="1932.994565217391"/>
    <n v="2182.628623188406"/>
    <n v="2023.7336956521738"/>
    <n v="2122.528985507246"/>
    <n v="2100.4148550724635"/>
    <n v="2110.028985507246"/>
  </r>
  <r>
    <x v="0"/>
    <x v="0"/>
    <x v="0"/>
    <x v="6"/>
    <s v="m3"/>
    <n v="6058.686594202898"/>
    <n v="5588.1304347826081"/>
    <n v="6409.498188405797"/>
    <n v="5803.244565217391"/>
    <n v="5954.9076086956511"/>
    <n v="5731.2735507246371"/>
    <n v="5737.884057971014"/>
    <n v="5736.217391304348"/>
    <n v="5263.226449275362"/>
    <n v="5729.155797101449"/>
    <n v="5691.2499999999991"/>
    <n v="5993.4221014492741"/>
  </r>
  <r>
    <x v="0"/>
    <x v="0"/>
    <x v="1"/>
    <x v="7"/>
    <s v="m3"/>
    <n v="14259.954710144926"/>
    <n v="12921.518115942028"/>
    <n v="15231.498188405794"/>
    <n v="14570.297101449274"/>
    <n v="15314.097826086956"/>
    <n v="14299.786231884056"/>
    <n v="14839.465579710144"/>
    <n v="15369.445652173912"/>
    <n v="14184.572463768116"/>
    <n v="15082.659420289854"/>
    <n v="14480.974637681158"/>
    <n v="15578.143115942028"/>
  </r>
  <r>
    <x v="0"/>
    <x v="0"/>
    <x v="1"/>
    <x v="8"/>
    <s v="m3"/>
    <n v="9288.0144927536239"/>
    <n v="7937.8097826086951"/>
    <n v="9392.4655797101441"/>
    <n v="9067.851449275362"/>
    <n v="9442.7355072463761"/>
    <n v="9163.585144927536"/>
    <n v="9515.617753623188"/>
    <n v="9854.391304347826"/>
    <n v="8994.5036231884042"/>
    <n v="9270.9492753623181"/>
    <n v="8944.8822463768101"/>
    <n v="9443.634057971014"/>
  </r>
  <r>
    <x v="0"/>
    <x v="0"/>
    <x v="1"/>
    <x v="9"/>
    <s v="m3"/>
    <n v="27130.655797101444"/>
    <n v="24800.083333333332"/>
    <n v="29005.568840579708"/>
    <n v="26806.02536231884"/>
    <n v="29634.748188405792"/>
    <n v="28039.192028985504"/>
    <n v="28360.596014492749"/>
    <n v="30252.78985507246"/>
    <n v="28776.923913043476"/>
    <n v="27493.623188405792"/>
    <n v="28547.052536231884"/>
    <n v="30067.11231884058"/>
  </r>
  <r>
    <x v="0"/>
    <x v="0"/>
    <x v="1"/>
    <x v="10"/>
    <s v="m3"/>
    <n v="13638.009057971014"/>
    <n v="11955.52536231884"/>
    <n v="14152.235507246374"/>
    <n v="12901.00724637681"/>
    <n v="14279.360507246374"/>
    <n v="13537.199275362318"/>
    <n v="13807.271739130434"/>
    <n v="14880.353260869564"/>
    <n v="13548.05615942029"/>
    <n v="14150.878623188404"/>
    <n v="13984.333333333332"/>
    <n v="14440.596014492752"/>
  </r>
  <r>
    <x v="0"/>
    <x v="0"/>
    <x v="1"/>
    <x v="11"/>
    <s v="m3"/>
    <n v="14179.798913043476"/>
    <n v="12603.465579710144"/>
    <n v="14248.902173913042"/>
    <n v="13784.572463768116"/>
    <n v="14692.88224637681"/>
    <n v="14949.554347826086"/>
    <n v="14523.63224637681"/>
    <n v="16178.76992753623"/>
    <n v="14246.373188405794"/>
    <n v="14702.434782608696"/>
    <n v="14367.789855072462"/>
    <n v="14880.29528985507"/>
  </r>
  <r>
    <x v="0"/>
    <x v="0"/>
    <x v="1"/>
    <x v="12"/>
    <s v="m3"/>
    <n v="31586.51449275362"/>
    <n v="28883.802536231884"/>
    <n v="33934.632246376816"/>
    <n v="31795.95108695652"/>
    <n v="34598.588768115937"/>
    <n v="35025.67572463768"/>
    <n v="34761.862318840576"/>
    <n v="37092.416666666664"/>
    <n v="34033.594202898545"/>
    <n v="35129.016304347824"/>
    <n v="33940.1231884058"/>
    <n v="35497.30253623188"/>
  </r>
  <r>
    <x v="0"/>
    <x v="0"/>
    <x v="1"/>
    <x v="13"/>
    <s v="m3"/>
    <n v="11346.666666666666"/>
    <n v="10271.815217391302"/>
    <n v="11670.88224637681"/>
    <n v="10689.68115942029"/>
    <n v="12266.451086956522"/>
    <n v="11683.717391304348"/>
    <n v="12212.588768115942"/>
    <n v="12587.659420289854"/>
    <n v="11868.255434782608"/>
    <n v="12438.242753623188"/>
    <n v="11802.896739130434"/>
    <n v="12005.159420289854"/>
  </r>
  <r>
    <x v="0"/>
    <x v="0"/>
    <x v="1"/>
    <x v="14"/>
    <s v="m3"/>
    <n v="7328.3822463768101"/>
    <n v="6694.0960144927531"/>
    <n v="7807.744565217391"/>
    <n v="7128.7427536231871"/>
    <n v="7902.0724637681151"/>
    <n v="7789.3659420289841"/>
    <n v="7833.105072463768"/>
    <n v="8398.0018115942039"/>
    <n v="7821.0416666666661"/>
    <n v="8146.0235507246371"/>
    <n v="7504.9148550724631"/>
    <n v="7759.188405797101"/>
  </r>
  <r>
    <x v="0"/>
    <x v="0"/>
    <x v="1"/>
    <x v="15"/>
    <s v="m3"/>
    <n v="52634.949275362313"/>
    <n v="47921.458333333328"/>
    <n v="55797.739130434784"/>
    <n v="52882.219202898545"/>
    <n v="57345.635869565209"/>
    <n v="58843.456521739128"/>
    <n v="58050.817028985497"/>
    <n v="60817.880434782601"/>
    <n v="57968.614130434784"/>
    <n v="59735.762681159416"/>
    <n v="55499.735507246376"/>
    <n v="58877.092391304344"/>
  </r>
  <r>
    <x v="0"/>
    <x v="0"/>
    <x v="2"/>
    <x v="16"/>
    <s v="m3"/>
    <n v="76506.01630434781"/>
    <n v="71815.648550724625"/>
    <n v="77881.543478260865"/>
    <n v="72953.663043478256"/>
    <n v="81510.653985507233"/>
    <n v="82642.648550724625"/>
    <n v="79237.231884057968"/>
    <n v="84011.833333333328"/>
    <n v="72984.606884057968"/>
    <n v="76695.646739130418"/>
    <n v="74623.215579710144"/>
    <n v="77804.985507246369"/>
  </r>
  <r>
    <x v="0"/>
    <x v="0"/>
    <x v="2"/>
    <x v="17"/>
    <s v="m3"/>
    <n v="14617.128623188404"/>
    <n v="13204.115942028984"/>
    <n v="14611.735507246374"/>
    <n v="14768.856884057968"/>
    <n v="16805.85144927536"/>
    <n v="16418.110507246376"/>
    <n v="16028.3134057971"/>
    <n v="17016.673913043476"/>
    <n v="15559.242753623188"/>
    <n v="16666.324275362316"/>
    <n v="15395.110507246374"/>
    <n v="15784.684782608694"/>
  </r>
  <r>
    <x v="0"/>
    <x v="0"/>
    <x v="2"/>
    <x v="18"/>
    <s v="m3"/>
    <n v="60904.818840579705"/>
    <n v="57515.244565217385"/>
    <n v="61480.454710144921"/>
    <n v="60545.480072463768"/>
    <n v="68930.856884057968"/>
    <n v="66814.846014492752"/>
    <n v="68531.760869565216"/>
    <n v="72292.155797101441"/>
    <n v="63502.326086956513"/>
    <n v="68786.126811594208"/>
    <n v="65403.106884057968"/>
    <n v="68647.971014492752"/>
  </r>
  <r>
    <x v="0"/>
    <x v="0"/>
    <x v="2"/>
    <x v="19"/>
    <s v="m3"/>
    <n v="152351.44384057968"/>
    <n v="145158.67028985507"/>
    <n v="154378.57427536231"/>
    <n v="150535.61050724637"/>
    <n v="170681.66485507245"/>
    <n v="172850.23731884058"/>
    <n v="173009.11231884058"/>
    <n v="176656.8677536232"/>
    <n v="162868.7427536232"/>
    <n v="171810.09057971011"/>
    <n v="165875.70289855072"/>
    <n v="172782.17934782605"/>
  </r>
  <r>
    <x v="0"/>
    <x v="0"/>
    <x v="3"/>
    <x v="20"/>
    <s v="m3"/>
    <n v="42264.72644927536"/>
    <n v="40069.295289855072"/>
    <n v="43928.242753623184"/>
    <n v="41509.418478260865"/>
    <n v="46068.621376811592"/>
    <n v="46828.074275362313"/>
    <n v="47633.748188405792"/>
    <n v="47656.440217391297"/>
    <n v="43001.355072463768"/>
    <n v="44140.155797101448"/>
    <n v="44043.09963768116"/>
    <n v="44617.788043478256"/>
  </r>
  <r>
    <x v="0"/>
    <x v="0"/>
    <x v="3"/>
    <x v="21"/>
    <s v="m3"/>
    <n v="21578.05072463768"/>
    <n v="19798.71376811594"/>
    <n v="21300.804347826084"/>
    <n v="20542.197463768112"/>
    <n v="23500.157608695648"/>
    <n v="23406.045289855072"/>
    <n v="23943.503623188404"/>
    <n v="24121.21195652174"/>
    <n v="21890.634057971012"/>
    <n v="23390.067028985504"/>
    <n v="22860.623188405796"/>
    <n v="22774.144927536232"/>
  </r>
  <r>
    <x v="0"/>
    <x v="0"/>
    <x v="3"/>
    <x v="22"/>
    <s v="m3"/>
    <n v="42303.519927536225"/>
    <n v="40305.605072463768"/>
    <n v="46164.532608695648"/>
    <n v="43382.992753623184"/>
    <n v="50874.786231884056"/>
    <n v="49810.306159420288"/>
    <n v="51884.918478260865"/>
    <n v="52202.936594202889"/>
    <n v="45636.358695652169"/>
    <n v="47676.211956521736"/>
    <n v="46025.121376811592"/>
    <n v="44070.148550724633"/>
  </r>
  <r>
    <x v="0"/>
    <x v="0"/>
    <x v="4"/>
    <x v="23"/>
    <s v="m3"/>
    <n v="9398.9547101449261"/>
    <n v="8791.6829710144921"/>
    <n v="10057.728260869564"/>
    <n v="9338.5036231884042"/>
    <n v="10348.621376811594"/>
    <n v="9971.3641304347821"/>
    <n v="10370.831521739128"/>
    <n v="10562.90579710145"/>
    <n v="9104.0416666666661"/>
    <n v="9640.9547101449261"/>
    <n v="9456.7880434782601"/>
    <n v="9751.8605072463743"/>
  </r>
  <r>
    <x v="0"/>
    <x v="0"/>
    <x v="4"/>
    <x v="24"/>
    <s v="m3"/>
    <n v="11841.724637681158"/>
    <n v="11395.081521739128"/>
    <n v="12415.414855072462"/>
    <n v="11603.128623188404"/>
    <n v="12586.759057971014"/>
    <n v="11967.360507246374"/>
    <n v="12368.434782608696"/>
    <n v="12675.63224637681"/>
    <n v="11001.094202898548"/>
    <n v="12174.829710144926"/>
    <n v="11867.289855072462"/>
    <n v="12357.422101449274"/>
  </r>
  <r>
    <x v="0"/>
    <x v="0"/>
    <x v="4"/>
    <x v="25"/>
    <s v="m3"/>
    <n v="31525.574275362316"/>
    <n v="29727.882246376808"/>
    <n v="32072.086956521736"/>
    <n v="30448.485507246376"/>
    <n v="32614.123188405792"/>
    <n v="31723.820652173912"/>
    <n v="31647.559782608692"/>
    <n v="32631.411231884056"/>
    <n v="29222.538043478256"/>
    <n v="31993.824275362316"/>
    <n v="31143.730072463764"/>
    <n v="32271.036231884056"/>
  </r>
  <r>
    <x v="0"/>
    <x v="0"/>
    <x v="4"/>
    <x v="26"/>
    <s v="m3"/>
    <n v="9585.8858695652161"/>
    <n v="9446.960144927536"/>
    <n v="10484.807971014492"/>
    <n v="9319.0344202898541"/>
    <n v="9850.8605072463743"/>
    <n v="9537.4873188405782"/>
    <n v="9553.26268115942"/>
    <n v="9933.2210144927521"/>
    <n v="8692.2753623188401"/>
    <n v="9649.8369565217381"/>
    <n v="9085.782608695652"/>
    <n v="9670.8315217391282"/>
  </r>
  <r>
    <x v="1"/>
    <x v="0"/>
    <x v="0"/>
    <x v="0"/>
    <s v="m3"/>
    <n v="224.01268115942025"/>
    <n v="217.27355072463766"/>
    <n v="243.26811594202897"/>
    <n v="234.30072463768116"/>
    <n v="267.51268115942031"/>
    <n v="293.89130434782606"/>
    <n v="256.05253623188406"/>
    <n v="286.78079710144925"/>
    <n v="243.44202898550722"/>
    <n v="261.25724637681157"/>
    <n v="267.7409420289855"/>
    <n v="257.58514492753625"/>
  </r>
  <r>
    <x v="1"/>
    <x v="0"/>
    <x v="0"/>
    <x v="1"/>
    <s v="m3"/>
    <n v="72.80797101449275"/>
    <n v="65.461956521739125"/>
    <n v="80.054347826086939"/>
    <n v="71.875"/>
    <n v="78.994565217391298"/>
    <n v="81.693840579710141"/>
    <n v="79.474637681159408"/>
    <n v="85.688405797101439"/>
    <n v="73.193840579710141"/>
    <n v="80.380434782608688"/>
    <n v="82.192028985507235"/>
    <n v="80.724637681159408"/>
  </r>
  <r>
    <x v="1"/>
    <x v="0"/>
    <x v="0"/>
    <x v="2"/>
    <s v="m3"/>
    <n v="3756.9347826086955"/>
    <n v="3426.159420289855"/>
    <n v="3905.6702898550725"/>
    <n v="4050.1449275362315"/>
    <n v="4206.0869565217381"/>
    <n v="4056.4365942028985"/>
    <n v="3717.1630434782605"/>
    <n v="4695.188405797101"/>
    <n v="3956.58152173913"/>
    <n v="4555.304347826087"/>
    <n v="4453.050724637681"/>
    <n v="3782.0778985507241"/>
  </r>
  <r>
    <x v="1"/>
    <x v="0"/>
    <x v="0"/>
    <x v="3"/>
    <s v="m3"/>
    <n v="38.15217391304347"/>
    <n v="71.123188405797094"/>
    <n v="75.443840579710141"/>
    <n v="80.78804347826086"/>
    <n v="81.847826086956516"/>
    <n v="74.68297101449275"/>
    <n v="75.896739130434767"/>
    <n v="87.52717391304347"/>
    <n v="85.824275362318829"/>
    <n v="87.101449275362299"/>
    <n v="60.724637681159415"/>
    <n v="83.92210144927536"/>
  </r>
  <r>
    <x v="1"/>
    <x v="0"/>
    <x v="0"/>
    <x v="4"/>
    <s v="m3"/>
    <n v="1771.1376811594203"/>
    <n v="1983.7699275362318"/>
    <n v="1845.6811594202898"/>
    <n v="2371.213768115942"/>
    <n v="2653.2463768115936"/>
    <n v="2552.1503623188405"/>
    <n v="2459.6123188405795"/>
    <n v="2620.7173913043475"/>
    <n v="2569.5615942028985"/>
    <n v="2705.963768115942"/>
    <n v="2475.4130434782605"/>
    <n v="2498.778985507246"/>
  </r>
  <r>
    <x v="1"/>
    <x v="0"/>
    <x v="0"/>
    <x v="5"/>
    <s v="m3"/>
    <n v="77.644927536231876"/>
    <n v="73.541666666666657"/>
    <n v="85.298913043478251"/>
    <n v="62.391304347826079"/>
    <n v="109.32971014492752"/>
    <n v="71.748188405797094"/>
    <n v="67.074275362318829"/>
    <n v="88.568840579710141"/>
    <n v="71.25"/>
    <n v="89.103260869565219"/>
    <n v="94.39311594202897"/>
    <n v="76.10507246376811"/>
  </r>
  <r>
    <x v="1"/>
    <x v="0"/>
    <x v="0"/>
    <x v="6"/>
    <s v="m3"/>
    <n v="245.01811594202897"/>
    <n v="209.35144927536231"/>
    <n v="256.65398550724638"/>
    <n v="387.79710144927532"/>
    <n v="265.81702898550719"/>
    <n v="205.13768115942025"/>
    <n v="201.04166666666666"/>
    <n v="242.231884057971"/>
    <n v="221.06521739130432"/>
    <n v="261.44202898550725"/>
    <n v="199.76086956521738"/>
    <n v="204.64855072463766"/>
  </r>
  <r>
    <x v="1"/>
    <x v="0"/>
    <x v="1"/>
    <x v="7"/>
    <s v="m3"/>
    <n v="527.67934782608688"/>
    <n v="493.06521739130432"/>
    <n v="616.25905797101439"/>
    <n v="656.61775362318838"/>
    <n v="682.15760869565213"/>
    <n v="621.03079710144925"/>
    <n v="665.86775362318838"/>
    <n v="768.97101449275351"/>
    <n v="623.9547101449275"/>
    <n v="747.54166666666663"/>
    <n v="896.54528985507238"/>
    <n v="665.92028985507238"/>
  </r>
  <r>
    <x v="1"/>
    <x v="0"/>
    <x v="1"/>
    <x v="8"/>
    <s v="m3"/>
    <n v="762.18659420289839"/>
    <n v="553.17391304347825"/>
    <n v="794.59420289855063"/>
    <n v="629.02355072463763"/>
    <n v="820.09601449275351"/>
    <n v="690.28623188405788"/>
    <n v="829.52898550724638"/>
    <n v="781.55615942028976"/>
    <n v="722.2047101449275"/>
    <n v="684.03442028985501"/>
    <n v="768.09420289855063"/>
    <n v="780.87318840579701"/>
  </r>
  <r>
    <x v="1"/>
    <x v="0"/>
    <x v="1"/>
    <x v="9"/>
    <s v="m3"/>
    <n v="2733.028985507246"/>
    <n v="2448.375"/>
    <n v="2844.1413043478256"/>
    <n v="2614.449275362319"/>
    <n v="2947.851449275362"/>
    <n v="2774.498188405797"/>
    <n v="2971.103260869565"/>
    <n v="2966.728260869565"/>
    <n v="2746.463768115942"/>
    <n v="3159.978260869565"/>
    <n v="3118.0163043478256"/>
    <n v="2918.159420289855"/>
  </r>
  <r>
    <x v="1"/>
    <x v="0"/>
    <x v="1"/>
    <x v="10"/>
    <s v="m3"/>
    <n v="1469.619565217391"/>
    <n v="1350.494565217391"/>
    <n v="1489.6449275362318"/>
    <n v="1386.7047101449275"/>
    <n v="1446.4655797101448"/>
    <n v="1500.231884057971"/>
    <n v="1477.4601449275362"/>
    <n v="1590.2373188405795"/>
    <n v="1407.8840579710145"/>
    <n v="1526.6032608695652"/>
    <n v="1568.641304347826"/>
    <n v="1776.8731884057968"/>
  </r>
  <r>
    <x v="1"/>
    <x v="0"/>
    <x v="1"/>
    <x v="11"/>
    <s v="m3"/>
    <n v="969.10869565217388"/>
    <n v="788.85869565217388"/>
    <n v="1290.9003623188405"/>
    <n v="1221.6974637681158"/>
    <n v="1333.3315217391303"/>
    <n v="1351.141304347826"/>
    <n v="1444.2427536231883"/>
    <n v="1516.0905797101448"/>
    <n v="1403.9547101449275"/>
    <n v="1621.9510869565215"/>
    <n v="1517.2916666666665"/>
    <n v="1390.2572463768115"/>
  </r>
  <r>
    <x v="1"/>
    <x v="0"/>
    <x v="1"/>
    <x v="12"/>
    <s v="m3"/>
    <n v="5429.952898550725"/>
    <n v="4717.389492753623"/>
    <n v="5773.0942028985501"/>
    <n v="5303.108695652174"/>
    <n v="5814.679347826087"/>
    <n v="5833.3514492753611"/>
    <n v="5848.731884057971"/>
    <n v="6180.980072463768"/>
    <n v="5670.5724637681151"/>
    <n v="6412.605072463768"/>
    <n v="5838.2844202898541"/>
    <n v="6121.7554347826081"/>
  </r>
  <r>
    <x v="1"/>
    <x v="0"/>
    <x v="1"/>
    <x v="13"/>
    <s v="m3"/>
    <n v="621.82789855072463"/>
    <n v="465.42028985507244"/>
    <n v="588.32427536231887"/>
    <n v="480.77717391304344"/>
    <n v="549.51449275362313"/>
    <n v="530.47826086956513"/>
    <n v="693.21014492753613"/>
    <n v="751.34057971014488"/>
    <n v="680.51630434782601"/>
    <n v="733.14492753623176"/>
    <n v="698.19202898550725"/>
    <n v="571.64855072463763"/>
  </r>
  <r>
    <x v="1"/>
    <x v="0"/>
    <x v="1"/>
    <x v="14"/>
    <s v="m3"/>
    <n v="739.53442028985501"/>
    <n v="643.16666666666663"/>
    <n v="746.195652173913"/>
    <n v="684.19021739130437"/>
    <n v="798.87318840579701"/>
    <n v="733.42210144927526"/>
    <n v="817.87137681159413"/>
    <n v="842.47826086956513"/>
    <n v="746.94746376811588"/>
    <n v="871.98369565217388"/>
    <n v="810.80253623188401"/>
    <n v="871.43297101449264"/>
  </r>
  <r>
    <x v="1"/>
    <x v="0"/>
    <x v="1"/>
    <x v="15"/>
    <s v="m3"/>
    <n v="7780.7137681159411"/>
    <n v="6478.313405797101"/>
    <n v="8380.7608695652161"/>
    <n v="7301.9057971014481"/>
    <n v="8179.4184782608691"/>
    <n v="8000.981884057971"/>
    <n v="8662.1358695652161"/>
    <n v="9498.6557971014499"/>
    <n v="8155.246376811594"/>
    <n v="8650.733695652174"/>
    <n v="8075.204710144927"/>
    <n v="8054.1666666666661"/>
  </r>
  <r>
    <x v="1"/>
    <x v="0"/>
    <x v="2"/>
    <x v="16"/>
    <s v="m3"/>
    <n v="32724.77717391304"/>
    <n v="30657.11231884058"/>
    <n v="34573.480072463768"/>
    <n v="33147.509057971009"/>
    <n v="36017.8731884058"/>
    <n v="35330.197463768112"/>
    <n v="35615.235507246376"/>
    <n v="38642.655797101448"/>
    <n v="34347.822463768112"/>
    <n v="37488.338768115937"/>
    <n v="33818.942028985504"/>
    <n v="32627.88949275362"/>
  </r>
  <r>
    <x v="1"/>
    <x v="0"/>
    <x v="2"/>
    <x v="17"/>
    <s v="m3"/>
    <n v="3321.6974637681155"/>
    <n v="5529.8641304347821"/>
    <n v="5282.1684782608691"/>
    <n v="6494.4293478260861"/>
    <n v="8320.677536231884"/>
    <n v="8137.8460144927531"/>
    <n v="3957.6684782608691"/>
    <n v="3450.6865942028985"/>
    <n v="3094.086956521739"/>
    <n v="3384.9673913043475"/>
    <n v="3184.458333333333"/>
    <n v="3129.4166666666665"/>
  </r>
  <r>
    <x v="1"/>
    <x v="0"/>
    <x v="2"/>
    <x v="18"/>
    <s v="m3"/>
    <n v="21367.396739130432"/>
    <n v="30363.48913043478"/>
    <n v="27120.842391304344"/>
    <n v="20377.327898550724"/>
    <n v="19328.771739130432"/>
    <n v="20518.1268115942"/>
    <n v="15584.93115942029"/>
    <n v="19581.125"/>
    <n v="16363.4384057971"/>
    <n v="18443.429347826084"/>
    <n v="13104.9384057971"/>
    <n v="11611.39492753623"/>
  </r>
  <r>
    <x v="1"/>
    <x v="0"/>
    <x v="2"/>
    <x v="19"/>
    <s v="m3"/>
    <n v="96910.108695652176"/>
    <n v="90180.967391304337"/>
    <n v="103096.33876811594"/>
    <n v="96818.572463768112"/>
    <n v="111068.99999999999"/>
    <n v="109070.72101449275"/>
    <n v="111521.37681159419"/>
    <n v="119419.58695652173"/>
    <n v="100414.35507246376"/>
    <n v="113867.62499999999"/>
    <n v="107882.34420289854"/>
    <n v="100754.12862318839"/>
  </r>
  <r>
    <x v="1"/>
    <x v="0"/>
    <x v="3"/>
    <x v="20"/>
    <s v="m3"/>
    <n v="21143.954710144924"/>
    <n v="20451.496376811592"/>
    <n v="24983.63949275362"/>
    <n v="22895.481884057968"/>
    <n v="26839.199275362316"/>
    <n v="26663.624999999996"/>
    <n v="26867.21376811594"/>
    <n v="26860.324275362316"/>
    <n v="23041.137681159416"/>
    <n v="25356.715579710144"/>
    <n v="24519.041666666664"/>
    <n v="18218.097826086952"/>
  </r>
  <r>
    <x v="1"/>
    <x v="0"/>
    <x v="3"/>
    <x v="21"/>
    <s v="m3"/>
    <n v="12280.86956521739"/>
    <n v="12372.608695652172"/>
    <n v="14167.902173913042"/>
    <n v="13204.208333333332"/>
    <n v="15795.67572463768"/>
    <n v="14340.04347826087"/>
    <n v="15693.262681159418"/>
    <n v="16847.710144927536"/>
    <n v="13913.672101449274"/>
    <n v="15700.436594202896"/>
    <n v="14139.443840579708"/>
    <n v="12062.755434782608"/>
  </r>
  <r>
    <x v="1"/>
    <x v="0"/>
    <x v="3"/>
    <x v="22"/>
    <s v="m3"/>
    <n v="16752.420289855072"/>
    <n v="15424.115942028984"/>
    <n v="20854.016304347824"/>
    <n v="19650.512681159416"/>
    <n v="23736.503623188404"/>
    <n v="24230.48913043478"/>
    <n v="25987.168478260868"/>
    <n v="26035.916666666664"/>
    <n v="20682.202898550724"/>
    <n v="22969.559782608696"/>
    <n v="21351.221014492749"/>
    <n v="19099.456521739128"/>
  </r>
  <r>
    <x v="1"/>
    <x v="0"/>
    <x v="4"/>
    <x v="23"/>
    <s v="m3"/>
    <n v="1267.4746376811595"/>
    <n v="1253.0923913043478"/>
    <n v="1529.105072463768"/>
    <n v="1272.3079710144928"/>
    <n v="1467.6322463768115"/>
    <n v="1569.4184782608695"/>
    <n v="1740.7952898550723"/>
    <n v="1855.9456521739128"/>
    <n v="1438.2355072463768"/>
    <n v="1475.461956521739"/>
    <n v="1426.2282608695652"/>
    <n v="1292.75"/>
  </r>
  <r>
    <x v="1"/>
    <x v="0"/>
    <x v="4"/>
    <x v="24"/>
    <s v="m3"/>
    <n v="1725.230072463768"/>
    <n v="2105.405797101449"/>
    <n v="2414.143115942029"/>
    <n v="1812.014492753623"/>
    <n v="2189.7065217391305"/>
    <n v="2141.0072463768115"/>
    <n v="2421.8568840579705"/>
    <n v="2448.9565217391305"/>
    <n v="1992.3242753623185"/>
    <n v="2309.7971014492755"/>
    <n v="2029.4891304347825"/>
    <n v="1753.5706521739128"/>
  </r>
  <r>
    <x v="1"/>
    <x v="0"/>
    <x v="4"/>
    <x v="25"/>
    <s v="m3"/>
    <n v="6501.8242753623181"/>
    <n v="6410.7264492753611"/>
    <n v="6394.0163043478251"/>
    <n v="6070.31884057971"/>
    <n v="6923.7826086956511"/>
    <n v="7267.9891304347821"/>
    <n v="7291.2916666666661"/>
    <n v="7838.619565217391"/>
    <n v="7120.1503623188401"/>
    <n v="7436.5199275362311"/>
    <n v="7201.1684782608691"/>
    <n v="6999.1177536231871"/>
  </r>
  <r>
    <x v="1"/>
    <x v="0"/>
    <x v="4"/>
    <x v="26"/>
    <s v="m3"/>
    <n v="3109.9456521739125"/>
    <n v="2905.5434782608691"/>
    <n v="3415.3079710144925"/>
    <n v="3244.5199275362315"/>
    <n v="3575.4655797101445"/>
    <n v="3572.514492753623"/>
    <n v="3543.5543478260865"/>
    <n v="3646.95652173913"/>
    <n v="3383.097826086956"/>
    <n v="3493.8858695652175"/>
    <n v="3363.6648550724635"/>
    <n v="3408.4347826086955"/>
  </r>
  <r>
    <x v="0"/>
    <x v="1"/>
    <x v="0"/>
    <x v="0"/>
    <s v="m3"/>
    <n v="5443.730072463768"/>
    <n v="5706.634057971014"/>
    <n v="5873.085144927536"/>
    <n v="6155.052536231884"/>
    <n v="6270.6557971014481"/>
    <n v="5996.8768115942021"/>
    <n v="6052.6811594202891"/>
    <n v="5717.849637681159"/>
    <n v="5804.3224637681151"/>
    <n v="6046.1956521739121"/>
    <n v="5537.498188405797"/>
    <n v="6462.2916666666661"/>
  </r>
  <r>
    <x v="0"/>
    <x v="1"/>
    <x v="0"/>
    <x v="1"/>
    <s v="m3"/>
    <n v="1872.8442028985505"/>
    <n v="2014.9329710144928"/>
    <n v="2096.409420289855"/>
    <n v="2134.128623188406"/>
    <n v="2442.528985507246"/>
    <n v="1869.4347826086955"/>
    <n v="2116.494565217391"/>
    <n v="2293.0942028985505"/>
    <n v="1845.3840579710145"/>
    <n v="1955.1376811594203"/>
    <n v="1745.351449275362"/>
    <n v="1994.0181159420288"/>
  </r>
  <r>
    <x v="0"/>
    <x v="1"/>
    <x v="0"/>
    <x v="2"/>
    <s v="m3"/>
    <n v="9818.3731884057961"/>
    <n v="9143.684782608696"/>
    <n v="9376.233695652174"/>
    <n v="9516.4003623188401"/>
    <n v="9902.0833333333321"/>
    <n v="9605.2155797101441"/>
    <n v="10143.123188405796"/>
    <n v="8816.621376811594"/>
    <n v="9741.472826086956"/>
    <n v="10091.666666666666"/>
    <n v="8827.605072463768"/>
    <n v="11122.626811594202"/>
  </r>
  <r>
    <x v="0"/>
    <x v="1"/>
    <x v="0"/>
    <x v="3"/>
    <s v="m3"/>
    <n v="1090.9184782608695"/>
    <n v="1097.0905797101448"/>
    <n v="1366.980072463768"/>
    <n v="1262.8731884057968"/>
    <n v="1332.657608695652"/>
    <n v="1392.1811594202898"/>
    <n v="1386.3297101449275"/>
    <n v="1253.4039855072463"/>
    <n v="1335.5797101449275"/>
    <n v="1275.0634057971013"/>
    <n v="1291.496376811594"/>
    <n v="1401.4329710144928"/>
  </r>
  <r>
    <x v="0"/>
    <x v="1"/>
    <x v="0"/>
    <x v="4"/>
    <s v="m3"/>
    <n v="21215.485507246376"/>
    <n v="20943.898550724636"/>
    <n v="22058.938405797096"/>
    <n v="22341.679347826084"/>
    <n v="22447.33695652174"/>
    <n v="21505.092391304348"/>
    <n v="21576.246376811592"/>
    <n v="21815.30072463768"/>
    <n v="21889.855072463764"/>
    <n v="22611.490942028984"/>
    <n v="20152.724637681156"/>
    <n v="23604.33876811594"/>
  </r>
  <r>
    <x v="0"/>
    <x v="1"/>
    <x v="0"/>
    <x v="5"/>
    <s v="m3"/>
    <n v="2025.0978260869563"/>
    <n v="2137.086956521739"/>
    <n v="2092.905797101449"/>
    <n v="2200.509057971014"/>
    <n v="2110.2155797101445"/>
    <n v="2034.3586956521738"/>
    <n v="2211.0362318840575"/>
    <n v="2064.730072463768"/>
    <n v="2159.31884057971"/>
    <n v="2051.3641304347825"/>
    <n v="1898.3949275362318"/>
    <n v="2315.1141304347821"/>
  </r>
  <r>
    <x v="0"/>
    <x v="1"/>
    <x v="0"/>
    <x v="6"/>
    <s v="m3"/>
    <n v="5651.813405797101"/>
    <n v="5623.186594202898"/>
    <n v="5856.280797101449"/>
    <n v="5842.257246376812"/>
    <n v="5894.19384057971"/>
    <n v="5729.0253623188401"/>
    <n v="5940.4329710144921"/>
    <n v="5596.927536231884"/>
    <n v="5906.369565217391"/>
    <n v="6085.530797101449"/>
    <n v="5264.5199275362311"/>
    <n v="6528.5326086956511"/>
  </r>
  <r>
    <x v="0"/>
    <x v="1"/>
    <x v="1"/>
    <x v="7"/>
    <s v="m3"/>
    <n v="14986.891304347824"/>
    <n v="13866.66304347826"/>
    <n v="15478.969202898548"/>
    <n v="15477.860507246374"/>
    <n v="16031.197463768116"/>
    <n v="15422.36956521739"/>
    <n v="15918.186594202896"/>
    <n v="16013.916666666666"/>
    <n v="16009.947463768116"/>
    <n v="16269.048913043476"/>
    <n v="14360.728260869564"/>
    <n v="16678.090579710144"/>
  </r>
  <r>
    <x v="0"/>
    <x v="1"/>
    <x v="1"/>
    <x v="8"/>
    <s v="m3"/>
    <n v="9075.480072463768"/>
    <n v="8720.55615942029"/>
    <n v="9445.5018115942021"/>
    <n v="9758.6956521739121"/>
    <n v="10054.987318840578"/>
    <n v="9748.6829710144921"/>
    <n v="10065.693840579708"/>
    <n v="10012.817028985506"/>
    <n v="9996.6467391304341"/>
    <n v="10103.974637681158"/>
    <n v="8868.855072463768"/>
    <n v="9791.338768115942"/>
  </r>
  <r>
    <x v="0"/>
    <x v="1"/>
    <x v="1"/>
    <x v="9"/>
    <s v="m3"/>
    <n v="27492.282608695648"/>
    <n v="26449.632246376808"/>
    <n v="28281.36413043478"/>
    <n v="29127.244565217392"/>
    <n v="29444.762681159416"/>
    <n v="29297.347826086952"/>
    <n v="31332.403985507241"/>
    <n v="30418.284420289852"/>
    <n v="30128.188405797096"/>
    <n v="30356.6268115942"/>
    <n v="27912.019927536232"/>
    <n v="30667.005434782604"/>
  </r>
  <r>
    <x v="0"/>
    <x v="1"/>
    <x v="1"/>
    <x v="10"/>
    <s v="m3"/>
    <n v="13910.721014492752"/>
    <n v="12576.78804347826"/>
    <n v="13587.80615942029"/>
    <n v="13716.867753623188"/>
    <n v="14162.186594202896"/>
    <n v="13852.570652173912"/>
    <n v="14849.304347826086"/>
    <n v="14704.91847826087"/>
    <n v="14662.784420289854"/>
    <n v="14908.956521739128"/>
    <n v="13270.599637681158"/>
    <n v="14574.414855072462"/>
  </r>
  <r>
    <x v="0"/>
    <x v="1"/>
    <x v="1"/>
    <x v="11"/>
    <s v="m3"/>
    <n v="14638.54528985507"/>
    <n v="13459.228260869564"/>
    <n v="14360.496376811594"/>
    <n v="14608.3134057971"/>
    <n v="15337.724637681158"/>
    <n v="14921.969202898548"/>
    <n v="16465.47644927536"/>
    <n v="15895.929347826086"/>
    <n v="15198.440217391302"/>
    <n v="15976.302536231882"/>
    <n v="13873.623188405794"/>
    <n v="15700.072463768116"/>
  </r>
  <r>
    <x v="0"/>
    <x v="1"/>
    <x v="1"/>
    <x v="12"/>
    <s v="m3"/>
    <n v="31876.923913043476"/>
    <n v="30743.260869565216"/>
    <n v="32325.184782608692"/>
    <n v="34009.222826086952"/>
    <n v="33682.400362318833"/>
    <n v="33980.342391304344"/>
    <n v="37209.15217391304"/>
    <n v="36203.780797101448"/>
    <n v="36196.367753623184"/>
    <n v="35911.617753623184"/>
    <n v="32313.257246376808"/>
    <n v="35527.257246376808"/>
  </r>
  <r>
    <x v="0"/>
    <x v="1"/>
    <x v="1"/>
    <x v="13"/>
    <s v="m3"/>
    <n v="11817.739130434782"/>
    <n v="10724.601449275362"/>
    <n v="11158.818840579708"/>
    <n v="11562.469202898548"/>
    <n v="12116.778985507246"/>
    <n v="11440.061594202898"/>
    <n v="13005.576086956522"/>
    <n v="11459.204710144926"/>
    <n v="11181.499999999998"/>
    <n v="12470.876811594202"/>
    <n v="11611.824275362318"/>
    <n v="12439.773550724636"/>
  </r>
  <r>
    <x v="0"/>
    <x v="1"/>
    <x v="1"/>
    <x v="14"/>
    <s v="m3"/>
    <n v="7656.6249999999991"/>
    <n v="7216.771739130435"/>
    <n v="7248.4764492753611"/>
    <n v="7776.8931159420281"/>
    <n v="7861.6648550724631"/>
    <n v="7706.815217391304"/>
    <n v="8511.1322463768101"/>
    <n v="8291.9855072463761"/>
    <n v="7983.3586956521731"/>
    <n v="8396.8822463768101"/>
    <n v="7512.5036231884051"/>
    <n v="8292.8749999999982"/>
  </r>
  <r>
    <x v="0"/>
    <x v="1"/>
    <x v="1"/>
    <x v="15"/>
    <s v="m3"/>
    <n v="55793.759057971009"/>
    <n v="50765.949275362313"/>
    <n v="55392.447463768112"/>
    <n v="57553.885869565209"/>
    <n v="57366.536231884056"/>
    <n v="58774.874999999993"/>
    <n v="64001.697463768112"/>
    <n v="61038.494565217385"/>
    <n v="61448.704710144921"/>
    <n v="60053.717391304344"/>
    <n v="52917.347826086952"/>
    <n v="61852.528985507241"/>
  </r>
  <r>
    <x v="0"/>
    <x v="1"/>
    <x v="2"/>
    <x v="16"/>
    <s v="m3"/>
    <n v="74412.076086956513"/>
    <n v="74051.478260869568"/>
    <n v="75119.065217391297"/>
    <n v="77681.554347826081"/>
    <n v="79133.505434782608"/>
    <n v="77911.007246376816"/>
    <n v="83104.746376811599"/>
    <n v="79043.25"/>
    <n v="78982.639492753617"/>
    <n v="79508.663043478256"/>
    <n v="74968.97282608696"/>
    <n v="84335.056159420288"/>
  </r>
  <r>
    <x v="0"/>
    <x v="1"/>
    <x v="2"/>
    <x v="17"/>
    <s v="m3"/>
    <n v="15466.11956521739"/>
    <n v="14677.27536231884"/>
    <n v="14591.047101449274"/>
    <n v="15521.398550724636"/>
    <n v="16395.996376811592"/>
    <n v="16232.880434782608"/>
    <n v="17457.599637681156"/>
    <n v="16556.784420289852"/>
    <n v="16196.36956521739"/>
    <n v="16685.028985507244"/>
    <n v="14956.01992753623"/>
    <n v="16808.244565217392"/>
  </r>
  <r>
    <x v="0"/>
    <x v="1"/>
    <x v="2"/>
    <x v="18"/>
    <s v="m3"/>
    <n v="60984.842391304344"/>
    <n v="61088.862318840576"/>
    <n v="61560.567028985497"/>
    <n v="64228.175724637673"/>
    <n v="67566.775362318833"/>
    <n v="66058.411231884049"/>
    <n v="72293.103260869568"/>
    <n v="65286.335144927529"/>
    <n v="67247.704710144928"/>
    <n v="67075.840579710144"/>
    <n v="60791.320652173905"/>
    <n v="73664.487318840576"/>
  </r>
  <r>
    <x v="0"/>
    <x v="1"/>
    <x v="2"/>
    <x v="19"/>
    <s v="m3"/>
    <n v="152238.57608695651"/>
    <n v="155009.31340579709"/>
    <n v="159939.23188405798"/>
    <n v="164241.28804347824"/>
    <n v="173760.97463768115"/>
    <n v="172060.53985507245"/>
    <n v="181973.24094202896"/>
    <n v="173869.32608695651"/>
    <n v="179163.98188405798"/>
    <n v="169546.07427536231"/>
    <n v="155579.36413043478"/>
    <n v="178327.69927536231"/>
  </r>
  <r>
    <x v="0"/>
    <x v="1"/>
    <x v="3"/>
    <x v="20"/>
    <s v="m3"/>
    <n v="42369.188405797104"/>
    <n v="41068.230072463768"/>
    <n v="43701.72826086956"/>
    <n v="43957.670289855072"/>
    <n v="46856.331521739128"/>
    <n v="46684.704710144921"/>
    <n v="48059.268115942024"/>
    <n v="45216.20289855072"/>
    <n v="46333.722826086952"/>
    <n v="46152.282608695648"/>
    <n v="42545.95289855072"/>
    <n v="46461.753623188401"/>
  </r>
  <r>
    <x v="0"/>
    <x v="1"/>
    <x v="3"/>
    <x v="21"/>
    <s v="m3"/>
    <n v="22309.32608695652"/>
    <n v="21572.98913043478"/>
    <n v="21789.592391304348"/>
    <n v="22510.534420289852"/>
    <n v="23148.353260869564"/>
    <n v="23380.684782608696"/>
    <n v="24551.954710144924"/>
    <n v="22390.594202898548"/>
    <n v="23338.630434782604"/>
    <n v="23737.460144927536"/>
    <n v="22222.817028985504"/>
    <n v="23295.052536231884"/>
  </r>
  <r>
    <x v="0"/>
    <x v="1"/>
    <x v="3"/>
    <x v="22"/>
    <s v="m3"/>
    <n v="42109.458333333328"/>
    <n v="40805.009057971009"/>
    <n v="42992.34963768116"/>
    <n v="45291.280797101448"/>
    <n v="49223.197463768112"/>
    <n v="48699.788043478256"/>
    <n v="49816.240942028984"/>
    <n v="47576.606884057968"/>
    <n v="48724.309782608689"/>
    <n v="46903.05253623188"/>
    <n v="44372.195652173905"/>
    <n v="44984.135869565209"/>
  </r>
  <r>
    <x v="0"/>
    <x v="1"/>
    <x v="4"/>
    <x v="23"/>
    <s v="m3"/>
    <n v="9278.884057971014"/>
    <n v="9165.6938405797082"/>
    <n v="9727.9818840579701"/>
    <n v="10034.605072463768"/>
    <n v="10187.21920289855"/>
    <n v="10247.376811594202"/>
    <n v="10548.326086956522"/>
    <n v="9823.9057971014499"/>
    <n v="10281.335144927536"/>
    <n v="10002.260869565216"/>
    <n v="9283.9583333333321"/>
    <n v="9948.3242753623181"/>
  </r>
  <r>
    <x v="0"/>
    <x v="1"/>
    <x v="4"/>
    <x v="24"/>
    <s v="m3"/>
    <n v="11981.434782608696"/>
    <n v="11758.443840579708"/>
    <n v="12032.173913043476"/>
    <n v="12065.173913043476"/>
    <n v="12312.530797101448"/>
    <n v="12186.949275362318"/>
    <n v="12665.733695652172"/>
    <n v="11216.590579710144"/>
    <n v="11780.956521739128"/>
    <n v="12147.536231884056"/>
    <n v="11085.449275362318"/>
    <n v="12797.684782608696"/>
  </r>
  <r>
    <x v="0"/>
    <x v="1"/>
    <x v="4"/>
    <x v="25"/>
    <s v="m3"/>
    <n v="31540.746376811589"/>
    <n v="31054.61231884058"/>
    <n v="31927.510869565216"/>
    <n v="32287.007246376808"/>
    <n v="32135.40217391304"/>
    <n v="31278.637681159416"/>
    <n v="32929.144927536232"/>
    <n v="30468.221014492749"/>
    <n v="30997.646739130432"/>
    <n v="31459.485507246376"/>
    <n v="28906.411231884056"/>
    <n v="34399.682971014496"/>
  </r>
  <r>
    <x v="0"/>
    <x v="1"/>
    <x v="4"/>
    <x v="26"/>
    <s v="m3"/>
    <n v="8868.141304347826"/>
    <n v="9199.1956521739121"/>
    <n v="9588.7355072463743"/>
    <n v="9301.0181159420281"/>
    <n v="9315.121376811594"/>
    <n v="9123.670289855072"/>
    <n v="9807.8931159420281"/>
    <n v="9323.8568840579701"/>
    <n v="9199.8007246376801"/>
    <n v="9311.701086956522"/>
    <n v="8829.335144927536"/>
    <n v="9905.4528985507241"/>
  </r>
  <r>
    <x v="1"/>
    <x v="1"/>
    <x v="0"/>
    <x v="0"/>
    <s v="m3"/>
    <n v="234.59963768115941"/>
    <n v="243.86956521739128"/>
    <n v="262.63224637681157"/>
    <n v="264.28985507246375"/>
    <n v="289.54891304347819"/>
    <n v="267.21557971014488"/>
    <n v="288.3115942028985"/>
    <n v="317.19927536231882"/>
    <n v="283.61956521739131"/>
    <n v="285.38405797101444"/>
    <n v="271.03079710144925"/>
    <n v="303.37681159420288"/>
  </r>
  <r>
    <x v="1"/>
    <x v="1"/>
    <x v="0"/>
    <x v="1"/>
    <s v="m3"/>
    <n v="78.478260869565219"/>
    <n v="71.856884057971016"/>
    <n v="77.952898550724626"/>
    <n v="82.509057971014485"/>
    <n v="68.324275362318829"/>
    <n v="72.898550724637687"/>
    <n v="73.63224637681158"/>
    <n v="87.820652173913047"/>
    <n v="84.519927536231876"/>
    <n v="90.996376811594189"/>
    <n v="76.005434782608688"/>
    <n v="91.657608695652158"/>
  </r>
  <r>
    <x v="1"/>
    <x v="1"/>
    <x v="0"/>
    <x v="2"/>
    <s v="m3"/>
    <n v="3745.884057971014"/>
    <n v="4175.760869565217"/>
    <n v="4764.215579710145"/>
    <n v="4394.9891304347821"/>
    <n v="4751.6847826086951"/>
    <n v="4545.7554347826081"/>
    <n v="4493.021739130435"/>
    <n v="4874.4637681159411"/>
    <n v="4842.865942028985"/>
    <n v="4992.6032608695641"/>
    <n v="4532.940217391304"/>
    <n v="3700.8913043478256"/>
  </r>
  <r>
    <x v="1"/>
    <x v="1"/>
    <x v="0"/>
    <x v="3"/>
    <s v="m3"/>
    <n v="32.726449275362313"/>
    <n v="60.434782608695649"/>
    <n v="98.333333333333329"/>
    <n v="71.847826086956516"/>
    <n v="77.989130434782609"/>
    <n v="92.51811594202897"/>
    <n v="78.442028985507235"/>
    <n v="80.244565217391298"/>
    <n v="99.284420289855063"/>
    <n v="81.068840579710141"/>
    <n v="76.26811594202897"/>
    <n v="85.153985507246375"/>
  </r>
  <r>
    <x v="1"/>
    <x v="1"/>
    <x v="0"/>
    <x v="4"/>
    <s v="m3"/>
    <n v="2544.014492753623"/>
    <n v="2470.099637681159"/>
    <n v="2489.3768115942025"/>
    <n v="2477.369565217391"/>
    <n v="2592.7264492753625"/>
    <n v="2707.744565217391"/>
    <n v="3002.333333333333"/>
    <n v="2738.7355072463765"/>
    <n v="2791.778985507246"/>
    <n v="3016.6249999999995"/>
    <n v="2794.9184782608691"/>
    <n v="3013.2210144927535"/>
  </r>
  <r>
    <x v="1"/>
    <x v="1"/>
    <x v="0"/>
    <x v="5"/>
    <s v="m3"/>
    <n v="83.60507246376811"/>
    <n v="75.434782608695642"/>
    <n v="66.376811594202891"/>
    <n v="91.27717391304347"/>
    <n v="80.833333333333329"/>
    <n v="87.581521739130437"/>
    <n v="95.317028985507235"/>
    <n v="77.18297101449275"/>
    <n v="102.99818840579709"/>
    <n v="91.403985507246375"/>
    <n v="93.052536231884048"/>
    <n v="98.541666666666657"/>
  </r>
  <r>
    <x v="1"/>
    <x v="1"/>
    <x v="0"/>
    <x v="6"/>
    <s v="m3"/>
    <n v="225.25362318840578"/>
    <n v="237.96014492753622"/>
    <n v="238.14492753623188"/>
    <n v="200.22463768115941"/>
    <n v="222.02355072463766"/>
    <n v="217.75543478260869"/>
    <n v="254.44927536231882"/>
    <n v="218.51086956521738"/>
    <n v="250.14311594202897"/>
    <n v="220.8641304347826"/>
    <n v="211.49818840579709"/>
    <n v="237.02536231884054"/>
  </r>
  <r>
    <x v="1"/>
    <x v="1"/>
    <x v="1"/>
    <x v="7"/>
    <s v="m3"/>
    <n v="855.39130434782601"/>
    <n v="667.4547101449275"/>
    <n v="736.24999999999989"/>
    <n v="963.00724637681151"/>
    <n v="878.46014492753613"/>
    <n v="819.81159420289839"/>
    <n v="821.12681159420288"/>
    <n v="872.89673913043475"/>
    <n v="786.05615942028976"/>
    <n v="844.47826086956513"/>
    <n v="756.5797101449275"/>
    <n v="838.08695652173901"/>
  </r>
  <r>
    <x v="1"/>
    <x v="1"/>
    <x v="1"/>
    <x v="8"/>
    <s v="m3"/>
    <n v="729.75181159420288"/>
    <n v="403.62681159420288"/>
    <n v="754.27898550724638"/>
    <n v="516.66304347826076"/>
    <n v="658.68297101449264"/>
    <n v="690.2409420289855"/>
    <n v="815.73007246376812"/>
    <n v="672.72644927536226"/>
    <n v="742.46195652173901"/>
    <n v="764.26268115942014"/>
    <n v="662.18478260869551"/>
    <n v="677.58152173913038"/>
  </r>
  <r>
    <x v="1"/>
    <x v="1"/>
    <x v="1"/>
    <x v="9"/>
    <s v="m3"/>
    <n v="3049.2608695652175"/>
    <n v="2776.9673913043475"/>
    <n v="2914.153985507246"/>
    <n v="2865.7572463768115"/>
    <n v="2977.0905797101445"/>
    <n v="2988.0742753623185"/>
    <n v="3138.597826086956"/>
    <n v="3023.3749999999995"/>
    <n v="3023.3822463768115"/>
    <n v="3259.9909420289855"/>
    <n v="2950.7735507246371"/>
    <n v="3099.653985507246"/>
  </r>
  <r>
    <x v="1"/>
    <x v="1"/>
    <x v="1"/>
    <x v="10"/>
    <s v="m3"/>
    <n v="1575.876811594203"/>
    <n v="1511.659420289855"/>
    <n v="1544.1521739130435"/>
    <n v="1890.4583333333333"/>
    <n v="1689.3731884057968"/>
    <n v="1979.7409420289853"/>
    <n v="1900.5797101449275"/>
    <n v="1705.0978260869563"/>
    <n v="1571.034420289855"/>
    <n v="1674.7373188405795"/>
    <n v="1623.0072463768115"/>
    <n v="1640.425724637681"/>
  </r>
  <r>
    <x v="1"/>
    <x v="1"/>
    <x v="1"/>
    <x v="11"/>
    <s v="m3"/>
    <n v="1321.7880434782608"/>
    <n v="1090.8297101449275"/>
    <n v="1088.4130434782608"/>
    <n v="1177.0923913043478"/>
    <n v="1181.3478260869563"/>
    <n v="1159.766304347826"/>
    <n v="1362.6503623188405"/>
    <n v="1020.2228260869564"/>
    <n v="1025.5778985507245"/>
    <n v="1425.6612318840578"/>
    <n v="1283.6521739130435"/>
    <n v="1315.3876811594203"/>
  </r>
  <r>
    <x v="1"/>
    <x v="1"/>
    <x v="1"/>
    <x v="12"/>
    <s v="m3"/>
    <n v="5943.778985507246"/>
    <n v="5678.764492753623"/>
    <n v="5861.619565217391"/>
    <n v="6053.606884057971"/>
    <n v="6170.231884057971"/>
    <n v="6056.599637681159"/>
    <n v="6585.6123188405791"/>
    <n v="6166.329710144927"/>
    <n v="6073.1249999999991"/>
    <n v="7095.115942028985"/>
    <n v="6402.9311594202891"/>
    <n v="6693.259057971014"/>
  </r>
  <r>
    <x v="1"/>
    <x v="1"/>
    <x v="1"/>
    <x v="13"/>
    <s v="m3"/>
    <n v="707.95833333333326"/>
    <n v="597.11775362318838"/>
    <n v="565.71195652173913"/>
    <n v="555.95652173913038"/>
    <n v="543.695652173913"/>
    <n v="523.53260869565213"/>
    <n v="611.50362318840575"/>
    <n v="446.37862318840575"/>
    <n v="449.26992753623188"/>
    <n v="646.17391304347814"/>
    <n v="573.47101449275351"/>
    <n v="701.30434782608688"/>
  </r>
  <r>
    <x v="1"/>
    <x v="1"/>
    <x v="1"/>
    <x v="14"/>
    <s v="m3"/>
    <n v="829.21557971014488"/>
    <n v="795.29166666666663"/>
    <n v="718.68115942028976"/>
    <n v="931.16304347826076"/>
    <n v="918.55072463768101"/>
    <n v="884.28442028985501"/>
    <n v="765.88586956521726"/>
    <n v="686.82608695652175"/>
    <n v="720.67210144927526"/>
    <n v="984.02717391304338"/>
    <n v="1441.659420289855"/>
    <n v="925.14673913043475"/>
  </r>
  <r>
    <x v="1"/>
    <x v="1"/>
    <x v="1"/>
    <x v="15"/>
    <s v="m3"/>
    <n v="7510.097826086956"/>
    <n v="6783.3260869565211"/>
    <n v="7159.873188405797"/>
    <n v="7663.2554347826081"/>
    <n v="7603.2681159420281"/>
    <n v="13424.610507246374"/>
    <n v="16891.33876811594"/>
    <n v="12560.391304347824"/>
    <n v="11604.557971014492"/>
    <n v="9748.809782608696"/>
    <n v="7428.9148550724631"/>
    <n v="7351.121376811594"/>
  </r>
  <r>
    <x v="1"/>
    <x v="1"/>
    <x v="2"/>
    <x v="16"/>
    <s v="m3"/>
    <n v="34866.92391304348"/>
    <n v="32274.693840579708"/>
    <n v="36657.994565217392"/>
    <n v="37683.291666666664"/>
    <n v="37909.891304347824"/>
    <n v="37012.195652173905"/>
    <n v="37719.121376811592"/>
    <n v="36032.108695652169"/>
    <n v="35517.422101449272"/>
    <n v="35896.09963768116"/>
    <n v="31129.722826086952"/>
    <n v="26969.277173913044"/>
  </r>
  <r>
    <x v="1"/>
    <x v="1"/>
    <x v="2"/>
    <x v="17"/>
    <s v="m3"/>
    <n v="3467.728260869565"/>
    <n v="3149.1702898550725"/>
    <n v="3258.8242753623185"/>
    <n v="3381.713768115942"/>
    <n v="3344.302536231884"/>
    <n v="3482.5706521739125"/>
    <n v="3648.3097826086955"/>
    <n v="3453.9565217391305"/>
    <n v="3504.978260869565"/>
    <n v="3588.351449275362"/>
    <n v="3219.960144927536"/>
    <n v="3111.7753623188405"/>
  </r>
  <r>
    <x v="1"/>
    <x v="1"/>
    <x v="2"/>
    <x v="18"/>
    <s v="m3"/>
    <n v="12835.960144927536"/>
    <n v="11623.690217391302"/>
    <n v="12802.085144927536"/>
    <n v="12991.827898550722"/>
    <n v="14167.807971014492"/>
    <n v="13985.505434782608"/>
    <n v="15487.911231884056"/>
    <n v="14300.50724637681"/>
    <n v="15351.079710144926"/>
    <n v="14966.528985507244"/>
    <n v="13259.702898550722"/>
    <n v="14297.547101449274"/>
  </r>
  <r>
    <x v="1"/>
    <x v="1"/>
    <x v="2"/>
    <x v="19"/>
    <s v="m3"/>
    <n v="101056.14130434781"/>
    <n v="99633.394927536225"/>
    <n v="104748.47101449275"/>
    <n v="110601.89311594202"/>
    <n v="112788.45471014493"/>
    <n v="117052.22101449275"/>
    <n v="121693.8115942029"/>
    <n v="120589.54528985506"/>
    <n v="123918.61413043477"/>
    <n v="119497.96557971014"/>
    <n v="104658.19746376811"/>
    <n v="93579.210144927536"/>
  </r>
  <r>
    <x v="1"/>
    <x v="1"/>
    <x v="3"/>
    <x v="20"/>
    <s v="m3"/>
    <n v="22248.82608695652"/>
    <n v="21826.715579710144"/>
    <n v="23918.543478260868"/>
    <n v="24287.027173913044"/>
    <n v="27696.418478260868"/>
    <n v="29689.952898550724"/>
    <n v="29184.603260869564"/>
    <n v="26580.009057971012"/>
    <n v="28641.327898550724"/>
    <n v="28306.431159420288"/>
    <n v="24642.731884057968"/>
    <n v="24086.46195652174"/>
  </r>
  <r>
    <x v="1"/>
    <x v="1"/>
    <x v="3"/>
    <x v="21"/>
    <s v="m3"/>
    <n v="13648.86956521739"/>
    <n v="13568.17028985507"/>
    <n v="14291.985507246374"/>
    <n v="15927.554347826086"/>
    <n v="15717.068840579708"/>
    <n v="15392.648550724636"/>
    <n v="15380.612318840578"/>
    <n v="13843.740942028984"/>
    <n v="15169.351449275362"/>
    <n v="13798.307971014492"/>
    <n v="13813.443840579708"/>
    <n v="14169.364130434782"/>
  </r>
  <r>
    <x v="1"/>
    <x v="1"/>
    <x v="3"/>
    <x v="22"/>
    <s v="m3"/>
    <n v="18539.5"/>
    <n v="18862.307971014492"/>
    <n v="20744.67572463768"/>
    <n v="22481.722826086952"/>
    <n v="23883.557971014492"/>
    <n v="26623.17572463768"/>
    <n v="26014.791666666664"/>
    <n v="24602.80072463768"/>
    <n v="24766.432971014492"/>
    <n v="25414.498188405792"/>
    <n v="22331.097826086952"/>
    <n v="20029.152173913044"/>
  </r>
  <r>
    <x v="1"/>
    <x v="1"/>
    <x v="4"/>
    <x v="23"/>
    <s v="m3"/>
    <n v="1299.8278985507245"/>
    <n v="1365.836956521739"/>
    <n v="1566.7173913043478"/>
    <n v="1505.3931159420288"/>
    <n v="1590.9311594202898"/>
    <n v="1573.0851449275362"/>
    <n v="1855.4402173913043"/>
    <n v="1789.5833333333333"/>
    <n v="1792.9166666666665"/>
    <n v="1733.2554347826087"/>
    <n v="1507.3097826086955"/>
    <n v="1436.086956521739"/>
  </r>
  <r>
    <x v="1"/>
    <x v="1"/>
    <x v="4"/>
    <x v="24"/>
    <s v="m3"/>
    <n v="1825.139492753623"/>
    <n v="1956.7192028985505"/>
    <n v="2501.233695652174"/>
    <n v="2014.2373188405795"/>
    <n v="1966.9601449275362"/>
    <n v="2260.2409420289855"/>
    <n v="2582.1666666666665"/>
    <n v="2350.3985507246375"/>
    <n v="2377.1014492753625"/>
    <n v="2605.875"/>
    <n v="2337.458333333333"/>
    <n v="2348.369565217391"/>
  </r>
  <r>
    <x v="1"/>
    <x v="1"/>
    <x v="4"/>
    <x v="25"/>
    <s v="m3"/>
    <n v="7031.0543478260861"/>
    <n v="7155.2663043478251"/>
    <n v="7415.1666666666661"/>
    <n v="7071.795289855072"/>
    <n v="7405.833333333333"/>
    <n v="8359.3423913043462"/>
    <n v="9410.38768115942"/>
    <n v="6453.3641304347821"/>
    <n v="6255.1449275362311"/>
    <n v="7526.7173913043471"/>
    <n v="8270.911231884058"/>
    <n v="8532.085144927536"/>
  </r>
  <r>
    <x v="1"/>
    <x v="1"/>
    <x v="4"/>
    <x v="26"/>
    <s v="m3"/>
    <n v="2978.088768115942"/>
    <n v="3497.463768115942"/>
    <n v="1764.4565217391303"/>
    <n v="2187.3079710144925"/>
    <n v="3471.778985507246"/>
    <n v="2560.1648550724635"/>
    <n v="2460.079710144927"/>
    <n v="3037.1684782608691"/>
    <n v="3561.333333333333"/>
    <n v="2344.710144927536"/>
    <n v="2471.188405797101"/>
    <n v="2023.2499999999998"/>
  </r>
  <r>
    <x v="0"/>
    <x v="2"/>
    <x v="0"/>
    <x v="0"/>
    <s v="m3"/>
    <n v="5623.240942028985"/>
    <n v="5653.4891304347821"/>
    <n v="6118.365942028985"/>
    <n v="6251.9927536231871"/>
    <n v="5883.083333333333"/>
    <n v="6088.4184782608691"/>
    <n v="6326.802536231884"/>
    <n v="5874.0742753623181"/>
    <n v="5960.3677536231871"/>
    <n v="6017.396739130435"/>
    <n v="5798.396739130435"/>
    <n v="6758.5579710144921"/>
  </r>
  <r>
    <x v="0"/>
    <x v="2"/>
    <x v="0"/>
    <x v="1"/>
    <s v="m3"/>
    <n v="1822.5905797101448"/>
    <n v="1929.4329710144928"/>
    <n v="2253.532608695652"/>
    <n v="2223.123188405797"/>
    <n v="2465.5978260869565"/>
    <n v="1984.7355072463768"/>
    <n v="2498.8659420289855"/>
    <n v="1854.855072463768"/>
    <n v="1936.105072463768"/>
    <n v="2170.548913043478"/>
    <n v="1791.996376811594"/>
    <n v="2669.9510869565215"/>
  </r>
  <r>
    <x v="0"/>
    <x v="2"/>
    <x v="0"/>
    <x v="2"/>
    <s v="m3"/>
    <n v="10642.14492753623"/>
    <n v="9211.9583333333321"/>
    <n v="10107.130434782608"/>
    <n v="9781.9076086956502"/>
    <n v="10116.01992753623"/>
    <n v="10174.967391304348"/>
    <n v="10219.057971014492"/>
    <n v="9953.6503623188401"/>
    <n v="10192.099637681158"/>
    <n v="9717.1739130434762"/>
    <n v="9781.992753623188"/>
    <n v="11069.03079710145"/>
  </r>
  <r>
    <x v="0"/>
    <x v="2"/>
    <x v="0"/>
    <x v="3"/>
    <s v="m3"/>
    <n v="1292.1340579710145"/>
    <n v="1182.9728260869563"/>
    <n v="1286.907608695652"/>
    <n v="1265.2028985507245"/>
    <n v="1360.2554347826087"/>
    <n v="1391.3315217391303"/>
    <n v="1480.1467391304345"/>
    <n v="1358.5271739130435"/>
    <n v="1290.692028985507"/>
    <n v="1311.7753623188405"/>
    <n v="1262.9909420289853"/>
    <n v="1545.19384057971"/>
  </r>
  <r>
    <x v="0"/>
    <x v="2"/>
    <x v="0"/>
    <x v="4"/>
    <s v="m3"/>
    <n v="21471.835144927536"/>
    <n v="20007.134057971012"/>
    <n v="22451.71195652174"/>
    <n v="22631.938405797096"/>
    <n v="22199.931159420288"/>
    <n v="23245.231884057968"/>
    <n v="22498.038043478256"/>
    <n v="21873.074275362316"/>
    <n v="22120.61413043478"/>
    <n v="23119.797101449272"/>
    <n v="21003.153985507248"/>
    <n v="24161.431159420288"/>
  </r>
  <r>
    <x v="0"/>
    <x v="2"/>
    <x v="0"/>
    <x v="5"/>
    <s v="m3"/>
    <n v="1937.3297101449273"/>
    <n v="1915.7336956521738"/>
    <n v="2225.4021739130435"/>
    <n v="2178.394927536232"/>
    <n v="2153.246376811594"/>
    <n v="2208.8097826086955"/>
    <n v="2394.710144927536"/>
    <n v="2155.5760869565215"/>
    <n v="2105.0108695652175"/>
    <n v="2260.8460144927535"/>
    <n v="1991.1431159420288"/>
    <n v="2389.8097826086955"/>
  </r>
  <r>
    <x v="0"/>
    <x v="2"/>
    <x v="0"/>
    <x v="6"/>
    <s v="m3"/>
    <n v="5629.903985507246"/>
    <n v="5377.210144927536"/>
    <n v="5993.2192028985501"/>
    <n v="6047.119565217391"/>
    <n v="5756.2699275362311"/>
    <n v="5681.63768115942"/>
    <n v="5935.7735507246371"/>
    <n v="5492.885869565217"/>
    <n v="5589.5054347826081"/>
    <n v="5705.688405797101"/>
    <n v="5490.038043478261"/>
    <n v="6193.6014492753611"/>
  </r>
  <r>
    <x v="0"/>
    <x v="2"/>
    <x v="1"/>
    <x v="7"/>
    <s v="m3"/>
    <n v="15664.211956521738"/>
    <n v="14125.998188405794"/>
    <n v="16297.213768115942"/>
    <n v="16595.186594202896"/>
    <n v="16659.869565217392"/>
    <n v="16704.916666666664"/>
    <n v="17609.467391304348"/>
    <n v="17188.411231884056"/>
    <n v="16896.704710144924"/>
    <n v="16708.072463768116"/>
    <n v="15838.969202898548"/>
    <n v="17320.315217391304"/>
  </r>
  <r>
    <x v="0"/>
    <x v="2"/>
    <x v="1"/>
    <x v="8"/>
    <s v="m3"/>
    <n v="9898.559782608696"/>
    <n v="8771.920289855072"/>
    <n v="10105.615942028984"/>
    <n v="10112.027173913042"/>
    <n v="10424.052536231882"/>
    <n v="10513.807971014492"/>
    <n v="10623.737318840578"/>
    <n v="10515.516304347824"/>
    <n v="10605.920289855072"/>
    <n v="10643.998188405796"/>
    <n v="9600.5815217391282"/>
    <n v="10797.576086956522"/>
  </r>
  <r>
    <x v="0"/>
    <x v="2"/>
    <x v="1"/>
    <x v="9"/>
    <s v="m3"/>
    <n v="28303.996376811589"/>
    <n v="25269.371376811592"/>
    <n v="29587.452898550724"/>
    <n v="28317.97644927536"/>
    <n v="29134.436594202896"/>
    <n v="30427.943840579708"/>
    <n v="31301.257246376808"/>
    <n v="31545.257246376808"/>
    <n v="30846.490942028984"/>
    <n v="31142.0652173913"/>
    <n v="29195.909420289852"/>
    <n v="32476.119565217388"/>
  </r>
  <r>
    <x v="0"/>
    <x v="2"/>
    <x v="1"/>
    <x v="10"/>
    <s v="m3"/>
    <n v="13575.333333333332"/>
    <n v="12429.36956521739"/>
    <n v="13946.715579710144"/>
    <n v="13943.646739130434"/>
    <n v="13653.978260869564"/>
    <n v="14472.586956521738"/>
    <n v="15283.246376811594"/>
    <n v="14841.3134057971"/>
    <n v="14849.204710144926"/>
    <n v="14608.76268115942"/>
    <n v="13729.643115942028"/>
    <n v="14656.581521739128"/>
  </r>
  <r>
    <x v="0"/>
    <x v="2"/>
    <x v="1"/>
    <x v="11"/>
    <s v="m3"/>
    <n v="14405.842391304346"/>
    <n v="13190.25724637681"/>
    <n v="14552.88768115942"/>
    <n v="15035.862318840578"/>
    <n v="15093.153985507244"/>
    <n v="15632.844202898548"/>
    <n v="16431.260869565216"/>
    <n v="16109.721014492752"/>
    <n v="16271.771739130434"/>
    <n v="16350.072463768116"/>
    <n v="15332.88224637681"/>
    <n v="16640.266304347824"/>
  </r>
  <r>
    <x v="0"/>
    <x v="2"/>
    <x v="1"/>
    <x v="12"/>
    <s v="m3"/>
    <n v="32289.413043478256"/>
    <n v="29690.411231884056"/>
    <n v="32384.266304347824"/>
    <n v="33611.181159420288"/>
    <n v="33536.85326086956"/>
    <n v="35686.434782608696"/>
    <n v="37794.940217391304"/>
    <n v="36582.246376811592"/>
    <n v="35749.168478260865"/>
    <n v="35651.940217391304"/>
    <n v="32975.882246376808"/>
    <n v="36621.755434782608"/>
  </r>
  <r>
    <x v="0"/>
    <x v="2"/>
    <x v="1"/>
    <x v="13"/>
    <s v="m3"/>
    <n v="11235.836956521738"/>
    <n v="10397.233695652174"/>
    <n v="10726.48188405797"/>
    <n v="11019.190217391302"/>
    <n v="11318.605072463768"/>
    <n v="11515.903985507246"/>
    <n v="12170.41847826087"/>
    <n v="11861.920289855072"/>
    <n v="11881.072463768116"/>
    <n v="11829.322463768116"/>
    <n v="10929.889492753624"/>
    <n v="12352.605072463768"/>
  </r>
  <r>
    <x v="0"/>
    <x v="2"/>
    <x v="1"/>
    <x v="14"/>
    <s v="m3"/>
    <n v="7726.6865942028971"/>
    <n v="7173.981884057971"/>
    <n v="8140.286231884058"/>
    <n v="8533.704710144928"/>
    <n v="8672.9891304347821"/>
    <n v="8994.3967391304341"/>
    <n v="9703.8206521739121"/>
    <n v="9364.701086956522"/>
    <n v="9171.0181159420281"/>
    <n v="9282.2826086956502"/>
    <n v="8224.2717391304341"/>
    <n v="9146.2735507246362"/>
  </r>
  <r>
    <x v="0"/>
    <x v="2"/>
    <x v="1"/>
    <x v="15"/>
    <s v="m3"/>
    <n v="56827.106884057968"/>
    <n v="51923.565217391297"/>
    <n v="54847.668478260865"/>
    <n v="56209.668478260865"/>
    <n v="58339.534420289849"/>
    <n v="60355.697463768112"/>
    <n v="63880.119565217385"/>
    <n v="60865.635869565209"/>
    <n v="59829.335144927529"/>
    <n v="60809.186594202889"/>
    <n v="55356.690217391297"/>
    <n v="60250.465579710144"/>
  </r>
  <r>
    <x v="0"/>
    <x v="2"/>
    <x v="2"/>
    <x v="16"/>
    <s v="m3"/>
    <n v="76767.994565217392"/>
    <n v="70428.664855072449"/>
    <n v="74970.117753623184"/>
    <n v="78349.329710144928"/>
    <n v="78640.130434782608"/>
    <n v="81774.079710144928"/>
    <n v="84448.804347826081"/>
    <n v="80717.378623188401"/>
    <n v="75197.173913043473"/>
    <n v="78173.663043478256"/>
    <n v="71978.840579710144"/>
    <n v="81206.25"/>
  </r>
  <r>
    <x v="0"/>
    <x v="2"/>
    <x v="2"/>
    <x v="17"/>
    <s v="m3"/>
    <n v="15398.29528985507"/>
    <n v="14297.302536231882"/>
    <n v="14571.134057971014"/>
    <n v="15771.115942028984"/>
    <n v="15143.15036231884"/>
    <n v="16561.353260869564"/>
    <n v="17200.617753623188"/>
    <n v="17134.182971014492"/>
    <n v="16860.887681159416"/>
    <n v="16983.98731884058"/>
    <n v="16771.090579710144"/>
    <n v="18395.920289855072"/>
  </r>
  <r>
    <x v="0"/>
    <x v="2"/>
    <x v="2"/>
    <x v="18"/>
    <s v="m3"/>
    <n v="60710.898550724633"/>
    <n v="55467.338768115937"/>
    <n v="59780.342391304344"/>
    <n v="64689.422101449272"/>
    <n v="61911.576086956513"/>
    <n v="67112.916666666657"/>
    <n v="69742.304347826081"/>
    <n v="68618.163043478256"/>
    <n v="65171.387681159416"/>
    <n v="68593.052536231873"/>
    <n v="58484.992753623177"/>
    <n v="69695.905797101441"/>
  </r>
  <r>
    <x v="0"/>
    <x v="2"/>
    <x v="2"/>
    <x v="19"/>
    <s v="m3"/>
    <n v="157729.80072463767"/>
    <n v="144390.90217391303"/>
    <n v="155848.40217391303"/>
    <n v="159965.34963768115"/>
    <n v="164075.42934782605"/>
    <n v="173356.61594202896"/>
    <n v="183107.11594202896"/>
    <n v="178974.30978260867"/>
    <n v="166958.03623188403"/>
    <n v="172622.58876811594"/>
    <n v="151514.73550724637"/>
    <n v="175350.2644927536"/>
  </r>
  <r>
    <x v="0"/>
    <x v="2"/>
    <x v="3"/>
    <x v="20"/>
    <s v="m3"/>
    <n v="42353.585144927529"/>
    <n v="38797.121376811592"/>
    <n v="42553.045289855072"/>
    <n v="42571.447463768112"/>
    <n v="44393.269927536225"/>
    <n v="48884.365942028984"/>
    <n v="51208.311594202889"/>
    <n v="48321.869565217392"/>
    <n v="46778.980072463768"/>
    <n v="46607.237318840576"/>
    <n v="40788.710144927529"/>
    <n v="46836.891304347824"/>
  </r>
  <r>
    <x v="0"/>
    <x v="2"/>
    <x v="3"/>
    <x v="21"/>
    <s v="m3"/>
    <n v="21897.375"/>
    <n v="19583.95108695652"/>
    <n v="20847.92572463768"/>
    <n v="21174.902173913044"/>
    <n v="22484.041666666664"/>
    <n v="23581.119565217392"/>
    <n v="25357.304347826084"/>
    <n v="24610.849637681156"/>
    <n v="24228.949275362316"/>
    <n v="23530.273550724636"/>
    <n v="21241.393115942028"/>
    <n v="23628.730072463764"/>
  </r>
  <r>
    <x v="0"/>
    <x v="2"/>
    <x v="3"/>
    <x v="22"/>
    <s v="m3"/>
    <n v="41925.759057971009"/>
    <n v="38106.445652173905"/>
    <n v="43517.755434782601"/>
    <n v="43331.771739130432"/>
    <n v="44770.206521739128"/>
    <n v="48774.273550724633"/>
    <n v="53208.833333333328"/>
    <n v="49073.842391304344"/>
    <n v="47412.963768115937"/>
    <n v="47908.063405797096"/>
    <n v="42605.210144927529"/>
    <n v="45918.20289855072"/>
  </r>
  <r>
    <x v="0"/>
    <x v="2"/>
    <x v="4"/>
    <x v="23"/>
    <s v="m3"/>
    <n v="9278.2536231884042"/>
    <n v="8840.1286231884042"/>
    <n v="9754.9057971014499"/>
    <n v="9604.483695652174"/>
    <n v="9736.936594202898"/>
    <n v="10518.342391304348"/>
    <n v="10845.009057971014"/>
    <n v="10577.449275362318"/>
    <n v="9729.3278985507241"/>
    <n v="9891.0471014492759"/>
    <n v="8972.528985507246"/>
    <n v="10435.226449275362"/>
  </r>
  <r>
    <x v="0"/>
    <x v="2"/>
    <x v="4"/>
    <x v="24"/>
    <s v="m3"/>
    <n v="11690.811594202898"/>
    <n v="11346.141304347824"/>
    <n v="12505.735507246374"/>
    <n v="12574.817028985506"/>
    <n v="12107.565217391302"/>
    <n v="13001.943840579708"/>
    <n v="13279.485507246374"/>
    <n v="12607.255434782608"/>
    <n v="12166.686594202898"/>
    <n v="12571.047101449274"/>
    <n v="11848.184782608696"/>
    <n v="12979.329710144926"/>
  </r>
  <r>
    <x v="0"/>
    <x v="2"/>
    <x v="4"/>
    <x v="25"/>
    <s v="m3"/>
    <n v="31267.768115942028"/>
    <n v="29208.943840579708"/>
    <n v="31028.829710144924"/>
    <n v="31440.400362318836"/>
    <n v="31077.704710144924"/>
    <n v="31609.793478260868"/>
    <n v="31866.36231884058"/>
    <n v="29976.438405797096"/>
    <n v="29325.356884057968"/>
    <n v="29985.249999999996"/>
    <n v="28448.206521739128"/>
    <n v="32651.971014492749"/>
  </r>
  <r>
    <x v="0"/>
    <x v="2"/>
    <x v="4"/>
    <x v="26"/>
    <s v="m3"/>
    <n v="8301.8659420289841"/>
    <n v="8139.708333333333"/>
    <n v="9100.2210144927521"/>
    <n v="9372.0036231884042"/>
    <n v="8716.3568840579701"/>
    <n v="9513.842391304348"/>
    <n v="9558.088768115942"/>
    <n v="9783.1394927536239"/>
    <n v="9776.322463768116"/>
    <n v="9922.9891304347821"/>
    <n v="8613.2445652173901"/>
    <n v="9665.5108695652161"/>
  </r>
  <r>
    <x v="1"/>
    <x v="2"/>
    <x v="0"/>
    <x v="0"/>
    <s v="m3"/>
    <n v="257.83514492753625"/>
    <n v="259.90398550724638"/>
    <n v="301.3297101449275"/>
    <n v="308.1159420289855"/>
    <n v="310.1159420289855"/>
    <n v="332.87862318840575"/>
    <n v="381.50543478260863"/>
    <n v="364.88949275362319"/>
    <n v="361.75181159420288"/>
    <n v="382.79347826086951"/>
    <n v="370.88586956521738"/>
    <n v="382.78623188405794"/>
  </r>
  <r>
    <x v="1"/>
    <x v="2"/>
    <x v="0"/>
    <x v="1"/>
    <s v="m3"/>
    <n v="78.43297101449275"/>
    <n v="59.429347826086953"/>
    <n v="76.58514492753622"/>
    <n v="87.889492753623188"/>
    <n v="85.896739130434767"/>
    <n v="91.711956521739125"/>
    <n v="103.3695652173913"/>
    <n v="97.762681159420282"/>
    <n v="92.436594202898547"/>
    <n v="105.2445652173913"/>
    <n v="89.68297101449275"/>
    <n v="104.88224637681158"/>
  </r>
  <r>
    <x v="1"/>
    <x v="2"/>
    <x v="0"/>
    <x v="2"/>
    <s v="m3"/>
    <n v="3383.0543478260865"/>
    <n v="3086.128623188406"/>
    <n v="3886.657608695652"/>
    <n v="3739.2934782608691"/>
    <n v="3964.5760869565215"/>
    <n v="3981.6213768115936"/>
    <n v="4022.3804347826085"/>
    <n v="4194.635869565217"/>
    <n v="4219.695652173913"/>
    <n v="4137.0942028985501"/>
    <n v="3692.6630434782605"/>
    <n v="3025.460144927536"/>
  </r>
  <r>
    <x v="1"/>
    <x v="2"/>
    <x v="0"/>
    <x v="3"/>
    <s v="m3"/>
    <n v="72.445652173913047"/>
    <n v="58.315217391304344"/>
    <n v="45.905797101449274"/>
    <n v="58.043478260869563"/>
    <n v="82.427536231884048"/>
    <n v="89.112318840579704"/>
    <n v="75.878623188405797"/>
    <n v="79.030797101449267"/>
    <n v="82.137681159420282"/>
    <n v="72.128623188405797"/>
    <n v="74.248188405797094"/>
    <n v="82.092391304347828"/>
  </r>
  <r>
    <x v="1"/>
    <x v="2"/>
    <x v="0"/>
    <x v="4"/>
    <s v="m3"/>
    <n v="2682.804347826087"/>
    <n v="2567"/>
    <n v="2728.25"/>
    <n v="2644.958333333333"/>
    <n v="2624.583333333333"/>
    <n v="2729.26268115942"/>
    <n v="2819.9474637681155"/>
    <n v="2611.3224637681155"/>
    <n v="2704.6503623188405"/>
    <n v="3004.869565217391"/>
    <n v="2816.1213768115936"/>
    <n v="2740.907608695652"/>
  </r>
  <r>
    <x v="1"/>
    <x v="2"/>
    <x v="0"/>
    <x v="5"/>
    <s v="m3"/>
    <n v="73.188405797101439"/>
    <n v="63.469202898550719"/>
    <n v="92.128623188405797"/>
    <n v="81.195652173913047"/>
    <n v="79.610507246376798"/>
    <n v="87.472826086956516"/>
    <n v="115.41666666666666"/>
    <n v="102.25543478260869"/>
    <n v="101.05978260869564"/>
    <n v="88.306159420289845"/>
    <n v="90.271739130434767"/>
    <n v="104.83695652173913"/>
  </r>
  <r>
    <x v="1"/>
    <x v="2"/>
    <x v="0"/>
    <x v="6"/>
    <s v="m3"/>
    <n v="198.62681159420288"/>
    <n v="193.106884057971"/>
    <n v="250.01449275362316"/>
    <n v="259.40760869565219"/>
    <n v="225.29347826086953"/>
    <n v="260.89673913043475"/>
    <n v="246.26086956521738"/>
    <n v="238.90217391304347"/>
    <n v="264.36231884057969"/>
    <n v="242.34963768115941"/>
    <n v="243.35869565217388"/>
    <n v="264.58695652173913"/>
  </r>
  <r>
    <x v="1"/>
    <x v="2"/>
    <x v="1"/>
    <x v="7"/>
    <s v="m3"/>
    <n v="755.23007246376812"/>
    <n v="784.67210144927526"/>
    <n v="757.6521739130435"/>
    <n v="764.28804347826076"/>
    <n v="959.66666666666663"/>
    <n v="979.34963768115927"/>
    <n v="893.68478260869551"/>
    <n v="780.12862318840575"/>
    <n v="795.55978260869551"/>
    <n v="1045.5670289855072"/>
    <n v="745.45833333333326"/>
    <n v="830.481884057971"/>
  </r>
  <r>
    <x v="1"/>
    <x v="2"/>
    <x v="1"/>
    <x v="8"/>
    <s v="m3"/>
    <n v="372.72101449275362"/>
    <n v="554.70108695652175"/>
    <n v="436.17572463768107"/>
    <n v="403.463768115942"/>
    <n v="467.47826086956519"/>
    <n v="403.44384057971007"/>
    <n v="402.91485507246375"/>
    <n v="390.05072463768113"/>
    <n v="397.39492753623188"/>
    <n v="406.03442028985506"/>
    <n v="392.35326086956519"/>
    <n v="439.27536231884051"/>
  </r>
  <r>
    <x v="1"/>
    <x v="2"/>
    <x v="1"/>
    <x v="9"/>
    <s v="m3"/>
    <n v="3093.8623188405795"/>
    <n v="2616.0579710144925"/>
    <n v="2941.3749999999995"/>
    <n v="3022.179347826087"/>
    <n v="3030.7717391304345"/>
    <n v="3196.998188405797"/>
    <n v="3275.032608695652"/>
    <n v="3265.2192028985505"/>
    <n v="3234.086956521739"/>
    <n v="3402.5543478260865"/>
    <n v="3222.5960144927535"/>
    <n v="3444.1956521739125"/>
  </r>
  <r>
    <x v="1"/>
    <x v="2"/>
    <x v="1"/>
    <x v="10"/>
    <s v="m3"/>
    <n v="1579.3478260869563"/>
    <n v="1503.0797101449275"/>
    <n v="1689.8224637681158"/>
    <n v="1739.5905797101448"/>
    <n v="1694.9855072463768"/>
    <n v="1716.9728260869563"/>
    <n v="1936.7518115942025"/>
    <n v="2030.0199275362318"/>
    <n v="1883.6086956521738"/>
    <n v="1857.2608695652173"/>
    <n v="1767.619565217391"/>
    <n v="1821.0615942028985"/>
  </r>
  <r>
    <x v="1"/>
    <x v="2"/>
    <x v="1"/>
    <x v="11"/>
    <s v="m3"/>
    <n v="1164.7047101449275"/>
    <n v="1148.088768115942"/>
    <n v="1193.3586956521738"/>
    <n v="1182.4257246376812"/>
    <n v="1148.8514492753623"/>
    <n v="1261.7916666666665"/>
    <n v="1355.8659420289853"/>
    <n v="1389.9003623188405"/>
    <n v="1342.2210144927535"/>
    <n v="1350.1630434782608"/>
    <n v="1255.9710144927535"/>
    <n v="1315.2427536231883"/>
  </r>
  <r>
    <x v="1"/>
    <x v="2"/>
    <x v="1"/>
    <x v="12"/>
    <s v="m3"/>
    <n v="6310.8387681159411"/>
    <n v="5808.8079710144921"/>
    <n v="6772.802536231884"/>
    <n v="6341.4347826086951"/>
    <n v="6366.7499999999991"/>
    <n v="6332.0434782608691"/>
    <n v="6983.4221014492741"/>
    <n v="6778.5724637681151"/>
    <n v="6719.20652173913"/>
    <n v="7139.494565217391"/>
    <n v="6809.356884057971"/>
    <n v="6964.2916666666661"/>
  </r>
  <r>
    <x v="1"/>
    <x v="2"/>
    <x v="1"/>
    <x v="13"/>
    <s v="m3"/>
    <n v="709.01449275362313"/>
    <n v="588.481884057971"/>
    <n v="603.00724637681151"/>
    <n v="454.51086956521738"/>
    <n v="509.44384057971007"/>
    <n v="509.37862318840575"/>
    <n v="607.11956521739125"/>
    <n v="595.69202898550725"/>
    <n v="536.75724637681151"/>
    <n v="641.59057971014488"/>
    <n v="540.945652173913"/>
    <n v="603.65398550724638"/>
  </r>
  <r>
    <x v="1"/>
    <x v="2"/>
    <x v="1"/>
    <x v="14"/>
    <s v="m3"/>
    <n v="989.25543478260863"/>
    <n v="866.16485507246375"/>
    <n v="932.78079710144925"/>
    <n v="1055.125"/>
    <n v="1133.641304347826"/>
    <n v="1231.7336956521738"/>
    <n v="1331.7228260869563"/>
    <n v="1285.7590579710145"/>
    <n v="1253.5724637681158"/>
    <n v="1399.6811594202898"/>
    <n v="1337.81884057971"/>
    <n v="1499.9565217391303"/>
  </r>
  <r>
    <x v="1"/>
    <x v="2"/>
    <x v="1"/>
    <x v="15"/>
    <s v="m3"/>
    <n v="7925.1847826086951"/>
    <n v="6785.521739130435"/>
    <n v="7020.7699275362311"/>
    <n v="6898.759057971014"/>
    <n v="7373.2826086956511"/>
    <n v="7643.1141304347821"/>
    <n v="8059.3097826086951"/>
    <n v="8178.8949275362311"/>
    <n v="7892.0887681159411"/>
    <n v="8305.7807971014481"/>
    <n v="7671.402173913043"/>
    <n v="8324.6956521739121"/>
  </r>
  <r>
    <x v="1"/>
    <x v="2"/>
    <x v="2"/>
    <x v="16"/>
    <s v="m3"/>
    <n v="26490.96376811594"/>
    <n v="24970.623188405792"/>
    <n v="29992.710144927536"/>
    <n v="29053.55072463768"/>
    <n v="29803.838768115937"/>
    <n v="32386.958333333332"/>
    <n v="33687.128623188408"/>
    <n v="32900.019927536232"/>
    <n v="32806.17572463768"/>
    <n v="33110.44927536232"/>
    <n v="31125.88949275362"/>
    <n v="33704.072463768112"/>
  </r>
  <r>
    <x v="1"/>
    <x v="2"/>
    <x v="2"/>
    <x v="17"/>
    <s v="m3"/>
    <n v="3182.31884057971"/>
    <n v="2763.208333333333"/>
    <n v="2656.253623188406"/>
    <n v="2477.3913043478256"/>
    <n v="2510.188405797101"/>
    <n v="2856.047101449275"/>
    <n v="3474.4130434782605"/>
    <n v="3409.6358695652175"/>
    <n v="3163.5923913043475"/>
    <n v="3368.7300724637676"/>
    <n v="3133.873188405797"/>
    <n v="3106.530797101449"/>
  </r>
  <r>
    <x v="1"/>
    <x v="2"/>
    <x v="2"/>
    <x v="18"/>
    <s v="m3"/>
    <n v="13078.561594202896"/>
    <n v="11406.449275362318"/>
    <n v="13198.480072463768"/>
    <n v="13301.349637681158"/>
    <n v="13672.376811594202"/>
    <n v="14574.932971014492"/>
    <n v="15496.885869565216"/>
    <n v="16130.483695652172"/>
    <n v="14963.45108695652"/>
    <n v="15132.923913043476"/>
    <n v="13725.99456521739"/>
    <n v="15080.742753623188"/>
  </r>
  <r>
    <x v="1"/>
    <x v="2"/>
    <x v="2"/>
    <x v="19"/>
    <s v="m3"/>
    <n v="93380.398550724625"/>
    <n v="91195.47644927536"/>
    <n v="102862.16666666666"/>
    <n v="104166.23007246376"/>
    <n v="104580.37318840578"/>
    <n v="113783.51992753622"/>
    <n v="118022.21376811594"/>
    <n v="113129.71195652173"/>
    <n v="112715.6865942029"/>
    <n v="118065.91123188405"/>
    <n v="106830.78442028984"/>
    <n v="108972.63768115941"/>
  </r>
  <r>
    <x v="1"/>
    <x v="2"/>
    <x v="3"/>
    <x v="20"/>
    <s v="m3"/>
    <n v="20626.969202898552"/>
    <n v="19496.385869565216"/>
    <n v="23480.045289855072"/>
    <n v="23516.092391304348"/>
    <n v="24338.653985507248"/>
    <n v="27965.193840579708"/>
    <n v="29175.15036231884"/>
    <n v="26766.427536231884"/>
    <n v="28168.266304347824"/>
    <n v="27821.777173913044"/>
    <n v="23641.983695652172"/>
    <n v="22898.605072463764"/>
  </r>
  <r>
    <x v="1"/>
    <x v="2"/>
    <x v="3"/>
    <x v="21"/>
    <s v="m3"/>
    <n v="11543.708333333332"/>
    <n v="11435.702898550724"/>
    <n v="13249.862318840578"/>
    <n v="13207.25724637681"/>
    <n v="13222.992753623188"/>
    <n v="15320.239130434782"/>
    <n v="16937.831521739128"/>
    <n v="15248.922101449274"/>
    <n v="15341.018115942028"/>
    <n v="15598.637681159418"/>
    <n v="13615.452898550722"/>
    <n v="13796.451086956522"/>
  </r>
  <r>
    <x v="1"/>
    <x v="2"/>
    <x v="3"/>
    <x v="22"/>
    <s v="m3"/>
    <n v="16694.503623188404"/>
    <n v="15143.987318840578"/>
    <n v="19307.71376811594"/>
    <n v="19903.58876811594"/>
    <n v="20859.034420289852"/>
    <n v="25014.070652173912"/>
    <n v="27005.480072463764"/>
    <n v="23034.554347826084"/>
    <n v="22820.849637681156"/>
    <n v="22866.717391304348"/>
    <n v="20102.360507246376"/>
    <n v="19772.893115942028"/>
  </r>
  <r>
    <x v="1"/>
    <x v="2"/>
    <x v="4"/>
    <x v="23"/>
    <s v="m3"/>
    <n v="1349.9909420289853"/>
    <n v="1562.0199275362318"/>
    <n v="1674.6286231884058"/>
    <n v="1641.086956521739"/>
    <n v="1691.9583333333333"/>
    <n v="1952.1485507246375"/>
    <n v="2040.173913043478"/>
    <n v="1964.981884057971"/>
    <n v="1901.5634057971013"/>
    <n v="1724.4601449275362"/>
    <n v="1717.5833333333333"/>
    <n v="1745.8097826086955"/>
  </r>
  <r>
    <x v="1"/>
    <x v="2"/>
    <x v="4"/>
    <x v="24"/>
    <s v="m3"/>
    <n v="2061.1503623188405"/>
    <n v="2027.5090579710145"/>
    <n v="2476.9710144927535"/>
    <n v="2369.494565217391"/>
    <n v="1937.4583333333333"/>
    <n v="2310.9130434782605"/>
    <n v="2601.1159420289855"/>
    <n v="2568.579710144927"/>
    <n v="2499.784420289855"/>
    <n v="2515.963768115942"/>
    <n v="2343.5072463768115"/>
    <n v="2334.815217391304"/>
  </r>
  <r>
    <x v="1"/>
    <x v="2"/>
    <x v="4"/>
    <x v="25"/>
    <s v="m3"/>
    <n v="7131.7699275362311"/>
    <n v="6341.6576086956511"/>
    <n v="6845.38768115942"/>
    <n v="7321.552536231884"/>
    <n v="7550.6485507246371"/>
    <n v="8267.5797101449261"/>
    <n v="9054.9583333333321"/>
    <n v="8349.3007246376801"/>
    <n v="8665.6648550724622"/>
    <n v="8586.0217391304341"/>
    <n v="8129.8931159420281"/>
    <n v="8168.902173913043"/>
  </r>
  <r>
    <x v="1"/>
    <x v="2"/>
    <x v="4"/>
    <x v="26"/>
    <s v="m3"/>
    <n v="3384.1286231884051"/>
    <n v="3394.9365942028985"/>
    <n v="3556.836956521739"/>
    <n v="4139.8822463768111"/>
    <n v="3998.8768115942025"/>
    <n v="4199.315217391304"/>
    <n v="4320.2373188405791"/>
    <n v="4260.5742753623181"/>
    <n v="4498.507246376812"/>
    <n v="4601.990942028985"/>
    <n v="4127.063405797101"/>
    <n v="4510.635869565217"/>
  </r>
  <r>
    <x v="0"/>
    <x v="3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</r>
  <r>
    <x v="0"/>
    <x v="3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</r>
  <r>
    <x v="0"/>
    <x v="3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</r>
  <r>
    <x v="0"/>
    <x v="3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</r>
  <r>
    <x v="0"/>
    <x v="3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</r>
  <r>
    <x v="0"/>
    <x v="3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</r>
  <r>
    <x v="0"/>
    <x v="3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</r>
  <r>
    <x v="0"/>
    <x v="3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</r>
  <r>
    <x v="0"/>
    <x v="3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</r>
  <r>
    <x v="0"/>
    <x v="3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</r>
  <r>
    <x v="0"/>
    <x v="3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</r>
  <r>
    <x v="0"/>
    <x v="3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</r>
  <r>
    <x v="0"/>
    <x v="3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</r>
  <r>
    <x v="0"/>
    <x v="3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</r>
  <r>
    <x v="0"/>
    <x v="3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</r>
  <r>
    <x v="0"/>
    <x v="3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</r>
  <r>
    <x v="0"/>
    <x v="3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</r>
  <r>
    <x v="0"/>
    <x v="3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</r>
  <r>
    <x v="0"/>
    <x v="3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</r>
  <r>
    <x v="0"/>
    <x v="3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</r>
  <r>
    <x v="0"/>
    <x v="3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</r>
  <r>
    <x v="0"/>
    <x v="3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</r>
  <r>
    <x v="0"/>
    <x v="3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</r>
  <r>
    <x v="0"/>
    <x v="3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</r>
  <r>
    <x v="0"/>
    <x v="3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</r>
  <r>
    <x v="0"/>
    <x v="3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</r>
  <r>
    <x v="0"/>
    <x v="3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</r>
  <r>
    <x v="1"/>
    <x v="3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</r>
  <r>
    <x v="1"/>
    <x v="3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</r>
  <r>
    <x v="1"/>
    <x v="3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</r>
  <r>
    <x v="1"/>
    <x v="3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</r>
  <r>
    <x v="1"/>
    <x v="3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</r>
  <r>
    <x v="1"/>
    <x v="3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</r>
  <r>
    <x v="1"/>
    <x v="3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</r>
  <r>
    <x v="1"/>
    <x v="3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</r>
  <r>
    <x v="1"/>
    <x v="3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</r>
  <r>
    <x v="1"/>
    <x v="3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</r>
  <r>
    <x v="1"/>
    <x v="3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</r>
  <r>
    <x v="1"/>
    <x v="3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</r>
  <r>
    <x v="1"/>
    <x v="3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</r>
  <r>
    <x v="1"/>
    <x v="3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</r>
  <r>
    <x v="1"/>
    <x v="3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</r>
  <r>
    <x v="1"/>
    <x v="3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</r>
  <r>
    <x v="1"/>
    <x v="3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</r>
  <r>
    <x v="1"/>
    <x v="3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</r>
  <r>
    <x v="1"/>
    <x v="3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</r>
  <r>
    <x v="1"/>
    <x v="3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</r>
  <r>
    <x v="1"/>
    <x v="3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</r>
  <r>
    <x v="1"/>
    <x v="3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</r>
  <r>
    <x v="1"/>
    <x v="3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</r>
  <r>
    <x v="1"/>
    <x v="3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</r>
  <r>
    <x v="1"/>
    <x v="3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</r>
  <r>
    <x v="1"/>
    <x v="3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</r>
  <r>
    <x v="1"/>
    <x v="3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</r>
  <r>
    <x v="0"/>
    <x v="4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</r>
  <r>
    <x v="0"/>
    <x v="4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</r>
  <r>
    <x v="0"/>
    <x v="4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</r>
  <r>
    <x v="0"/>
    <x v="4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</r>
  <r>
    <x v="0"/>
    <x v="4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</r>
  <r>
    <x v="0"/>
    <x v="4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</r>
  <r>
    <x v="0"/>
    <x v="4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</r>
  <r>
    <x v="0"/>
    <x v="4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</r>
  <r>
    <x v="0"/>
    <x v="4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</r>
  <r>
    <x v="0"/>
    <x v="4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</r>
  <r>
    <x v="0"/>
    <x v="4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</r>
  <r>
    <x v="0"/>
    <x v="4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</r>
  <r>
    <x v="0"/>
    <x v="4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</r>
  <r>
    <x v="0"/>
    <x v="4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</r>
  <r>
    <x v="0"/>
    <x v="4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</r>
  <r>
    <x v="0"/>
    <x v="4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</r>
  <r>
    <x v="0"/>
    <x v="4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</r>
  <r>
    <x v="0"/>
    <x v="4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</r>
  <r>
    <x v="0"/>
    <x v="4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</r>
  <r>
    <x v="0"/>
    <x v="4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</r>
  <r>
    <x v="0"/>
    <x v="4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</r>
  <r>
    <x v="0"/>
    <x v="4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</r>
  <r>
    <x v="0"/>
    <x v="4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</r>
  <r>
    <x v="0"/>
    <x v="4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</r>
  <r>
    <x v="0"/>
    <x v="4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</r>
  <r>
    <x v="0"/>
    <x v="4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</r>
  <r>
    <x v="0"/>
    <x v="4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</r>
  <r>
    <x v="1"/>
    <x v="4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</r>
  <r>
    <x v="1"/>
    <x v="4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</r>
  <r>
    <x v="1"/>
    <x v="4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</r>
  <r>
    <x v="1"/>
    <x v="4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</r>
  <r>
    <x v="1"/>
    <x v="4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</r>
  <r>
    <x v="1"/>
    <x v="4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</r>
  <r>
    <x v="1"/>
    <x v="4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</r>
  <r>
    <x v="1"/>
    <x v="4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</r>
  <r>
    <x v="1"/>
    <x v="4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</r>
  <r>
    <x v="1"/>
    <x v="4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</r>
  <r>
    <x v="1"/>
    <x v="4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</r>
  <r>
    <x v="1"/>
    <x v="4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</r>
  <r>
    <x v="1"/>
    <x v="4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</r>
  <r>
    <x v="1"/>
    <x v="4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</r>
  <r>
    <x v="1"/>
    <x v="4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</r>
  <r>
    <x v="1"/>
    <x v="4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</r>
  <r>
    <x v="1"/>
    <x v="4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</r>
  <r>
    <x v="1"/>
    <x v="4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</r>
  <r>
    <x v="1"/>
    <x v="4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</r>
  <r>
    <x v="1"/>
    <x v="4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</r>
  <r>
    <x v="1"/>
    <x v="4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</r>
  <r>
    <x v="1"/>
    <x v="4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</r>
  <r>
    <x v="1"/>
    <x v="4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</r>
  <r>
    <x v="1"/>
    <x v="4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</r>
  <r>
    <x v="1"/>
    <x v="4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</r>
  <r>
    <x v="1"/>
    <x v="4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</r>
  <r>
    <x v="1"/>
    <x v="4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</r>
  <r>
    <x v="0"/>
    <x v="5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</r>
  <r>
    <x v="0"/>
    <x v="5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</r>
  <r>
    <x v="0"/>
    <x v="5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</r>
  <r>
    <x v="0"/>
    <x v="5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</r>
  <r>
    <x v="0"/>
    <x v="5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</r>
  <r>
    <x v="0"/>
    <x v="5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</r>
  <r>
    <x v="0"/>
    <x v="5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</r>
  <r>
    <x v="0"/>
    <x v="5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</r>
  <r>
    <x v="0"/>
    <x v="5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</r>
  <r>
    <x v="0"/>
    <x v="5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</r>
  <r>
    <x v="0"/>
    <x v="5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</r>
  <r>
    <x v="0"/>
    <x v="5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</r>
  <r>
    <x v="0"/>
    <x v="5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</r>
  <r>
    <x v="0"/>
    <x v="5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</r>
  <r>
    <x v="0"/>
    <x v="5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</r>
  <r>
    <x v="0"/>
    <x v="5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</r>
  <r>
    <x v="0"/>
    <x v="5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</r>
  <r>
    <x v="0"/>
    <x v="5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</r>
  <r>
    <x v="0"/>
    <x v="5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</r>
  <r>
    <x v="0"/>
    <x v="5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</r>
  <r>
    <x v="0"/>
    <x v="5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</r>
  <r>
    <x v="0"/>
    <x v="5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</r>
  <r>
    <x v="0"/>
    <x v="5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</r>
  <r>
    <x v="0"/>
    <x v="5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</r>
  <r>
    <x v="0"/>
    <x v="5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</r>
  <r>
    <x v="0"/>
    <x v="5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</r>
  <r>
    <x v="0"/>
    <x v="5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</r>
  <r>
    <x v="1"/>
    <x v="5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</r>
  <r>
    <x v="1"/>
    <x v="5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</r>
  <r>
    <x v="1"/>
    <x v="5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</r>
  <r>
    <x v="1"/>
    <x v="5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</r>
  <r>
    <x v="1"/>
    <x v="5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</r>
  <r>
    <x v="1"/>
    <x v="5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</r>
  <r>
    <x v="1"/>
    <x v="5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</r>
  <r>
    <x v="1"/>
    <x v="5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</r>
  <r>
    <x v="1"/>
    <x v="5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</r>
  <r>
    <x v="1"/>
    <x v="5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</r>
  <r>
    <x v="1"/>
    <x v="5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</r>
  <r>
    <x v="1"/>
    <x v="5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</r>
  <r>
    <x v="1"/>
    <x v="5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</r>
  <r>
    <x v="1"/>
    <x v="5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</r>
  <r>
    <x v="1"/>
    <x v="5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</r>
  <r>
    <x v="1"/>
    <x v="5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</r>
  <r>
    <x v="1"/>
    <x v="5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</r>
  <r>
    <x v="1"/>
    <x v="5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</r>
  <r>
    <x v="1"/>
    <x v="5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</r>
  <r>
    <x v="1"/>
    <x v="5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</r>
  <r>
    <x v="1"/>
    <x v="5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</r>
  <r>
    <x v="1"/>
    <x v="5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</r>
  <r>
    <x v="1"/>
    <x v="5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</r>
  <r>
    <x v="1"/>
    <x v="5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</r>
  <r>
    <x v="1"/>
    <x v="5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</r>
  <r>
    <x v="1"/>
    <x v="5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</r>
  <r>
    <x v="1"/>
    <x v="5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</r>
  <r>
    <x v="0"/>
    <x v="6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</r>
  <r>
    <x v="0"/>
    <x v="6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</r>
  <r>
    <x v="0"/>
    <x v="6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</r>
  <r>
    <x v="0"/>
    <x v="6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</r>
  <r>
    <x v="0"/>
    <x v="6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</r>
  <r>
    <x v="0"/>
    <x v="6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</r>
  <r>
    <x v="0"/>
    <x v="6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</r>
  <r>
    <x v="0"/>
    <x v="6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</r>
  <r>
    <x v="0"/>
    <x v="6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</r>
  <r>
    <x v="0"/>
    <x v="6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</r>
  <r>
    <x v="0"/>
    <x v="6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</r>
  <r>
    <x v="0"/>
    <x v="6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</r>
  <r>
    <x v="0"/>
    <x v="6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</r>
  <r>
    <x v="0"/>
    <x v="6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</r>
  <r>
    <x v="0"/>
    <x v="6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</r>
  <r>
    <x v="0"/>
    <x v="6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</r>
  <r>
    <x v="0"/>
    <x v="6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</r>
  <r>
    <x v="0"/>
    <x v="6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</r>
  <r>
    <x v="0"/>
    <x v="6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</r>
  <r>
    <x v="0"/>
    <x v="6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</r>
  <r>
    <x v="0"/>
    <x v="6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</r>
  <r>
    <x v="0"/>
    <x v="6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</r>
  <r>
    <x v="0"/>
    <x v="6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</r>
  <r>
    <x v="0"/>
    <x v="6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</r>
  <r>
    <x v="0"/>
    <x v="6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</r>
  <r>
    <x v="0"/>
    <x v="6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</r>
  <r>
    <x v="0"/>
    <x v="6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</r>
  <r>
    <x v="1"/>
    <x v="6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</r>
  <r>
    <x v="1"/>
    <x v="6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</r>
  <r>
    <x v="1"/>
    <x v="6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</r>
  <r>
    <x v="1"/>
    <x v="6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</r>
  <r>
    <x v="1"/>
    <x v="6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</r>
  <r>
    <x v="1"/>
    <x v="6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</r>
  <r>
    <x v="1"/>
    <x v="6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</r>
  <r>
    <x v="1"/>
    <x v="6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</r>
  <r>
    <x v="1"/>
    <x v="6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</r>
  <r>
    <x v="1"/>
    <x v="6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</r>
  <r>
    <x v="1"/>
    <x v="6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</r>
  <r>
    <x v="1"/>
    <x v="6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</r>
  <r>
    <x v="1"/>
    <x v="6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</r>
  <r>
    <x v="1"/>
    <x v="6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</r>
  <r>
    <x v="1"/>
    <x v="6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</r>
  <r>
    <x v="1"/>
    <x v="6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</r>
  <r>
    <x v="1"/>
    <x v="6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</r>
  <r>
    <x v="1"/>
    <x v="6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</r>
  <r>
    <x v="1"/>
    <x v="6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</r>
  <r>
    <x v="1"/>
    <x v="6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</r>
  <r>
    <x v="1"/>
    <x v="6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</r>
  <r>
    <x v="1"/>
    <x v="6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</r>
  <r>
    <x v="1"/>
    <x v="6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</r>
  <r>
    <x v="1"/>
    <x v="6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</r>
  <r>
    <x v="1"/>
    <x v="6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</r>
  <r>
    <x v="1"/>
    <x v="6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</r>
  <r>
    <x v="1"/>
    <x v="6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</r>
  <r>
    <x v="0"/>
    <x v="7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</r>
  <r>
    <x v="0"/>
    <x v="7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</r>
  <r>
    <x v="0"/>
    <x v="7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</r>
  <r>
    <x v="0"/>
    <x v="7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</r>
  <r>
    <x v="0"/>
    <x v="7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</r>
  <r>
    <x v="0"/>
    <x v="7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</r>
  <r>
    <x v="0"/>
    <x v="7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</r>
  <r>
    <x v="0"/>
    <x v="7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</r>
  <r>
    <x v="0"/>
    <x v="7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</r>
  <r>
    <x v="0"/>
    <x v="7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</r>
  <r>
    <x v="0"/>
    <x v="7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</r>
  <r>
    <x v="0"/>
    <x v="7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</r>
  <r>
    <x v="0"/>
    <x v="7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</r>
  <r>
    <x v="0"/>
    <x v="7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</r>
  <r>
    <x v="0"/>
    <x v="7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</r>
  <r>
    <x v="0"/>
    <x v="7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</r>
  <r>
    <x v="0"/>
    <x v="7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</r>
  <r>
    <x v="0"/>
    <x v="7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</r>
  <r>
    <x v="0"/>
    <x v="7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</r>
  <r>
    <x v="0"/>
    <x v="7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</r>
  <r>
    <x v="0"/>
    <x v="7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</r>
  <r>
    <x v="0"/>
    <x v="7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</r>
  <r>
    <x v="0"/>
    <x v="7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</r>
  <r>
    <x v="0"/>
    <x v="7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</r>
  <r>
    <x v="0"/>
    <x v="7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</r>
  <r>
    <x v="0"/>
    <x v="7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</r>
  <r>
    <x v="0"/>
    <x v="7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</r>
  <r>
    <x v="1"/>
    <x v="7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</r>
  <r>
    <x v="1"/>
    <x v="7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</r>
  <r>
    <x v="1"/>
    <x v="7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</r>
  <r>
    <x v="1"/>
    <x v="7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</r>
  <r>
    <x v="1"/>
    <x v="7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</r>
  <r>
    <x v="1"/>
    <x v="7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</r>
  <r>
    <x v="1"/>
    <x v="7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</r>
  <r>
    <x v="1"/>
    <x v="7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</r>
  <r>
    <x v="1"/>
    <x v="7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</r>
  <r>
    <x v="1"/>
    <x v="7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</r>
  <r>
    <x v="1"/>
    <x v="7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</r>
  <r>
    <x v="1"/>
    <x v="7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</r>
  <r>
    <x v="1"/>
    <x v="7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</r>
  <r>
    <x v="1"/>
    <x v="7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</r>
  <r>
    <x v="1"/>
    <x v="7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</r>
  <r>
    <x v="1"/>
    <x v="7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</r>
  <r>
    <x v="1"/>
    <x v="7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</r>
  <r>
    <x v="1"/>
    <x v="7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</r>
  <r>
    <x v="1"/>
    <x v="7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</r>
  <r>
    <x v="1"/>
    <x v="7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</r>
  <r>
    <x v="1"/>
    <x v="7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</r>
  <r>
    <x v="1"/>
    <x v="7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</r>
  <r>
    <x v="1"/>
    <x v="7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</r>
  <r>
    <x v="1"/>
    <x v="7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</r>
  <r>
    <x v="1"/>
    <x v="7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</r>
  <r>
    <x v="1"/>
    <x v="7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</r>
  <r>
    <x v="1"/>
    <x v="7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</r>
  <r>
    <x v="0"/>
    <x v="8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</r>
  <r>
    <x v="0"/>
    <x v="8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</r>
  <r>
    <x v="0"/>
    <x v="8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</r>
  <r>
    <x v="0"/>
    <x v="8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</r>
  <r>
    <x v="0"/>
    <x v="8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</r>
  <r>
    <x v="0"/>
    <x v="8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</r>
  <r>
    <x v="0"/>
    <x v="8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</r>
  <r>
    <x v="0"/>
    <x v="8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</r>
  <r>
    <x v="0"/>
    <x v="8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</r>
  <r>
    <x v="0"/>
    <x v="8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</r>
  <r>
    <x v="0"/>
    <x v="8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</r>
  <r>
    <x v="0"/>
    <x v="8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</r>
  <r>
    <x v="0"/>
    <x v="8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</r>
  <r>
    <x v="0"/>
    <x v="8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</r>
  <r>
    <x v="0"/>
    <x v="8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</r>
  <r>
    <x v="0"/>
    <x v="8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</r>
  <r>
    <x v="0"/>
    <x v="8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</r>
  <r>
    <x v="0"/>
    <x v="8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</r>
  <r>
    <x v="0"/>
    <x v="8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</r>
  <r>
    <x v="0"/>
    <x v="8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</r>
  <r>
    <x v="0"/>
    <x v="8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</r>
  <r>
    <x v="0"/>
    <x v="8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</r>
  <r>
    <x v="0"/>
    <x v="8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</r>
  <r>
    <x v="0"/>
    <x v="8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</r>
  <r>
    <x v="0"/>
    <x v="8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</r>
  <r>
    <x v="0"/>
    <x v="8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</r>
  <r>
    <x v="0"/>
    <x v="8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</r>
  <r>
    <x v="1"/>
    <x v="8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</r>
  <r>
    <x v="1"/>
    <x v="8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</r>
  <r>
    <x v="1"/>
    <x v="8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</r>
  <r>
    <x v="1"/>
    <x v="8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</r>
  <r>
    <x v="1"/>
    <x v="8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</r>
  <r>
    <x v="1"/>
    <x v="8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</r>
  <r>
    <x v="1"/>
    <x v="8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</r>
  <r>
    <x v="1"/>
    <x v="8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</r>
  <r>
    <x v="1"/>
    <x v="8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</r>
  <r>
    <x v="1"/>
    <x v="8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</r>
  <r>
    <x v="1"/>
    <x v="8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</r>
  <r>
    <x v="1"/>
    <x v="8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</r>
  <r>
    <x v="1"/>
    <x v="8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</r>
  <r>
    <x v="1"/>
    <x v="8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</r>
  <r>
    <x v="1"/>
    <x v="8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</r>
  <r>
    <x v="1"/>
    <x v="8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</r>
  <r>
    <x v="1"/>
    <x v="8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</r>
  <r>
    <x v="1"/>
    <x v="8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</r>
  <r>
    <x v="1"/>
    <x v="8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</r>
  <r>
    <x v="1"/>
    <x v="8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</r>
  <r>
    <x v="1"/>
    <x v="8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</r>
  <r>
    <x v="1"/>
    <x v="8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</r>
  <r>
    <x v="1"/>
    <x v="8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</r>
  <r>
    <x v="1"/>
    <x v="8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</r>
  <r>
    <x v="1"/>
    <x v="8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</r>
  <r>
    <x v="1"/>
    <x v="8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</r>
  <r>
    <x v="1"/>
    <x v="8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</r>
  <r>
    <x v="0"/>
    <x v="9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</r>
  <r>
    <x v="0"/>
    <x v="9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</r>
  <r>
    <x v="0"/>
    <x v="9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</r>
  <r>
    <x v="0"/>
    <x v="9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</r>
  <r>
    <x v="0"/>
    <x v="9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</r>
  <r>
    <x v="0"/>
    <x v="9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</r>
  <r>
    <x v="0"/>
    <x v="9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</r>
  <r>
    <x v="0"/>
    <x v="9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</r>
  <r>
    <x v="0"/>
    <x v="9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</r>
  <r>
    <x v="0"/>
    <x v="9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</r>
  <r>
    <x v="0"/>
    <x v="9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</r>
  <r>
    <x v="0"/>
    <x v="9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</r>
  <r>
    <x v="0"/>
    <x v="9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</r>
  <r>
    <x v="0"/>
    <x v="9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</r>
  <r>
    <x v="0"/>
    <x v="9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</r>
  <r>
    <x v="0"/>
    <x v="9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</r>
  <r>
    <x v="0"/>
    <x v="9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</r>
  <r>
    <x v="0"/>
    <x v="9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</r>
  <r>
    <x v="0"/>
    <x v="9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</r>
  <r>
    <x v="0"/>
    <x v="9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</r>
  <r>
    <x v="0"/>
    <x v="9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</r>
  <r>
    <x v="0"/>
    <x v="9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</r>
  <r>
    <x v="0"/>
    <x v="9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</r>
  <r>
    <x v="0"/>
    <x v="9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</r>
  <r>
    <x v="0"/>
    <x v="9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</r>
  <r>
    <x v="0"/>
    <x v="9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</r>
  <r>
    <x v="0"/>
    <x v="9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</r>
  <r>
    <x v="1"/>
    <x v="9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</r>
  <r>
    <x v="1"/>
    <x v="9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</r>
  <r>
    <x v="1"/>
    <x v="9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</r>
  <r>
    <x v="1"/>
    <x v="9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</r>
  <r>
    <x v="1"/>
    <x v="9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</r>
  <r>
    <x v="1"/>
    <x v="9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</r>
  <r>
    <x v="1"/>
    <x v="9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</r>
  <r>
    <x v="1"/>
    <x v="9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</r>
  <r>
    <x v="1"/>
    <x v="9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</r>
  <r>
    <x v="1"/>
    <x v="9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</r>
  <r>
    <x v="1"/>
    <x v="9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</r>
  <r>
    <x v="1"/>
    <x v="9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</r>
  <r>
    <x v="1"/>
    <x v="9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</r>
  <r>
    <x v="1"/>
    <x v="9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</r>
  <r>
    <x v="1"/>
    <x v="9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</r>
  <r>
    <x v="1"/>
    <x v="9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</r>
  <r>
    <x v="1"/>
    <x v="9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</r>
  <r>
    <x v="1"/>
    <x v="9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</r>
  <r>
    <x v="1"/>
    <x v="9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</r>
  <r>
    <x v="1"/>
    <x v="9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</r>
  <r>
    <x v="1"/>
    <x v="9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</r>
  <r>
    <x v="1"/>
    <x v="9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</r>
  <r>
    <x v="1"/>
    <x v="9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</r>
  <r>
    <x v="1"/>
    <x v="9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</r>
  <r>
    <x v="1"/>
    <x v="9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</r>
  <r>
    <x v="1"/>
    <x v="9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</r>
  <r>
    <x v="1"/>
    <x v="9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</r>
  <r>
    <x v="0"/>
    <x v="10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</r>
  <r>
    <x v="0"/>
    <x v="10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</r>
  <r>
    <x v="0"/>
    <x v="10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</r>
  <r>
    <x v="0"/>
    <x v="10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</r>
  <r>
    <x v="0"/>
    <x v="10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</r>
  <r>
    <x v="0"/>
    <x v="10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</r>
  <r>
    <x v="0"/>
    <x v="10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</r>
  <r>
    <x v="0"/>
    <x v="10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</r>
  <r>
    <x v="0"/>
    <x v="10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</r>
  <r>
    <x v="0"/>
    <x v="10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</r>
  <r>
    <x v="0"/>
    <x v="10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</r>
  <r>
    <x v="0"/>
    <x v="10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</r>
  <r>
    <x v="0"/>
    <x v="10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</r>
  <r>
    <x v="0"/>
    <x v="10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</r>
  <r>
    <x v="0"/>
    <x v="10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</r>
  <r>
    <x v="0"/>
    <x v="10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</r>
  <r>
    <x v="0"/>
    <x v="10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</r>
  <r>
    <x v="0"/>
    <x v="10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</r>
  <r>
    <x v="0"/>
    <x v="10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</r>
  <r>
    <x v="0"/>
    <x v="10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</r>
  <r>
    <x v="0"/>
    <x v="10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</r>
  <r>
    <x v="0"/>
    <x v="10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</r>
  <r>
    <x v="0"/>
    <x v="10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</r>
  <r>
    <x v="0"/>
    <x v="10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</r>
  <r>
    <x v="0"/>
    <x v="10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</r>
  <r>
    <x v="0"/>
    <x v="10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</r>
  <r>
    <x v="0"/>
    <x v="10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</r>
  <r>
    <x v="1"/>
    <x v="10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</r>
  <r>
    <x v="1"/>
    <x v="10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</r>
  <r>
    <x v="1"/>
    <x v="10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</r>
  <r>
    <x v="1"/>
    <x v="10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</r>
  <r>
    <x v="1"/>
    <x v="10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</r>
  <r>
    <x v="1"/>
    <x v="10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</r>
  <r>
    <x v="1"/>
    <x v="10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</r>
  <r>
    <x v="1"/>
    <x v="10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</r>
  <r>
    <x v="1"/>
    <x v="10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</r>
  <r>
    <x v="1"/>
    <x v="10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</r>
  <r>
    <x v="1"/>
    <x v="10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</r>
  <r>
    <x v="1"/>
    <x v="10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</r>
  <r>
    <x v="1"/>
    <x v="10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</r>
  <r>
    <x v="1"/>
    <x v="10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</r>
  <r>
    <x v="1"/>
    <x v="10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</r>
  <r>
    <x v="1"/>
    <x v="10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</r>
  <r>
    <x v="1"/>
    <x v="10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</r>
  <r>
    <x v="1"/>
    <x v="10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</r>
  <r>
    <x v="1"/>
    <x v="10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</r>
  <r>
    <x v="1"/>
    <x v="10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</r>
  <r>
    <x v="1"/>
    <x v="10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</r>
  <r>
    <x v="1"/>
    <x v="10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</r>
  <r>
    <x v="1"/>
    <x v="10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</r>
  <r>
    <x v="1"/>
    <x v="10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</r>
  <r>
    <x v="1"/>
    <x v="10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</r>
  <r>
    <x v="1"/>
    <x v="10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</r>
  <r>
    <x v="1"/>
    <x v="10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</r>
  <r>
    <x v="0"/>
    <x v="11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</r>
  <r>
    <x v="0"/>
    <x v="11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</r>
  <r>
    <x v="0"/>
    <x v="11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</r>
  <r>
    <x v="0"/>
    <x v="11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</r>
  <r>
    <x v="0"/>
    <x v="11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</r>
  <r>
    <x v="0"/>
    <x v="11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</r>
  <r>
    <x v="0"/>
    <x v="11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</r>
  <r>
    <x v="0"/>
    <x v="11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</r>
  <r>
    <x v="0"/>
    <x v="11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</r>
  <r>
    <x v="0"/>
    <x v="11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</r>
  <r>
    <x v="0"/>
    <x v="11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</r>
  <r>
    <x v="0"/>
    <x v="11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</r>
  <r>
    <x v="0"/>
    <x v="11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</r>
  <r>
    <x v="0"/>
    <x v="11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</r>
  <r>
    <x v="0"/>
    <x v="11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</r>
  <r>
    <x v="0"/>
    <x v="11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</r>
  <r>
    <x v="0"/>
    <x v="11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</r>
  <r>
    <x v="0"/>
    <x v="11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</r>
  <r>
    <x v="0"/>
    <x v="11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</r>
  <r>
    <x v="0"/>
    <x v="11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</r>
  <r>
    <x v="0"/>
    <x v="11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</r>
  <r>
    <x v="0"/>
    <x v="11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</r>
  <r>
    <x v="0"/>
    <x v="11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</r>
  <r>
    <x v="0"/>
    <x v="11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</r>
  <r>
    <x v="0"/>
    <x v="11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</r>
  <r>
    <x v="0"/>
    <x v="11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</r>
  <r>
    <x v="0"/>
    <x v="11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</r>
  <r>
    <x v="1"/>
    <x v="11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</r>
  <r>
    <x v="1"/>
    <x v="11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</r>
  <r>
    <x v="1"/>
    <x v="11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</r>
  <r>
    <x v="1"/>
    <x v="11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</r>
  <r>
    <x v="1"/>
    <x v="11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</r>
  <r>
    <x v="1"/>
    <x v="11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</r>
  <r>
    <x v="1"/>
    <x v="11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</r>
  <r>
    <x v="1"/>
    <x v="11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</r>
  <r>
    <x v="1"/>
    <x v="11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</r>
  <r>
    <x v="1"/>
    <x v="11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</r>
  <r>
    <x v="1"/>
    <x v="11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</r>
  <r>
    <x v="1"/>
    <x v="11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</r>
  <r>
    <x v="1"/>
    <x v="11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</r>
  <r>
    <x v="1"/>
    <x v="11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</r>
  <r>
    <x v="1"/>
    <x v="11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</r>
  <r>
    <x v="1"/>
    <x v="11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</r>
  <r>
    <x v="1"/>
    <x v="11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</r>
  <r>
    <x v="1"/>
    <x v="11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</r>
  <r>
    <x v="1"/>
    <x v="11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</r>
  <r>
    <x v="1"/>
    <x v="11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</r>
  <r>
    <x v="1"/>
    <x v="11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</r>
  <r>
    <x v="1"/>
    <x v="11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</r>
  <r>
    <x v="1"/>
    <x v="11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</r>
  <r>
    <x v="1"/>
    <x v="11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</r>
  <r>
    <x v="1"/>
    <x v="11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</r>
  <r>
    <x v="1"/>
    <x v="11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</r>
  <r>
    <x v="1"/>
    <x v="11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</r>
  <r>
    <x v="0"/>
    <x v="12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</r>
  <r>
    <x v="0"/>
    <x v="12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</r>
  <r>
    <x v="0"/>
    <x v="12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</r>
  <r>
    <x v="0"/>
    <x v="12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</r>
  <r>
    <x v="0"/>
    <x v="12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</r>
  <r>
    <x v="0"/>
    <x v="12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</r>
  <r>
    <x v="0"/>
    <x v="12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</r>
  <r>
    <x v="0"/>
    <x v="12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</r>
  <r>
    <x v="0"/>
    <x v="12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</r>
  <r>
    <x v="0"/>
    <x v="12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</r>
  <r>
    <x v="0"/>
    <x v="12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</r>
  <r>
    <x v="0"/>
    <x v="12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</r>
  <r>
    <x v="0"/>
    <x v="12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</r>
  <r>
    <x v="0"/>
    <x v="12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</r>
  <r>
    <x v="0"/>
    <x v="12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</r>
  <r>
    <x v="0"/>
    <x v="12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</r>
  <r>
    <x v="0"/>
    <x v="12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</r>
  <r>
    <x v="0"/>
    <x v="12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</r>
  <r>
    <x v="0"/>
    <x v="12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</r>
  <r>
    <x v="0"/>
    <x v="12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</r>
  <r>
    <x v="0"/>
    <x v="12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</r>
  <r>
    <x v="0"/>
    <x v="12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</r>
  <r>
    <x v="0"/>
    <x v="12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</r>
  <r>
    <x v="0"/>
    <x v="12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</r>
  <r>
    <x v="0"/>
    <x v="12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</r>
  <r>
    <x v="0"/>
    <x v="12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</r>
  <r>
    <x v="0"/>
    <x v="12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</r>
  <r>
    <x v="1"/>
    <x v="12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</r>
  <r>
    <x v="1"/>
    <x v="12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</r>
  <r>
    <x v="1"/>
    <x v="12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</r>
  <r>
    <x v="1"/>
    <x v="12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</r>
  <r>
    <x v="1"/>
    <x v="12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</r>
  <r>
    <x v="1"/>
    <x v="12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</r>
  <r>
    <x v="1"/>
    <x v="12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</r>
  <r>
    <x v="1"/>
    <x v="12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</r>
  <r>
    <x v="1"/>
    <x v="12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</r>
  <r>
    <x v="1"/>
    <x v="12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</r>
  <r>
    <x v="1"/>
    <x v="12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</r>
  <r>
    <x v="1"/>
    <x v="12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</r>
  <r>
    <x v="1"/>
    <x v="12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</r>
  <r>
    <x v="1"/>
    <x v="12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</r>
  <r>
    <x v="1"/>
    <x v="12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</r>
  <r>
    <x v="1"/>
    <x v="12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</r>
  <r>
    <x v="1"/>
    <x v="12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</r>
  <r>
    <x v="1"/>
    <x v="12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</r>
  <r>
    <x v="1"/>
    <x v="12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</r>
  <r>
    <x v="1"/>
    <x v="12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</r>
  <r>
    <x v="1"/>
    <x v="12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</r>
  <r>
    <x v="1"/>
    <x v="12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</r>
  <r>
    <x v="1"/>
    <x v="12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</r>
  <r>
    <x v="1"/>
    <x v="12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</r>
  <r>
    <x v="1"/>
    <x v="12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</r>
  <r>
    <x v="1"/>
    <x v="12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</r>
  <r>
    <x v="1"/>
    <x v="12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</r>
  <r>
    <x v="0"/>
    <x v="13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n v="7440.384057971014"/>
    <n v="6749.061594202898"/>
    <n v="7783.472826086956"/>
  </r>
  <r>
    <x v="0"/>
    <x v="13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n v="3204.777173913043"/>
    <n v="2818.8858695652175"/>
    <n v="3285.5036231884051"/>
  </r>
  <r>
    <x v="0"/>
    <x v="13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n v="12724.235507246374"/>
    <n v="11707.192028985506"/>
    <n v="14161.985507246374"/>
  </r>
  <r>
    <x v="0"/>
    <x v="13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n v="2189.509057971014"/>
    <n v="2058.5380434782605"/>
    <n v="2256.4565217391305"/>
  </r>
  <r>
    <x v="0"/>
    <x v="13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n v="29498.972826086952"/>
    <n v="27175.541666666664"/>
    <n v="29779.677536231884"/>
  </r>
  <r>
    <x v="0"/>
    <x v="13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n v="2765.1612318840575"/>
    <n v="2540.730072463768"/>
    <n v="2928.9311594202895"/>
  </r>
  <r>
    <x v="0"/>
    <x v="13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n v="6376.1829710144921"/>
    <n v="6110.028985507246"/>
    <n v="6687.6431159420281"/>
  </r>
  <r>
    <x v="0"/>
    <x v="13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n v="23577.681159420288"/>
    <n v="22956.536231884056"/>
    <n v="24935.092391304344"/>
  </r>
  <r>
    <x v="0"/>
    <x v="13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n v="13507.53260869565"/>
    <n v="12902.451086956522"/>
    <n v="14130.085144927536"/>
  </r>
  <r>
    <x v="0"/>
    <x v="13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n v="39658.45289855072"/>
    <n v="35823.17572463768"/>
    <n v="39499.72826086956"/>
  </r>
  <r>
    <x v="0"/>
    <x v="13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n v="16574.306159420288"/>
    <n v="14673.230072463768"/>
    <n v="16389.748188405796"/>
  </r>
  <r>
    <x v="0"/>
    <x v="13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n v="19595.217391304348"/>
    <n v="18129.21376811594"/>
    <n v="20030.85144927536"/>
  </r>
  <r>
    <x v="0"/>
    <x v="13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n v="42079.449275362313"/>
    <n v="37912.735507246376"/>
    <n v="42458.030797101448"/>
  </r>
  <r>
    <x v="0"/>
    <x v="13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n v="15008.990942028984"/>
    <n v="13946.143115942028"/>
    <n v="14960.409420289854"/>
  </r>
  <r>
    <x v="0"/>
    <x v="13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n v="9822.9655797101441"/>
    <n v="8687.8152173913022"/>
    <n v="9655.2083333333321"/>
  </r>
  <r>
    <x v="0"/>
    <x v="13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n v="74355.07789855072"/>
    <n v="70574.871376811599"/>
    <n v="76543.461956521729"/>
  </r>
  <r>
    <x v="0"/>
    <x v="13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n v="76088.298913043473"/>
    <n v="70384.068840579697"/>
    <n v="78385.407608695648"/>
  </r>
  <r>
    <x v="0"/>
    <x v="13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n v="18602.146739130432"/>
    <n v="17547.971014492752"/>
    <n v="19731.523550724636"/>
  </r>
  <r>
    <x v="0"/>
    <x v="13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n v="69970.114130434784"/>
    <n v="65690.889492753617"/>
    <n v="75259.362318840576"/>
  </r>
  <r>
    <x v="0"/>
    <x v="13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n v="162850.88586956519"/>
    <n v="155939.48550724637"/>
    <n v="176072.09239130435"/>
  </r>
  <r>
    <x v="0"/>
    <x v="13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n v="45147.164855072464"/>
    <n v="43009.143115942024"/>
    <n v="48010.72463768116"/>
  </r>
  <r>
    <x v="0"/>
    <x v="13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n v="24278.023550724636"/>
    <n v="21612.05072463768"/>
    <n v="24427.882246376808"/>
  </r>
  <r>
    <x v="0"/>
    <x v="13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n v="44883.405797101448"/>
    <n v="40250.766304347824"/>
    <n v="44225.594202898545"/>
  </r>
  <r>
    <x v="0"/>
    <x v="13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n v="12019.596014492752"/>
    <n v="11457.197463768116"/>
    <n v="12340.402173913042"/>
  </r>
  <r>
    <x v="0"/>
    <x v="13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n v="14666.686594202896"/>
    <n v="14423.791666666666"/>
    <n v="15769.985507246374"/>
  </r>
  <r>
    <x v="0"/>
    <x v="13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n v="31422.516304347824"/>
    <n v="28861.179347826084"/>
    <n v="32649.585144927536"/>
  </r>
  <r>
    <x v="0"/>
    <x v="13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n v="9630.5489130434762"/>
    <n v="9205.3405797101441"/>
    <n v="10070.79347826087"/>
  </r>
  <r>
    <x v="1"/>
    <x v="13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n v="631.61956521739125"/>
    <n v="595.9384057971015"/>
    <n v="670.65942028985501"/>
  </r>
  <r>
    <x v="1"/>
    <x v="13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n v="149.08876811594203"/>
    <n v="147.82789855072463"/>
    <n v="143.13224637681159"/>
  </r>
  <r>
    <x v="1"/>
    <x v="13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n v="2442.5905797101445"/>
    <n v="2240.733695652174"/>
    <n v="2343.264492753623"/>
  </r>
  <r>
    <x v="1"/>
    <x v="13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n v="163.32608695652172"/>
    <n v="146.43297101449275"/>
    <n v="142.17572463768116"/>
  </r>
  <r>
    <x v="1"/>
    <x v="13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n v="5073.9474637681151"/>
    <n v="4870.81884057971"/>
    <n v="5051.590579710145"/>
  </r>
  <r>
    <x v="1"/>
    <x v="13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n v="165.52536231884056"/>
    <n v="145.72463768115941"/>
    <n v="158.45108695652172"/>
  </r>
  <r>
    <x v="1"/>
    <x v="13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n v="475.088768115942"/>
    <n v="470.31884057971007"/>
    <n v="459.62499999999994"/>
  </r>
  <r>
    <x v="1"/>
    <x v="13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n v="1990.4565217391303"/>
    <n v="2131.9710144927535"/>
    <n v="2048.911231884058"/>
  </r>
  <r>
    <x v="1"/>
    <x v="13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n v="982.55615942028976"/>
    <n v="895.59782608695639"/>
    <n v="1021.586956521739"/>
  </r>
  <r>
    <x v="1"/>
    <x v="13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n v="6395.356884057971"/>
    <n v="6046.972826086956"/>
    <n v="5902.7663043478251"/>
  </r>
  <r>
    <x v="1"/>
    <x v="13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n v="2216.3605072463765"/>
    <n v="2017.8641304347825"/>
    <n v="2138.0271739130435"/>
  </r>
  <r>
    <x v="1"/>
    <x v="13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n v="1945.496376811594"/>
    <n v="1759.496376811594"/>
    <n v="1835.744565217391"/>
  </r>
  <r>
    <x v="1"/>
    <x v="13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n v="7289.9076086956511"/>
    <n v="6808.7010869565211"/>
    <n v="7560.7735507246371"/>
  </r>
  <r>
    <x v="1"/>
    <x v="13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n v="1479.6992753623185"/>
    <n v="1569.2771739130435"/>
    <n v="1430.4855072463768"/>
  </r>
  <r>
    <x v="1"/>
    <x v="13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n v="1381.244565217391"/>
    <n v="1291.3822463768115"/>
    <n v="1345.8532608695652"/>
  </r>
  <r>
    <x v="1"/>
    <x v="13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n v="9495.3967391304341"/>
    <n v="8610.1105072463761"/>
    <n v="8898.7880434782601"/>
  </r>
  <r>
    <x v="1"/>
    <x v="13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n v="32275.710144927536"/>
    <n v="32121.931159420285"/>
    <n v="31703.706521739128"/>
  </r>
  <r>
    <x v="1"/>
    <x v="13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n v="4450.1576086956511"/>
    <n v="4045.367753623188"/>
    <n v="4095.8605072463765"/>
  </r>
  <r>
    <x v="1"/>
    <x v="13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n v="15940.92572463768"/>
    <n v="15144.143115942028"/>
    <n v="15403.990942028984"/>
  </r>
  <r>
    <x v="1"/>
    <x v="13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n v="114354.50362318839"/>
    <n v="109819.02173913042"/>
    <n v="105259.12318840578"/>
  </r>
  <r>
    <x v="1"/>
    <x v="13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n v="35664.068840579705"/>
    <n v="34691.755434782608"/>
    <n v="32595.793478260868"/>
  </r>
  <r>
    <x v="1"/>
    <x v="13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n v="25255.567028985504"/>
    <n v="23430.880434782604"/>
    <n v="22121.742753623188"/>
  </r>
  <r>
    <x v="1"/>
    <x v="13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n v="26683.594202898548"/>
    <n v="24213.996376811592"/>
    <n v="22832.608695652172"/>
  </r>
  <r>
    <x v="1"/>
    <x v="13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n v="3331.1268115942025"/>
    <n v="3001.954710144927"/>
    <n v="3346.1322463768115"/>
  </r>
  <r>
    <x v="1"/>
    <x v="13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n v="3906.476449275362"/>
    <n v="3531.2916666666665"/>
    <n v="3886.514492753623"/>
  </r>
  <r>
    <x v="1"/>
    <x v="13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n v="17805.878623188404"/>
    <n v="17186.692028985504"/>
    <n v="17049.585144927536"/>
  </r>
  <r>
    <x v="1"/>
    <x v="13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n v="4636.902173913043"/>
    <n v="4619.6648550724631"/>
    <n v="5000.592391304348"/>
  </r>
  <r>
    <x v="0"/>
    <x v="14"/>
    <x v="0"/>
    <x v="0"/>
    <s v="m3"/>
    <n v="6955.4347826086951"/>
    <n v="6743.224637681159"/>
    <n v="7862.6503623188401"/>
    <n v="7275.0398550724631"/>
    <n v="7090.2971014492741"/>
    <n v="7317.6449275362311"/>
    <n v="7292.8532608695641"/>
    <n v="7078.7210144927531"/>
    <n v="6960.0181159420281"/>
    <n v="6557.95652173913"/>
    <n v="6748.472826086956"/>
    <n v="7389.146739130435"/>
  </r>
  <r>
    <x v="0"/>
    <x v="14"/>
    <x v="0"/>
    <x v="1"/>
    <s v="m3"/>
    <n v="2746.623188405797"/>
    <n v="2865.7010869565215"/>
    <n v="3328.393115942029"/>
    <n v="3003.0760869565215"/>
    <n v="2970.298913043478"/>
    <n v="3006.764492753623"/>
    <n v="3112.4311594202895"/>
    <n v="2926.599637681159"/>
    <n v="2903.5815217391305"/>
    <n v="2794.0597826086955"/>
    <n v="2759.7373188405795"/>
    <n v="3211.463768115942"/>
  </r>
  <r>
    <x v="0"/>
    <x v="14"/>
    <x v="0"/>
    <x v="2"/>
    <s v="m3"/>
    <n v="13007.76992753623"/>
    <n v="12898.864130434782"/>
    <n v="12603.753623188404"/>
    <n v="12391.693840579708"/>
    <n v="12587.286231884056"/>
    <n v="13527.791666666666"/>
    <n v="12596.715579710144"/>
    <n v="12412.75724637681"/>
    <n v="11689.105072463768"/>
    <n v="12392.880434782608"/>
    <n v="11425.974637681158"/>
    <n v="13005.655797101448"/>
  </r>
  <r>
    <x v="0"/>
    <x v="14"/>
    <x v="0"/>
    <x v="3"/>
    <s v="m3"/>
    <n v="2116.3423913043475"/>
    <n v="2090.3967391304345"/>
    <n v="2300.554347826087"/>
    <n v="2231.804347826087"/>
    <n v="2168.644927536232"/>
    <n v="2244.938405797101"/>
    <n v="2304.389492753623"/>
    <n v="2197.5362318840575"/>
    <n v="2197.1485507246375"/>
    <n v="2134.969202898551"/>
    <n v="2174.458333333333"/>
    <n v="2311.230072463768"/>
  </r>
  <r>
    <x v="0"/>
    <x v="14"/>
    <x v="0"/>
    <x v="4"/>
    <s v="m3"/>
    <n v="26831.603260869564"/>
    <n v="26407.480072463764"/>
    <n v="31022.318840579708"/>
    <n v="29206.293478260868"/>
    <n v="27103.804347826084"/>
    <n v="28453.896739130432"/>
    <n v="28470.33695652174"/>
    <n v="27881.28985507246"/>
    <n v="26092.621376811592"/>
    <n v="27139.344202898548"/>
    <n v="25919.141304347824"/>
    <n v="28589.672101449272"/>
  </r>
  <r>
    <x v="0"/>
    <x v="14"/>
    <x v="0"/>
    <x v="5"/>
    <s v="m3"/>
    <n v="2367.2554347826085"/>
    <n v="2485.853260869565"/>
    <n v="2861.8623188405795"/>
    <n v="2710.878623188406"/>
    <n v="2612.248188405797"/>
    <n v="2748.244565217391"/>
    <n v="2643.188405797101"/>
    <n v="2553.6503623188405"/>
    <n v="2527.5398550724635"/>
    <n v="2393.8224637681155"/>
    <n v="2507.5597826086955"/>
    <n v="2805.228260869565"/>
  </r>
  <r>
    <x v="0"/>
    <x v="14"/>
    <x v="0"/>
    <x v="6"/>
    <s v="m3"/>
    <n v="6024.998188405797"/>
    <n v="6027.480072463768"/>
    <n v="6919.4873188405791"/>
    <n v="6503.911231884058"/>
    <n v="6028.692028985507"/>
    <n v="6483.460144927536"/>
    <n v="6583.1576086956511"/>
    <n v="6562.6431159420281"/>
    <n v="6101.760869565217"/>
    <n v="6317.8931159420281"/>
    <n v="6437.248188405797"/>
    <n v="6741.490942028985"/>
  </r>
  <r>
    <x v="0"/>
    <x v="14"/>
    <x v="1"/>
    <x v="7"/>
    <s v="m3"/>
    <n v="23132.374999999996"/>
    <n v="21798.25"/>
    <n v="25482.679347826084"/>
    <n v="23704.016304347824"/>
    <n v="23717.030797101444"/>
    <n v="23060.23913043478"/>
    <n v="24211.666666666664"/>
    <n v="22923.365942028984"/>
    <n v="22105.077898550724"/>
    <n v="22499.934782608696"/>
    <n v="21623.460144927536"/>
    <n v="23335.411231884056"/>
  </r>
  <r>
    <x v="0"/>
    <x v="14"/>
    <x v="1"/>
    <x v="8"/>
    <s v="m3"/>
    <n v="13238.326086956522"/>
    <n v="12760.333333333332"/>
    <n v="14672.190217391302"/>
    <n v="13736.865942028984"/>
    <n v="13170.836956521738"/>
    <n v="13927.498188405794"/>
    <n v="14165.844202898548"/>
    <n v="13619.320652173912"/>
    <n v="12070.557971014492"/>
    <n v="12183.809782608696"/>
    <n v="11800.405797101448"/>
    <n v="13004.124999999998"/>
  </r>
  <r>
    <x v="0"/>
    <x v="14"/>
    <x v="1"/>
    <x v="9"/>
    <s v="m3"/>
    <n v="36115.943840579705"/>
    <n v="33601.690217391304"/>
    <n v="38600.54891304348"/>
    <n v="38010.782608695648"/>
    <n v="37801.710144927529"/>
    <n v="38253.181159420288"/>
    <n v="38881.47463768116"/>
    <n v="37601.545289855072"/>
    <n v="35114.307971014496"/>
    <n v="36050.894927536225"/>
    <n v="33979.807971014496"/>
    <n v="38068.9981884058"/>
  </r>
  <r>
    <x v="0"/>
    <x v="14"/>
    <x v="1"/>
    <x v="10"/>
    <s v="m3"/>
    <n v="15179.393115942028"/>
    <n v="13789.922101449274"/>
    <n v="15927.856884057968"/>
    <n v="14980.960144927536"/>
    <n v="14544.054347826086"/>
    <n v="15897.472826086956"/>
    <n v="15968.456521739128"/>
    <n v="14887.27536231884"/>
    <n v="14769.905797101448"/>
    <n v="14200.864130434782"/>
    <n v="14086.471014492752"/>
    <n v="15059.374999999998"/>
  </r>
  <r>
    <x v="0"/>
    <x v="14"/>
    <x v="1"/>
    <x v="11"/>
    <s v="m3"/>
    <n v="18446.95108695652"/>
    <n v="16707.217391304344"/>
    <n v="19581.71195652174"/>
    <n v="18352.873188405796"/>
    <n v="18937.71195652174"/>
    <n v="19681.653985507248"/>
    <n v="20149.349637681156"/>
    <n v="19242.771739130432"/>
    <n v="18426.6884057971"/>
    <n v="18072.86413043478"/>
    <n v="16958.721014492752"/>
    <n v="18129.206521739128"/>
  </r>
  <r>
    <x v="0"/>
    <x v="14"/>
    <x v="1"/>
    <x v="12"/>
    <s v="m3"/>
    <n v="37984.222826086952"/>
    <n v="35293.826086956513"/>
    <n v="40692.994565217392"/>
    <n v="38160.163043478256"/>
    <n v="38320.315217391304"/>
    <n v="41397.554347826088"/>
    <n v="42542.626811594193"/>
    <n v="41054.565217391297"/>
    <n v="38947.85326086956"/>
    <n v="37863.878623188408"/>
    <n v="36634.634057971009"/>
    <n v="39576.262681159416"/>
  </r>
  <r>
    <x v="0"/>
    <x v="14"/>
    <x v="1"/>
    <x v="13"/>
    <s v="m3"/>
    <n v="13624.615942028984"/>
    <n v="12426.208333333332"/>
    <n v="14100.713768115942"/>
    <n v="13599.93115942029"/>
    <n v="13351.13768115942"/>
    <n v="14103.773550724636"/>
    <n v="14490.365942028984"/>
    <n v="14098.476449275362"/>
    <n v="13414.322463768116"/>
    <n v="13288.25724637681"/>
    <n v="12889.896739130434"/>
    <n v="13649.105072463768"/>
  </r>
  <r>
    <x v="0"/>
    <x v="14"/>
    <x v="1"/>
    <x v="14"/>
    <s v="m3"/>
    <n v="8837.1268115942021"/>
    <n v="8106.653985507246"/>
    <n v="9558.8152173913022"/>
    <n v="9123.5271739130421"/>
    <n v="9146.1594202898541"/>
    <n v="9309.3894927536239"/>
    <n v="9888.972826086956"/>
    <n v="9095.572463768116"/>
    <n v="9005.04347826087"/>
    <n v="8869.4148550724622"/>
    <n v="8480.8278985507241"/>
    <n v="9363.061594202898"/>
  </r>
  <r>
    <x v="0"/>
    <x v="14"/>
    <x v="1"/>
    <x v="15"/>
    <s v="m3"/>
    <n v="70546.85144927536"/>
    <n v="65112.105072463768"/>
    <n v="70264.742753623184"/>
    <n v="69351.065217391297"/>
    <n v="71118.240942028991"/>
    <n v="75849.769927536225"/>
    <n v="77762.82789855072"/>
    <n v="76564.639492753617"/>
    <n v="69458.989130434784"/>
    <n v="67808.563405797089"/>
    <n v="67097.958333333328"/>
    <n v="71249.610507246369"/>
  </r>
  <r>
    <x v="0"/>
    <x v="14"/>
    <x v="2"/>
    <x v="16"/>
    <s v="m3"/>
    <n v="72784.20289855072"/>
    <n v="66634.563405797089"/>
    <n v="80302.592391304337"/>
    <n v="73812.971014492752"/>
    <n v="70613.596014492752"/>
    <n v="78501.807971014481"/>
    <n v="79774.048913043473"/>
    <n v="74674.682971014481"/>
    <n v="67683.278985507233"/>
    <n v="66649.594202898545"/>
    <n v="66111.980072463761"/>
    <n v="71970.045289855057"/>
  </r>
  <r>
    <x v="0"/>
    <x v="14"/>
    <x v="2"/>
    <x v="17"/>
    <s v="m3"/>
    <n v="17444.641304347824"/>
    <n v="16161.851449275362"/>
    <n v="19291.746376811592"/>
    <n v="18309.943840579708"/>
    <n v="18431.967391304348"/>
    <n v="19149.467391304348"/>
    <n v="20057.994565217392"/>
    <n v="19596.8115942029"/>
    <n v="18352.548913043476"/>
    <n v="17963.733695652172"/>
    <n v="17585.606884057968"/>
    <n v="18875.16485507246"/>
  </r>
  <r>
    <x v="0"/>
    <x v="14"/>
    <x v="2"/>
    <x v="18"/>
    <s v="m3"/>
    <n v="59040.42572463768"/>
    <n v="58625.380434782601"/>
    <n v="68645.483695652176"/>
    <n v="69798.009057971009"/>
    <n v="69784.382246376816"/>
    <n v="75234.873188405792"/>
    <n v="77349.306159420288"/>
    <n v="73478.679347826081"/>
    <n v="68976.646739130418"/>
    <n v="69733.646739130418"/>
    <n v="66346.643115942017"/>
    <n v="74108.51630434781"/>
  </r>
  <r>
    <x v="0"/>
    <x v="14"/>
    <x v="2"/>
    <x v="19"/>
    <s v="m3"/>
    <n v="148971.19384057968"/>
    <n v="139055.37137681158"/>
    <n v="171013.92028985507"/>
    <n v="159644.99094202896"/>
    <n v="160208.625"/>
    <n v="175427.15579710144"/>
    <n v="181946.54166666666"/>
    <n v="170812.63586956519"/>
    <n v="156217.73913043478"/>
    <n v="158704.08152173914"/>
    <n v="146057.89492753622"/>
    <n v="162335.71739130435"/>
  </r>
  <r>
    <x v="0"/>
    <x v="14"/>
    <x v="3"/>
    <x v="20"/>
    <s v="m3"/>
    <n v="42715.739130434784"/>
    <n v="39579.972826086952"/>
    <n v="47542.882246376808"/>
    <n v="44787.831521739128"/>
    <n v="46587.943840579705"/>
    <n v="50005.610507246376"/>
    <n v="52623.784420289849"/>
    <n v="48294.128623188401"/>
    <n v="44418.744565217392"/>
    <n v="44612.257246376808"/>
    <n v="41501.994565217392"/>
    <n v="43798.916666666664"/>
  </r>
  <r>
    <x v="0"/>
    <x v="14"/>
    <x v="3"/>
    <x v="21"/>
    <s v="m3"/>
    <n v="21676.349637681156"/>
    <n v="19960.297101449272"/>
    <n v="23349.835144927536"/>
    <n v="22710.074275362316"/>
    <n v="22251.179347826084"/>
    <n v="23665.985507246376"/>
    <n v="24847.277173913044"/>
    <n v="22979.018115942028"/>
    <n v="21977.20108695652"/>
    <n v="21259.148550724636"/>
    <n v="20201.932971014492"/>
    <n v="22421.081521739128"/>
  </r>
  <r>
    <x v="0"/>
    <x v="14"/>
    <x v="3"/>
    <x v="22"/>
    <s v="m3"/>
    <n v="39335.240942028984"/>
    <n v="38086.010869565209"/>
    <n v="44803.980072463768"/>
    <n v="42281.117753623184"/>
    <n v="44266.958333333328"/>
    <n v="47403.52717391304"/>
    <n v="47974.862318840576"/>
    <n v="44342.72644927536"/>
    <n v="41419.536231884056"/>
    <n v="41157.418478260865"/>
    <n v="37358.594202898545"/>
    <n v="39921.822463768112"/>
  </r>
  <r>
    <x v="0"/>
    <x v="14"/>
    <x v="4"/>
    <x v="23"/>
    <s v="m3"/>
    <n v="11477.914855072462"/>
    <n v="10884.471014492752"/>
    <n v="12488.92572463768"/>
    <n v="12026.117753623188"/>
    <n v="12128.817028985506"/>
    <n v="13194.766304347824"/>
    <n v="13554.659420289854"/>
    <n v="12583.710144927536"/>
    <n v="11408.057971014492"/>
    <n v="11390.090579710144"/>
    <n v="11185.286231884056"/>
    <n v="11634.472826086956"/>
  </r>
  <r>
    <x v="0"/>
    <x v="14"/>
    <x v="4"/>
    <x v="24"/>
    <s v="m3"/>
    <n v="14841.693840579708"/>
    <n v="13797.923913043476"/>
    <n v="17033.6865942029"/>
    <n v="15993.15760869565"/>
    <n v="15628.41304347826"/>
    <n v="15726.074275362318"/>
    <n v="16414.83695652174"/>
    <n v="16110.588768115942"/>
    <n v="14690.184782608696"/>
    <n v="13855.724637681158"/>
    <n v="14780.4384057971"/>
    <n v="15770.724637681158"/>
  </r>
  <r>
    <x v="0"/>
    <x v="14"/>
    <x v="4"/>
    <x v="25"/>
    <s v="m3"/>
    <n v="29688.760869565216"/>
    <n v="28929.83695652174"/>
    <n v="33185.206521739128"/>
    <n v="30844.992753623188"/>
    <n v="29947.795289855072"/>
    <n v="31685.137681159416"/>
    <n v="32302.311594202896"/>
    <n v="31752.266304347824"/>
    <n v="27849.744565217392"/>
    <n v="28125.21557971014"/>
    <n v="28714.273550724636"/>
    <n v="31243.472826086952"/>
  </r>
  <r>
    <x v="0"/>
    <x v="14"/>
    <x v="4"/>
    <x v="26"/>
    <s v="m3"/>
    <n v="9097.561594202898"/>
    <n v="8397.3641304347821"/>
    <n v="10217.960144927536"/>
    <n v="9554.6739130434762"/>
    <n v="9505.8369565217381"/>
    <n v="9943.295289855072"/>
    <n v="10069.86956521739"/>
    <n v="9826.9565217391282"/>
    <n v="9137.4945652173901"/>
    <n v="9385.8659420289841"/>
    <n v="8641.371376811594"/>
    <n v="9544.197463768116"/>
  </r>
  <r>
    <x v="1"/>
    <x v="14"/>
    <x v="0"/>
    <x v="0"/>
    <s v="m3"/>
    <n v="561.35326086956513"/>
    <n v="541.9547101449275"/>
    <n v="622.31884057971013"/>
    <n v="550.28985507246375"/>
    <n v="613.463768115942"/>
    <n v="648.70289855072463"/>
    <n v="648.52173913043475"/>
    <n v="694.02173913043475"/>
    <n v="645.1159420289855"/>
    <n v="676.34963768115927"/>
    <n v="666.67934782608688"/>
    <n v="624.09782608695639"/>
  </r>
  <r>
    <x v="1"/>
    <x v="14"/>
    <x v="0"/>
    <x v="1"/>
    <s v="m3"/>
    <n v="140.03260869565216"/>
    <n v="138.99456521739128"/>
    <n v="136.71014492753622"/>
    <n v="134.2228260869565"/>
    <n v="141.04528985507244"/>
    <n v="162.76268115942028"/>
    <n v="170.87681159420288"/>
    <n v="162.75543478260869"/>
    <n v="159.39855072463766"/>
    <n v="165.51811594202897"/>
    <n v="176.18115942028982"/>
    <n v="165.31702898550722"/>
  </r>
  <r>
    <x v="1"/>
    <x v="14"/>
    <x v="0"/>
    <x v="2"/>
    <s v="m3"/>
    <n v="1998.6159420289853"/>
    <n v="1979.7210144927535"/>
    <n v="2490.336956521739"/>
    <n v="2584.6467391304345"/>
    <n v="2556.708333333333"/>
    <n v="2828.8804347826085"/>
    <n v="2893.0217391304345"/>
    <n v="2650.9347826086955"/>
    <n v="2705.51268115942"/>
    <n v="2507.552536231884"/>
    <n v="2677.422101449275"/>
    <n v="2635.3623188405795"/>
  </r>
  <r>
    <x v="1"/>
    <x v="14"/>
    <x v="0"/>
    <x v="3"/>
    <s v="m3"/>
    <n v="126.9945652173913"/>
    <n v="123.74818840579709"/>
    <n v="141.61775362318838"/>
    <n v="148.606884057971"/>
    <n v="145.88043478260869"/>
    <n v="152.84963768115941"/>
    <n v="163.78079710144925"/>
    <n v="165.37681159420288"/>
    <n v="162.33152173913044"/>
    <n v="155.20833333333331"/>
    <n v="162.70471014492753"/>
    <n v="175.88768115942028"/>
  </r>
  <r>
    <x v="1"/>
    <x v="14"/>
    <x v="0"/>
    <x v="4"/>
    <s v="m3"/>
    <n v="5162.148550724638"/>
    <n v="4902.51268115942"/>
    <n v="4909.8242753623181"/>
    <n v="4840.4710144927531"/>
    <n v="5127.1648550724631"/>
    <n v="5371.027173913043"/>
    <n v="5297.81884057971"/>
    <n v="5130.1847826086951"/>
    <n v="5168.0163043478251"/>
    <n v="5130.3260869565211"/>
    <n v="5009.802536231884"/>
    <n v="5354.6847826086951"/>
  </r>
  <r>
    <x v="1"/>
    <x v="14"/>
    <x v="0"/>
    <x v="5"/>
    <s v="m3"/>
    <n v="131.21376811594203"/>
    <n v="133.46014492753622"/>
    <n v="133.81340579710144"/>
    <n v="130.62499999999997"/>
    <n v="149.48369565217388"/>
    <n v="147.3369565217391"/>
    <n v="160.14492753623188"/>
    <n v="152.60869565217388"/>
    <n v="138.90398550724638"/>
    <n v="145.5978260869565"/>
    <n v="137.90760869565216"/>
    <n v="150.66123188405794"/>
  </r>
  <r>
    <x v="1"/>
    <x v="14"/>
    <x v="0"/>
    <x v="6"/>
    <s v="m3"/>
    <n v="433.30797101449275"/>
    <n v="459.2409420289855"/>
    <n v="518.26449275362313"/>
    <n v="434.28442028985506"/>
    <n v="478.71195652173907"/>
    <n v="479.35688405797094"/>
    <n v="514.56521739130437"/>
    <n v="514.46920289855063"/>
    <n v="553.36050724637676"/>
    <n v="478.25362318840575"/>
    <n v="522.463768115942"/>
    <n v="603.78260869565213"/>
  </r>
  <r>
    <x v="1"/>
    <x v="14"/>
    <x v="1"/>
    <x v="7"/>
    <s v="m3"/>
    <n v="2087.9365942028985"/>
    <n v="2078.4855072463765"/>
    <n v="2217.7264492753625"/>
    <n v="1799.8224637681158"/>
    <n v="2280.0398550724635"/>
    <n v="2340.6449275362315"/>
    <n v="2532.248188405797"/>
    <n v="2468.679347826087"/>
    <n v="2157.427536231884"/>
    <n v="2527.460144927536"/>
    <n v="2307.833333333333"/>
    <n v="2662.7355072463765"/>
  </r>
  <r>
    <x v="1"/>
    <x v="14"/>
    <x v="1"/>
    <x v="8"/>
    <s v="m3"/>
    <n v="960.79528985507238"/>
    <n v="871.62499999999989"/>
    <n v="952.26811594202889"/>
    <n v="787.13949275362313"/>
    <n v="922.35144927536214"/>
    <n v="904.53623188405788"/>
    <n v="953.43115942028976"/>
    <n v="959.21557971014488"/>
    <n v="981.41666666666663"/>
    <n v="940.60144927536214"/>
    <n v="985.53985507246364"/>
    <n v="931.03260869565213"/>
  </r>
  <r>
    <x v="1"/>
    <x v="14"/>
    <x v="1"/>
    <x v="9"/>
    <s v="m3"/>
    <n v="5568.264492753623"/>
    <n v="4566.795289855072"/>
    <n v="5148.5724637681151"/>
    <n v="4979.6992753623181"/>
    <n v="6145.009057971014"/>
    <n v="6156.423913043478"/>
    <n v="6161.6503623188401"/>
    <n v="5617.9094202898541"/>
    <n v="6751.83152173913"/>
    <n v="8385.3405797101441"/>
    <n v="5732.5579710144921"/>
    <n v="5497.972826086956"/>
  </r>
  <r>
    <x v="1"/>
    <x v="14"/>
    <x v="1"/>
    <x v="10"/>
    <s v="m3"/>
    <n v="2047.4655797101448"/>
    <n v="1897.1304347826087"/>
    <n v="2267.81884057971"/>
    <n v="1972.0543478260868"/>
    <n v="2223.369565217391"/>
    <n v="2108.1865942028985"/>
    <n v="2334.2264492753625"/>
    <n v="2303.655797101449"/>
    <n v="2206.358695652174"/>
    <n v="2141.0960144927535"/>
    <n v="2227.4855072463765"/>
    <n v="2098.409420289855"/>
  </r>
  <r>
    <x v="1"/>
    <x v="14"/>
    <x v="1"/>
    <x v="11"/>
    <s v="m3"/>
    <n v="1767.0615942028985"/>
    <n v="1573.9166666666665"/>
    <n v="1832.7228260869563"/>
    <n v="1598.0597826086955"/>
    <n v="1796.3931159420288"/>
    <n v="1804.0923913043478"/>
    <n v="1884.3677536231883"/>
    <n v="1887.728260869565"/>
    <n v="1942.8460144927535"/>
    <n v="1749.1974637681158"/>
    <n v="1845.2971014492753"/>
    <n v="1804.8134057971013"/>
  </r>
  <r>
    <x v="1"/>
    <x v="14"/>
    <x v="1"/>
    <x v="12"/>
    <s v="m3"/>
    <n v="7048.8641304347821"/>
    <n v="6647.8985507246371"/>
    <n v="7404.510869565217"/>
    <n v="6254.5235507246371"/>
    <n v="6545.5543478260861"/>
    <n v="6589.3931159420281"/>
    <n v="7034.33152173913"/>
    <n v="7002.260869565217"/>
    <n v="6525.5416666666661"/>
    <n v="6108.965579710145"/>
    <n v="6304.815217391304"/>
    <n v="6215.4528985507241"/>
  </r>
  <r>
    <x v="1"/>
    <x v="14"/>
    <x v="1"/>
    <x v="13"/>
    <s v="m3"/>
    <n v="1475.5307971014493"/>
    <n v="1303.731884057971"/>
    <n v="1354.9003623188405"/>
    <n v="940.84782608695639"/>
    <n v="1074.3333333333333"/>
    <n v="1188.9909420289853"/>
    <n v="1288.1721014492753"/>
    <n v="1188.9130434782608"/>
    <n v="1242.0797101449275"/>
    <n v="1362.9384057971013"/>
    <n v="1200.6757246376812"/>
    <n v="1120.31884057971"/>
  </r>
  <r>
    <x v="1"/>
    <x v="14"/>
    <x v="1"/>
    <x v="14"/>
    <s v="m3"/>
    <n v="1257.8405797101448"/>
    <n v="1237.3641304347825"/>
    <n v="1313.798913043478"/>
    <n v="1261.6702898550723"/>
    <n v="1202.8532608695652"/>
    <n v="1277.836956521739"/>
    <n v="1364.1757246376812"/>
    <n v="1466.5362318840578"/>
    <n v="1345.119565217391"/>
    <n v="1351.8514492753623"/>
    <n v="1304.5054347826087"/>
    <n v="1336.8115942028985"/>
  </r>
  <r>
    <x v="1"/>
    <x v="14"/>
    <x v="1"/>
    <x v="15"/>
    <s v="m3"/>
    <n v="8418.3532608695641"/>
    <n v="7510.19384057971"/>
    <n v="8493.5652173913022"/>
    <n v="8020.277173913043"/>
    <n v="8503.0960144927521"/>
    <n v="9940.2246376811581"/>
    <n v="9497.5253623188401"/>
    <n v="9911.7717391304341"/>
    <n v="9271.472826086956"/>
    <n v="8763.1068840579701"/>
    <n v="9081.3605072463761"/>
    <n v="8789.4003623188401"/>
  </r>
  <r>
    <x v="1"/>
    <x v="14"/>
    <x v="2"/>
    <x v="16"/>
    <s v="m3"/>
    <n v="30664.7518115942"/>
    <n v="31329.507246376808"/>
    <n v="34290.697463768112"/>
    <n v="30674.179347826084"/>
    <n v="32513.532608695648"/>
    <n v="33947.358695652169"/>
    <n v="37444.949275362313"/>
    <n v="36376.42753623188"/>
    <n v="32841.539855072464"/>
    <n v="33273.394927536232"/>
    <n v="33023.358695652169"/>
    <n v="32670.068840579708"/>
  </r>
  <r>
    <x v="1"/>
    <x v="14"/>
    <x v="2"/>
    <x v="17"/>
    <s v="m3"/>
    <n v="3975.4474637681155"/>
    <n v="3861.4347826086955"/>
    <n v="4269.315217391304"/>
    <n v="4061.893115942029"/>
    <n v="4300.923913043478"/>
    <n v="4474.8641304347821"/>
    <n v="4739.1992753623181"/>
    <n v="4731.31884057971"/>
    <n v="4396.847826086956"/>
    <n v="4473.840579710145"/>
    <n v="4685.898550724638"/>
    <n v="4457.5561594202891"/>
  </r>
  <r>
    <x v="1"/>
    <x v="14"/>
    <x v="2"/>
    <x v="18"/>
    <s v="m3"/>
    <n v="13947.405797101448"/>
    <n v="12988.161231884056"/>
    <n v="14515.824275362318"/>
    <n v="13615.617753623188"/>
    <n v="14804.335144927536"/>
    <n v="15982.57608695652"/>
    <n v="17036.817028985504"/>
    <n v="16879.302536231884"/>
    <n v="15916.661231884056"/>
    <n v="15776.887681159418"/>
    <n v="15976.213768115942"/>
    <n v="16047.090579710142"/>
  </r>
  <r>
    <x v="1"/>
    <x v="14"/>
    <x v="2"/>
    <x v="19"/>
    <s v="m3"/>
    <n v="100829.39492753622"/>
    <n v="99986.481884057968"/>
    <n v="109740.26630434781"/>
    <n v="104542.66485507245"/>
    <n v="110681.89130434781"/>
    <n v="115597.37862318839"/>
    <n v="121938.45289855072"/>
    <n v="121059.42934782608"/>
    <n v="113692.0670289855"/>
    <n v="114117.95108695651"/>
    <n v="113347.86050724635"/>
    <n v="104871.91847826086"/>
  </r>
  <r>
    <x v="1"/>
    <x v="14"/>
    <x v="3"/>
    <x v="20"/>
    <s v="m3"/>
    <n v="30796.882246376808"/>
    <n v="30327.735507246376"/>
    <n v="35145.045289855072"/>
    <n v="33794.679347826088"/>
    <n v="37195.612318840576"/>
    <n v="38963.360507246376"/>
    <n v="43663.442028985497"/>
    <n v="40531.458333333328"/>
    <n v="38723.52717391304"/>
    <n v="39634.331521739128"/>
    <n v="37765.95289855072"/>
    <n v="36250.905797101448"/>
  </r>
  <r>
    <x v="1"/>
    <x v="14"/>
    <x v="3"/>
    <x v="21"/>
    <s v="m3"/>
    <n v="21927.579710144924"/>
    <n v="22075.85144927536"/>
    <n v="24756.572463768112"/>
    <n v="23475.235507246376"/>
    <n v="24782.456521739128"/>
    <n v="25783.913043478256"/>
    <n v="28752.922101449272"/>
    <n v="27479.615942028984"/>
    <n v="25547.969202898548"/>
    <n v="24806.144927536232"/>
    <n v="23745.822463768112"/>
    <n v="21831.346014492749"/>
  </r>
  <r>
    <x v="1"/>
    <x v="14"/>
    <x v="3"/>
    <x v="22"/>
    <s v="m3"/>
    <n v="21460.902173913044"/>
    <n v="21748.313405797096"/>
    <n v="25255.061594202896"/>
    <n v="24139.947463768112"/>
    <n v="28436.188405797096"/>
    <n v="30977.460144927536"/>
    <n v="33388.005434782608"/>
    <n v="30899.653985507241"/>
    <n v="27987.608695652172"/>
    <n v="27557.811594202896"/>
    <n v="25373.88949275362"/>
    <n v="23455.123188405796"/>
  </r>
  <r>
    <x v="1"/>
    <x v="14"/>
    <x v="4"/>
    <x v="23"/>
    <s v="m3"/>
    <n v="3107.9456521739125"/>
    <n v="2896.927536231884"/>
    <n v="3343.780797101449"/>
    <n v="3185.847826086956"/>
    <n v="3177.5724637681155"/>
    <n v="3139.978260869565"/>
    <n v="3423.4293478260865"/>
    <n v="3563.099637681159"/>
    <n v="3177.6141304347821"/>
    <n v="3158.409420289855"/>
    <n v="3080.5452898550725"/>
    <n v="2870.923913043478"/>
  </r>
  <r>
    <x v="1"/>
    <x v="14"/>
    <x v="4"/>
    <x v="24"/>
    <s v="m3"/>
    <n v="3877.6213768115936"/>
    <n v="4155.9710144927531"/>
    <n v="4869.5760869565211"/>
    <n v="3544.7028985507241"/>
    <n v="3954.8007246376806"/>
    <n v="4113.047101449275"/>
    <n v="4252.722826086956"/>
    <n v="4151.1449275362311"/>
    <n v="4121.2028985507241"/>
    <n v="3986.938405797101"/>
    <n v="4241.974637681159"/>
    <n v="4306.7916666666661"/>
  </r>
  <r>
    <x v="1"/>
    <x v="14"/>
    <x v="4"/>
    <x v="25"/>
    <s v="m3"/>
    <n v="16840.740942028984"/>
    <n v="17309.065217391304"/>
    <n v="18887.144927536232"/>
    <n v="16142.552536231882"/>
    <n v="17621.990942028984"/>
    <n v="17884.907608695652"/>
    <n v="18908.927536231884"/>
    <n v="18203.570652173912"/>
    <n v="17053.722826086952"/>
    <n v="16860.77536231884"/>
    <n v="17352.192028985504"/>
    <n v="17687.221014492752"/>
  </r>
  <r>
    <x v="1"/>
    <x v="14"/>
    <x v="4"/>
    <x v="26"/>
    <s v="m3"/>
    <n v="4455.597826086956"/>
    <n v="4553.619565217391"/>
    <n v="5135.677536231884"/>
    <n v="4618.0054347826081"/>
    <n v="5178.7355072463761"/>
    <n v="5105.079710144927"/>
    <n v="5381.7916666666661"/>
    <n v="5671.9782608695641"/>
    <n v="5057.2518115942021"/>
    <n v="5063.3949275362311"/>
    <n v="5145.384057971014"/>
    <n v="5313.69384057971"/>
  </r>
  <r>
    <x v="0"/>
    <x v="15"/>
    <x v="0"/>
    <x v="0"/>
    <s v="m3"/>
    <n v="6481.1612318840571"/>
    <n v="6687.4293478260915"/>
    <n v="7637.4565217391337"/>
    <n v="6442.0289855072488"/>
    <n v="6982.7898550724658"/>
    <n v="6823.3333333333385"/>
    <n v="6468.3351449275424"/>
    <n v="7133.0978260869615"/>
    <n v="6565.6721014492778"/>
    <n v="6644.461956521739"/>
    <n v="7373.5905797101486"/>
    <n v="6932.5706521739203"/>
  </r>
  <r>
    <x v="0"/>
    <x v="15"/>
    <x v="0"/>
    <x v="1"/>
    <s v="m3"/>
    <n v="2798.1847826086955"/>
    <n v="2778.4746376811604"/>
    <n v="3121.7880434782624"/>
    <n v="2760.0833333333353"/>
    <n v="2990.9239130434798"/>
    <n v="2942.0199275362329"/>
    <n v="2765.291666666667"/>
    <n v="3027.0815217391314"/>
    <n v="2998.7210144927549"/>
    <n v="2917.6431159420313"/>
    <n v="3065.3460144927553"/>
    <n v="3143.1992753623194"/>
  </r>
  <r>
    <x v="0"/>
    <x v="15"/>
    <x v="0"/>
    <x v="2"/>
    <s v="m3"/>
    <n v="12169.206521739123"/>
    <n v="12263.146739130432"/>
    <n v="13092.806159420295"/>
    <n v="11886.882246376821"/>
    <n v="12645.719202898548"/>
    <n v="12030.628623188393"/>
    <n v="11950.956521739114"/>
    <n v="12538.25905797101"/>
    <n v="12645.682971014487"/>
    <n v="11357.576086956513"/>
    <n v="12800.913043478258"/>
    <n v="13222.05072463768"/>
  </r>
  <r>
    <x v="0"/>
    <x v="15"/>
    <x v="0"/>
    <x v="3"/>
    <s v="m3"/>
    <n v="2079.83152173913"/>
    <n v="2129.9710144927535"/>
    <n v="2409.6902173913036"/>
    <n v="2077.5833333333335"/>
    <n v="2318.1757246376815"/>
    <n v="2207.596014492754"/>
    <n v="2203.673913043478"/>
    <n v="2363.797101449275"/>
    <n v="2243.6956521739121"/>
    <n v="2266.7626811594209"/>
    <n v="2226.9365942028976"/>
    <n v="2446.4057971014495"/>
  </r>
  <r>
    <x v="0"/>
    <x v="15"/>
    <x v="0"/>
    <x v="4"/>
    <s v="m3"/>
    <n v="26942.54528985505"/>
    <n v="26569.050724637636"/>
    <n v="28748.699275362284"/>
    <n v="27309.869565217399"/>
    <n v="28355.016304347802"/>
    <n v="27955.831521739099"/>
    <n v="26508.624999999967"/>
    <n v="29318.030797101426"/>
    <n v="27134.391304347788"/>
    <n v="27493.889492753602"/>
    <n v="27985.068840579701"/>
    <n v="29341.19565217389"/>
  </r>
  <r>
    <x v="0"/>
    <x v="15"/>
    <x v="0"/>
    <x v="5"/>
    <s v="m3"/>
    <n v="2440.2898550724626"/>
    <n v="2417.0072463768129"/>
    <n v="2734.8514492753643"/>
    <n v="2509.2499999999991"/>
    <n v="2529.2300724637666"/>
    <n v="2486.5996376811599"/>
    <n v="2469.2554347826112"/>
    <n v="2563.1068840579705"/>
    <n v="2482.4855072463752"/>
    <n v="2523.5507246376819"/>
    <n v="2393.0760869565215"/>
    <n v="2778.6521739130435"/>
  </r>
  <r>
    <x v="0"/>
    <x v="15"/>
    <x v="0"/>
    <x v="6"/>
    <s v="m3"/>
    <n v="6392.117753623188"/>
    <n v="6326.6648550724622"/>
    <n v="6967.5778985507241"/>
    <n v="6331.3550724637653"/>
    <n v="6584.6811594202909"/>
    <n v="6402.1557971014454"/>
    <n v="6115.9510869565265"/>
    <n v="6754.1413043478233"/>
    <n v="6289.1902173913031"/>
    <n v="6166.7246376811572"/>
    <n v="7016.5398550724622"/>
    <n v="7063.7047101449243"/>
  </r>
  <r>
    <x v="0"/>
    <x v="15"/>
    <x v="1"/>
    <x v="7"/>
    <s v="m3"/>
    <n v="22263.489130434769"/>
    <n v="21384.829710144913"/>
    <n v="23851.20289855071"/>
    <n v="22740.63586956522"/>
    <n v="22978.956521739121"/>
    <n v="23126.166666666646"/>
    <n v="22359.905797101415"/>
    <n v="24674.755434782575"/>
    <n v="22016.260869565205"/>
    <n v="21811.057971014463"/>
    <n v="23546.878623188401"/>
    <n v="23737.469202898519"/>
  </r>
  <r>
    <x v="0"/>
    <x v="15"/>
    <x v="1"/>
    <x v="8"/>
    <s v="m3"/>
    <n v="12511.594202898545"/>
    <n v="12454.663043478251"/>
    <n v="13539.751811594191"/>
    <n v="12090.681159420274"/>
    <n v="13054.416666666659"/>
    <n v="12992.242753623186"/>
    <n v="12790.539855072462"/>
    <n v="13941.362318840573"/>
    <n v="12634.749999999998"/>
    <n v="12772.342391304343"/>
    <n v="13360.684782608683"/>
    <n v="13390.297101449263"/>
  </r>
  <r>
    <x v="0"/>
    <x v="15"/>
    <x v="1"/>
    <x v="9"/>
    <s v="m3"/>
    <n v="35400.532608695619"/>
    <n v="33848.884057970965"/>
    <n v="37050.898550724596"/>
    <n v="36696.922101449243"/>
    <n v="37738.695652173934"/>
    <n v="37111.704710144862"/>
    <n v="36593.561594202874"/>
    <n v="39993.141304347831"/>
    <n v="37117.295289854999"/>
    <n v="35734.005434782615"/>
    <n v="36176.731884057903"/>
    <n v="38543.57789855072"/>
  </r>
  <r>
    <x v="0"/>
    <x v="15"/>
    <x v="1"/>
    <x v="10"/>
    <s v="m3"/>
    <n v="13937.956521739143"/>
    <n v="13272.302536231882"/>
    <n v="15187.492753623177"/>
    <n v="13808.548913043483"/>
    <n v="14904.137681159416"/>
    <n v="14970.668478260863"/>
    <n v="14951.487318840576"/>
    <n v="15949.762681159418"/>
    <n v="15155.65217391304"/>
    <n v="14604.677536231879"/>
    <n v="9142.5326086956502"/>
    <n v="15465.659420289843"/>
  </r>
  <r>
    <x v="0"/>
    <x v="15"/>
    <x v="1"/>
    <x v="11"/>
    <s v="m3"/>
    <n v="17231.039855072457"/>
    <n v="16568.635869565198"/>
    <n v="19250.855072463757"/>
    <n v="17245.21557971014"/>
    <n v="18573.739130434777"/>
    <n v="18782.005434782594"/>
    <n v="19463.795289855039"/>
    <n v="20231.128623188386"/>
    <n v="19158.307971014492"/>
    <n v="18456.632246376805"/>
    <n v="17612.847826086949"/>
    <n v="20097.346014492745"/>
  </r>
  <r>
    <x v="0"/>
    <x v="15"/>
    <x v="1"/>
    <x v="12"/>
    <s v="m3"/>
    <n v="35982.065217391297"/>
    <n v="35622.438405797104"/>
    <n v="40722.605072463753"/>
    <n v="36172.327898550699"/>
    <n v="39139.284420289827"/>
    <n v="40458.050724637731"/>
    <n v="41057.085144927536"/>
    <n v="43648.83152173915"/>
    <n v="40492.157608695634"/>
    <n v="38996.686594202867"/>
    <n v="37317.605072463753"/>
    <n v="42839.679347826095"/>
  </r>
  <r>
    <x v="0"/>
    <x v="15"/>
    <x v="1"/>
    <x v="13"/>
    <s v="m3"/>
    <n v="12637.318840579705"/>
    <n v="12328.309782608689"/>
    <n v="13675.30072463768"/>
    <n v="12717.980072463761"/>
    <n v="13654.329710144917"/>
    <n v="13886.869565217385"/>
    <n v="14195.721014492743"/>
    <n v="14799.306159420279"/>
    <n v="14141.376811594208"/>
    <n v="13874.869565217394"/>
    <n v="13185.344202898554"/>
    <n v="14996.536231884058"/>
  </r>
  <r>
    <x v="0"/>
    <x v="15"/>
    <x v="1"/>
    <x v="14"/>
    <s v="m3"/>
    <n v="8416.3695652173865"/>
    <n v="8354.2663043478296"/>
    <n v="9873.523550724638"/>
    <n v="9006.0797101449261"/>
    <n v="9664.8641304347766"/>
    <n v="9857.8152173912986"/>
    <n v="10239.525362318844"/>
    <n v="11484.652173913035"/>
    <n v="10899.605072463764"/>
    <n v="10903.632246376816"/>
    <n v="10693.79528985507"/>
    <n v="11699.717391304344"/>
  </r>
  <r>
    <x v="0"/>
    <x v="15"/>
    <x v="1"/>
    <x v="15"/>
    <s v="m3"/>
    <n v="66153.798913043574"/>
    <n v="64379.94202898549"/>
    <n v="70506.259057970936"/>
    <n v="60374.338768115857"/>
    <n v="71334.246376811629"/>
    <n v="69532.530797101383"/>
    <n v="72414.686594202896"/>
    <n v="69430.771739130447"/>
    <n v="66365.221014492941"/>
    <n v="63607.789855072457"/>
    <n v="67446.248188405778"/>
    <n v="69059.425724637666"/>
  </r>
  <r>
    <x v="0"/>
    <x v="15"/>
    <x v="2"/>
    <x v="16"/>
    <s v="m3"/>
    <n v="64592.364130434857"/>
    <n v="64917.128623188561"/>
    <n v="72245.373188405676"/>
    <n v="61650.425724637629"/>
    <n v="73006.60507246379"/>
    <n v="71407.402173913142"/>
    <n v="72548.762681159555"/>
    <n v="78003.25181159428"/>
    <n v="70692.75"/>
    <n v="70568.751811594193"/>
    <n v="70683.469202898516"/>
    <n v="78179.599637681153"/>
  </r>
  <r>
    <x v="0"/>
    <x v="15"/>
    <x v="2"/>
    <x v="17"/>
    <s v="m3"/>
    <n v="16665.403985507233"/>
    <n v="16743.967391304352"/>
    <n v="19722.653985507241"/>
    <n v="16113.128623188393"/>
    <n v="19490.55615942027"/>
    <n v="19209.605072463772"/>
    <n v="18047.730072463746"/>
    <n v="19447.277173913037"/>
    <n v="18357.60326086956"/>
    <n v="17701.677536231866"/>
    <n v="17947.304347826073"/>
    <n v="20009.244565217388"/>
  </r>
  <r>
    <x v="0"/>
    <x v="15"/>
    <x v="2"/>
    <x v="18"/>
    <s v="m3"/>
    <n v="58439.846014492796"/>
    <n v="60320.773550724654"/>
    <n v="65105.063405797133"/>
    <n v="61544.994565217385"/>
    <n v="68427.778985507292"/>
    <n v="70327.617753623184"/>
    <n v="66976.313405797133"/>
    <n v="71123.884057970979"/>
    <n v="67630.28623188402"/>
    <n v="67262.052536231873"/>
    <n v="66349.851449275404"/>
    <n v="73542.802536231888"/>
  </r>
  <r>
    <x v="0"/>
    <x v="15"/>
    <x v="2"/>
    <x v="19"/>
    <s v="m3"/>
    <n v="137457.1503623187"/>
    <n v="138718.58152173911"/>
    <n v="159908.73369565219"/>
    <n v="138151.69021739115"/>
    <n v="161209.85144927542"/>
    <n v="162491.867753623"/>
    <n v="152316.18478260841"/>
    <n v="166776.06340579665"/>
    <n v="156648.25181159406"/>
    <n v="153400.06521739124"/>
    <n v="156474.64492753576"/>
    <n v="164622.08876811579"/>
  </r>
  <r>
    <x v="0"/>
    <x v="15"/>
    <x v="3"/>
    <x v="20"/>
    <s v="m3"/>
    <n v="38742.64130434781"/>
    <n v="39633.034420289878"/>
    <n v="45596.128623188415"/>
    <n v="41214.536231884049"/>
    <n v="47445.061594202954"/>
    <n v="47697.873188405858"/>
    <n v="43815.961956521744"/>
    <n v="48009.874999999898"/>
    <n v="44878.175724637658"/>
    <n v="44593.030797101455"/>
    <n v="44388.650362318796"/>
    <n v="44024.036231884034"/>
  </r>
  <r>
    <x v="0"/>
    <x v="15"/>
    <x v="3"/>
    <x v="21"/>
    <s v="m3"/>
    <n v="19787.338768115937"/>
    <n v="19459.737318840573"/>
    <n v="22340.054347826026"/>
    <n v="19975.081521739139"/>
    <n v="22189.951086956484"/>
    <n v="22245.028985507226"/>
    <n v="21383.791666666657"/>
    <n v="23681.318840579683"/>
    <n v="22014.817028985479"/>
    <n v="21685.452898550713"/>
    <n v="22604.474637681153"/>
    <n v="23621.586956521733"/>
  </r>
  <r>
    <x v="0"/>
    <x v="15"/>
    <x v="3"/>
    <x v="22"/>
    <s v="m3"/>
    <n v="34934.184782608696"/>
    <n v="34958.679347826015"/>
    <n v="41077.644927536188"/>
    <n v="37944.119565217319"/>
    <n v="43193.923913043349"/>
    <n v="43878.030797101448"/>
    <n v="40267.739130434711"/>
    <n v="44224.088768115944"/>
    <n v="40577.548913043502"/>
    <n v="39956.461956521736"/>
    <n v="40656.673913043349"/>
    <n v="39996.228260869502"/>
  </r>
  <r>
    <x v="0"/>
    <x v="15"/>
    <x v="4"/>
    <x v="23"/>
    <s v="m3"/>
    <n v="10498.561594202891"/>
    <n v="10839.596014492752"/>
    <n v="12197.692028985502"/>
    <n v="11084.53260869563"/>
    <n v="12705.028985507231"/>
    <n v="12696.708333333325"/>
    <n v="11673.411231884038"/>
    <n v="12799.396739130421"/>
    <n v="12250.539855072453"/>
    <n v="11445.481884057965"/>
    <n v="12088.885869565194"/>
    <n v="11742.644927536227"/>
  </r>
  <r>
    <x v="0"/>
    <x v="15"/>
    <x v="4"/>
    <x v="24"/>
    <s v="m3"/>
    <n v="14396.148550724643"/>
    <n v="14716.775362318831"/>
    <n v="17159.746376811596"/>
    <n v="14670.802536231875"/>
    <n v="15798.367753623188"/>
    <n v="15891.525362318844"/>
    <n v="14948.554347826073"/>
    <n v="16331.909420289845"/>
    <n v="15104.057971014492"/>
    <n v="14650.092391304339"/>
    <n v="16073.706521739128"/>
    <n v="15693.545289855063"/>
  </r>
  <r>
    <x v="0"/>
    <x v="15"/>
    <x v="4"/>
    <x v="25"/>
    <s v="m3"/>
    <n v="29275.476449275353"/>
    <n v="28452.557971014474"/>
    <n v="32248.791666666693"/>
    <n v="26983.52898550723"/>
    <n v="30661.874999999975"/>
    <n v="30187.298913043483"/>
    <n v="28958.951086956517"/>
    <n v="31125.07789855072"/>
    <n v="28618.389492753642"/>
    <n v="28419.489130434798"/>
    <n v="29858.574275362316"/>
    <n v="32969.268115942039"/>
  </r>
  <r>
    <x v="0"/>
    <x v="15"/>
    <x v="4"/>
    <x v="26"/>
    <s v="m3"/>
    <n v="8232.7518115942003"/>
    <n v="8888.8641304347802"/>
    <n v="9488.2300724637698"/>
    <n v="8520.617753623188"/>
    <n v="8951.983695652174"/>
    <n v="9254.3007246376819"/>
    <n v="8830.06884057971"/>
    <n v="9551.5706521739157"/>
    <n v="8926.2916666666642"/>
    <n v="9299.6539855072479"/>
    <n v="9097.4547101449261"/>
    <n v="10233.39492753623"/>
  </r>
  <r>
    <x v="1"/>
    <x v="15"/>
    <x v="0"/>
    <x v="0"/>
    <s v="m3"/>
    <n v="573.68659420289862"/>
    <n v="608.94565217391334"/>
    <n v="688.01811594202889"/>
    <n v="663.12318840579712"/>
    <n v="678.07608695652164"/>
    <n v="761.19202898550748"/>
    <n v="644.87137681159425"/>
    <n v="810.73369565217422"/>
    <n v="742.45471014492796"/>
    <n v="714.74456521739148"/>
    <n v="723.7210144927534"/>
    <n v="722.92572463768113"/>
  </r>
  <r>
    <x v="1"/>
    <x v="15"/>
    <x v="0"/>
    <x v="1"/>
    <s v="m3"/>
    <n v="147.58514492753619"/>
    <n v="158.89855072463766"/>
    <n v="184.40036231884056"/>
    <n v="164.22644927536237"/>
    <n v="170.99456521739131"/>
    <n v="189.50362318840581"/>
    <n v="177.25543478260869"/>
    <n v="200.16847826086956"/>
    <n v="175.49637681159419"/>
    <n v="179.48913043478262"/>
    <n v="182.85688405797103"/>
    <n v="174.09420289855072"/>
  </r>
  <r>
    <x v="1"/>
    <x v="15"/>
    <x v="0"/>
    <x v="2"/>
    <s v="m3"/>
    <n v="2522.4293478260879"/>
    <n v="2436.1811594202895"/>
    <n v="2646.8931159420281"/>
    <n v="2475.594202898551"/>
    <n v="2729.8278985507245"/>
    <n v="2687.2554347826094"/>
    <n v="2762.9673913043475"/>
    <n v="2875.2916666666683"/>
    <n v="2538.9891304347811"/>
    <n v="2682.4420289855057"/>
    <n v="2443.175724637681"/>
    <n v="2469.4402173913045"/>
  </r>
  <r>
    <x v="1"/>
    <x v="15"/>
    <x v="0"/>
    <x v="3"/>
    <s v="m3"/>
    <n v="141.02173913043475"/>
    <n v="148.15036231884056"/>
    <n v="169.65217391304344"/>
    <n v="156.94746376811594"/>
    <n v="165.856884057971"/>
    <n v="167.98731884057972"/>
    <n v="161.33514492753622"/>
    <n v="176.64311594202894"/>
    <n v="158.05615942028982"/>
    <n v="155.45652173913044"/>
    <n v="166.6757246376811"/>
    <n v="158.53804347826087"/>
  </r>
  <r>
    <x v="1"/>
    <x v="15"/>
    <x v="0"/>
    <x v="4"/>
    <s v="m3"/>
    <n v="4479.6014492753648"/>
    <n v="4447.530797101449"/>
    <n v="4807.9057971014481"/>
    <n v="4790.1231884057979"/>
    <n v="4851.817028985507"/>
    <n v="4935.795289855073"/>
    <n v="4707.240942028986"/>
    <n v="4961.6757246376801"/>
    <n v="4958.8804347826062"/>
    <n v="4949.5018115942048"/>
    <n v="5238.18115942029"/>
    <n v="5150.570652173913"/>
  </r>
  <r>
    <x v="1"/>
    <x v="15"/>
    <x v="0"/>
    <x v="5"/>
    <s v="m3"/>
    <n v="132.15579710144925"/>
    <n v="120.3713768115942"/>
    <n v="131.75724637681157"/>
    <n v="125.55253623188408"/>
    <n v="139.8550724637681"/>
    <n v="130.45289855072463"/>
    <n v="132.07427536231884"/>
    <n v="140.15398550724638"/>
    <n v="131.01449275362319"/>
    <n v="124.0036231884058"/>
    <n v="146.92934782608688"/>
    <n v="141.87500000000003"/>
  </r>
  <r>
    <x v="1"/>
    <x v="15"/>
    <x v="0"/>
    <x v="6"/>
    <s v="m3"/>
    <n v="491.84963768115938"/>
    <n v="591.24275362318861"/>
    <n v="663.47644927536203"/>
    <n v="547.25181159420322"/>
    <n v="593.21557971014465"/>
    <n v="601.45108695652164"/>
    <n v="581.32427536231887"/>
    <n v="658.61050724637664"/>
    <n v="628.99999999999989"/>
    <n v="607.11231884057986"/>
    <n v="614.80253623188401"/>
    <n v="534.93297101449275"/>
  </r>
  <r>
    <x v="1"/>
    <x v="15"/>
    <x v="1"/>
    <x v="7"/>
    <s v="m3"/>
    <n v="2139.3478260869556"/>
    <n v="2334.304347826087"/>
    <n v="2863.8713768115936"/>
    <n v="2918.4384057971024"/>
    <n v="2879.432971014493"/>
    <n v="2727.0760869565206"/>
    <n v="2911.2336956521713"/>
    <n v="2912.9746376811586"/>
    <n v="3234.4420289855061"/>
    <n v="3474.3405797101445"/>
    <n v="3742.7952898550739"/>
    <n v="3517.4619565217404"/>
  </r>
  <r>
    <x v="1"/>
    <x v="15"/>
    <x v="1"/>
    <x v="8"/>
    <s v="m3"/>
    <n v="881.4547101449275"/>
    <n v="793.06340579710172"/>
    <n v="928.46376811594234"/>
    <n v="914.65942028985512"/>
    <n v="976.02536231884062"/>
    <n v="971.55978260869529"/>
    <n v="993.46014492753591"/>
    <n v="989.59420289855041"/>
    <n v="991.58695652173924"/>
    <n v="940.19021739130415"/>
    <n v="999.85507246376824"/>
    <n v="1008.5579710144926"/>
  </r>
  <r>
    <x v="1"/>
    <x v="15"/>
    <x v="1"/>
    <x v="9"/>
    <s v="m3"/>
    <n v="7286.0797101449289"/>
    <n v="5768.1557971014481"/>
    <n v="6381.811594202899"/>
    <n v="6191.0815217391328"/>
    <n v="5831.3713768115967"/>
    <n v="6356.4981884058006"/>
    <n v="5861.592391304348"/>
    <n v="6006.8134057971047"/>
    <n v="5844.9836956521731"/>
    <n v="6005.048913043478"/>
    <n v="5827.0760869565192"/>
    <n v="5846.139492753623"/>
  </r>
  <r>
    <x v="1"/>
    <x v="15"/>
    <x v="1"/>
    <x v="10"/>
    <s v="m3"/>
    <n v="2585.4311594202904"/>
    <n v="2763.9963768115945"/>
    <n v="2811.3097826086969"/>
    <n v="2278.5652173913049"/>
    <n v="2265.527173913043"/>
    <n v="2272.7228260869592"/>
    <n v="2493.9420289855066"/>
    <n v="2507.626811594203"/>
    <n v="2382.585144927536"/>
    <n v="2102.849637681159"/>
    <n v="1699.6503623188403"/>
    <n v="1964.7753623188414"/>
  </r>
  <r>
    <x v="1"/>
    <x v="15"/>
    <x v="1"/>
    <x v="11"/>
    <s v="m3"/>
    <n v="1734.2916666666681"/>
    <n v="1718.1195652173901"/>
    <n v="1892.8351449275347"/>
    <n v="1822.2681159420276"/>
    <n v="1903.6865942028983"/>
    <n v="1928.398550724638"/>
    <n v="2013.463768115942"/>
    <n v="2107.836956521739"/>
    <n v="1991.5362318840582"/>
    <n v="1882.0760869565217"/>
    <n v="1948.7989130434783"/>
    <n v="1861.2590579710138"/>
  </r>
  <r>
    <x v="1"/>
    <x v="15"/>
    <x v="1"/>
    <x v="12"/>
    <s v="m3"/>
    <n v="5599.3369565217326"/>
    <n v="5361.1702898550748"/>
    <n v="6227.5760869565256"/>
    <n v="5654.7699275362302"/>
    <n v="5937.2192028985528"/>
    <n v="5931.724637681159"/>
    <n v="6114.4112318840644"/>
    <n v="6363.4692028985573"/>
    <n v="6353.0344202898586"/>
    <n v="5768.4655797101386"/>
    <n v="5743.313405797102"/>
    <n v="5852.7880434782574"/>
  </r>
  <r>
    <x v="1"/>
    <x v="15"/>
    <x v="1"/>
    <x v="13"/>
    <s v="m3"/>
    <n v="1010.8695652173913"/>
    <n v="1077.2626811594205"/>
    <n v="1206.1014492753623"/>
    <n v="1047.5489130434783"/>
    <n v="1039.711956521739"/>
    <n v="1013.5126811594201"/>
    <n v="1237.3351449275349"/>
    <n v="1299.4474637681162"/>
    <n v="1189.3442028985505"/>
    <n v="1190.884057971015"/>
    <n v="1249.3423913043478"/>
    <n v="1371.2336956521754"/>
  </r>
  <r>
    <x v="1"/>
    <x v="15"/>
    <x v="1"/>
    <x v="14"/>
    <s v="m3"/>
    <n v="1200.3278985507245"/>
    <n v="995.1050724637679"/>
    <n v="1274.5615942028983"/>
    <n v="1153.4528985507241"/>
    <n v="1244.0869565217388"/>
    <n v="1244.170289855072"/>
    <n v="1295.2644927536235"/>
    <n v="1435.1286231884053"/>
    <n v="1382.1521739130444"/>
    <n v="1321.9184782608695"/>
    <n v="1217.3278985507238"/>
    <n v="1382.9619565217397"/>
  </r>
  <r>
    <x v="1"/>
    <x v="15"/>
    <x v="1"/>
    <x v="15"/>
    <s v="m3"/>
    <n v="8130.231884057971"/>
    <n v="8247.6268115942075"/>
    <n v="8942.8043478260897"/>
    <n v="8492.9619565217472"/>
    <n v="9185.2753623188655"/>
    <n v="9068.4963768116068"/>
    <n v="9707.0054347826135"/>
    <n v="10511.663043478258"/>
    <n v="9813.0434782608754"/>
    <n v="8998.9402173913131"/>
    <n v="9045.0000000000018"/>
    <n v="9107.1123188405836"/>
  </r>
  <r>
    <x v="1"/>
    <x v="15"/>
    <x v="2"/>
    <x v="16"/>
    <s v="m3"/>
    <n v="31690.9891304347"/>
    <n v="31770.400362318829"/>
    <n v="36173.244565217341"/>
    <n v="32796.802536231859"/>
    <n v="36583.755434782608"/>
    <n v="37164.224637681131"/>
    <n v="37533.338768115835"/>
    <n v="38669.80615942023"/>
    <n v="35929.65760869559"/>
    <n v="34347.289855072442"/>
    <n v="34304.230072463681"/>
    <n v="32415.164855072479"/>
  </r>
  <r>
    <x v="1"/>
    <x v="15"/>
    <x v="2"/>
    <x v="17"/>
    <s v="m3"/>
    <n v="4057.7192028985514"/>
    <n v="4052.8423913043489"/>
    <n v="4708.0579710144902"/>
    <n v="4234.7844202898541"/>
    <n v="4949.208333333343"/>
    <n v="5281.7047101449289"/>
    <n v="4938.3007246376819"/>
    <n v="5291.9021739130421"/>
    <n v="5127.4909420289869"/>
    <n v="4801.211956521739"/>
    <n v="4719.5054347826053"/>
    <n v="4387.7119565217408"/>
  </r>
  <r>
    <x v="1"/>
    <x v="15"/>
    <x v="2"/>
    <x v="18"/>
    <s v="m3"/>
    <n v="13965.813405797111"/>
    <n v="13976.664855072484"/>
    <n v="14862.137681159425"/>
    <n v="14634.3605072464"/>
    <n v="16510.353260869557"/>
    <n v="16879.748188405811"/>
    <n v="16510.619565217403"/>
    <n v="17867.880434782619"/>
    <n v="17025.69384057973"/>
    <n v="16043.036231884071"/>
    <n v="16324.567028985535"/>
    <n v="15836.114130434771"/>
  </r>
  <r>
    <x v="1"/>
    <x v="15"/>
    <x v="2"/>
    <x v="19"/>
    <s v="m3"/>
    <n v="99193.650362318906"/>
    <n v="104105.28079710122"/>
    <n v="115067.40036231925"/>
    <n v="107365.25181159411"/>
    <n v="120881.74999999967"/>
    <n v="119947.60144927514"/>
    <n v="119787.24094202858"/>
    <n v="129513.13043478275"/>
    <n v="124512.49637681173"/>
    <n v="120315.10326086995"/>
    <n v="119228.40760869539"/>
    <n v="107235.67934782569"/>
  </r>
  <r>
    <x v="1"/>
    <x v="15"/>
    <x v="3"/>
    <x v="20"/>
    <s v="m3"/>
    <n v="33465.882246376721"/>
    <n v="31805.420289855072"/>
    <n v="36286.469202898443"/>
    <n v="36463.215579710086"/>
    <n v="42164.512681159438"/>
    <n v="43458.844202898479"/>
    <n v="42168.77536231876"/>
    <n v="45919.346014492701"/>
    <n v="43003.31159420294"/>
    <n v="39150.545289855007"/>
    <n v="39490.456521739085"/>
    <n v="34207.494565217363"/>
  </r>
  <r>
    <x v="1"/>
    <x v="15"/>
    <x v="3"/>
    <x v="21"/>
    <s v="m3"/>
    <n v="20008.672101449283"/>
    <n v="20728.003623188415"/>
    <n v="23457.300724637673"/>
    <n v="22699.324275362302"/>
    <n v="25956.730072463735"/>
    <n v="26186.360507246409"/>
    <n v="25470.927536231939"/>
    <n v="28074.610507246391"/>
    <n v="26651.315217391337"/>
    <n v="24895.420289855007"/>
    <n v="24387.806159420317"/>
    <n v="21039.063405797118"/>
  </r>
  <r>
    <x v="1"/>
    <x v="15"/>
    <x v="3"/>
    <x v="22"/>
    <s v="m3"/>
    <n v="20531.577898550688"/>
    <n v="21565.509057971005"/>
    <n v="25822.824275362247"/>
    <n v="26150.027173913044"/>
    <n v="30935.291666666708"/>
    <n v="32709.373188405829"/>
    <n v="31122.664855072431"/>
    <n v="33965.688405797075"/>
    <n v="30033.389492753551"/>
    <n v="28795.829710144866"/>
    <n v="27684.311594202856"/>
    <n v="23571.050724637713"/>
  </r>
  <r>
    <x v="1"/>
    <x v="15"/>
    <x v="4"/>
    <x v="23"/>
    <s v="m3"/>
    <n v="2604.625"/>
    <n v="2796.4094202898536"/>
    <n v="3211.6666666666638"/>
    <n v="3005.3876811594196"/>
    <n v="3156.8297101449298"/>
    <n v="3186.0724637681164"/>
    <n v="3131.9601449275387"/>
    <n v="3464.3152173913018"/>
    <n v="3344.3007246376824"/>
    <n v="2964.3768115942025"/>
    <n v="3043.451086956522"/>
    <n v="2924.2373188405786"/>
  </r>
  <r>
    <x v="1"/>
    <x v="15"/>
    <x v="4"/>
    <x v="24"/>
    <s v="m3"/>
    <n v="4351.6304347826072"/>
    <n v="4935.7844202898586"/>
    <n v="4778.4565217391291"/>
    <n v="3833.1557971014472"/>
    <n v="4455.6449275362311"/>
    <n v="4378.3224637681124"/>
    <n v="4388.9836956521758"/>
    <n v="4645.1213768115913"/>
    <n v="4378.5416666666642"/>
    <n v="4179.3750000000018"/>
    <n v="4317.5036231884023"/>
    <n v="4192.0597826086932"/>
  </r>
  <r>
    <x v="1"/>
    <x v="15"/>
    <x v="4"/>
    <x v="25"/>
    <s v="m3"/>
    <n v="16507.409420289878"/>
    <n v="17215.768115942039"/>
    <n v="18436.052536231906"/>
    <n v="16176.317028985528"/>
    <n v="18300.018115942039"/>
    <n v="18532.045289855094"/>
    <n v="18482.512681159424"/>
    <n v="19429.958333333318"/>
    <n v="18119.374999999996"/>
    <n v="16937.952898550717"/>
    <n v="17665.588768115969"/>
    <n v="16783.78623188406"/>
  </r>
  <r>
    <x v="1"/>
    <x v="15"/>
    <x v="4"/>
    <x v="26"/>
    <s v="m3"/>
    <n v="4769.856884057971"/>
    <n v="5090.923913043478"/>
    <n v="5273.125"/>
    <n v="4950.708333333333"/>
    <n v="5363.2572463768111"/>
    <n v="5517.6702898550711"/>
    <n v="5609.4909420289823"/>
    <n v="5848.710144927536"/>
    <n v="5486.9855072463779"/>
    <n v="5260.0579710144921"/>
    <n v="5470.1503623188401"/>
    <n v="5336.3405797101441"/>
  </r>
  <r>
    <x v="0"/>
    <x v="16"/>
    <x v="0"/>
    <x v="0"/>
    <s v="m3"/>
    <n v="6408.9836956521785"/>
    <m/>
    <m/>
    <m/>
    <m/>
    <m/>
    <m/>
    <m/>
    <m/>
    <m/>
    <m/>
    <m/>
  </r>
  <r>
    <x v="0"/>
    <x v="16"/>
    <x v="0"/>
    <x v="1"/>
    <s v="m3"/>
    <n v="2847.0181159420308"/>
    <m/>
    <m/>
    <m/>
    <m/>
    <m/>
    <m/>
    <m/>
    <m/>
    <m/>
    <m/>
    <m/>
  </r>
  <r>
    <x v="0"/>
    <x v="16"/>
    <x v="0"/>
    <x v="2"/>
    <s v="m3"/>
    <n v="10949.449275362324"/>
    <m/>
    <m/>
    <m/>
    <m/>
    <m/>
    <m/>
    <m/>
    <m/>
    <m/>
    <m/>
    <m/>
  </r>
  <r>
    <x v="0"/>
    <x v="16"/>
    <x v="0"/>
    <x v="3"/>
    <s v="m3"/>
    <n v="2115.677536231884"/>
    <m/>
    <m/>
    <m/>
    <m/>
    <m/>
    <m/>
    <m/>
    <m/>
    <m/>
    <m/>
    <m/>
  </r>
  <r>
    <x v="0"/>
    <x v="16"/>
    <x v="0"/>
    <x v="4"/>
    <s v="m3"/>
    <n v="27644.840579710115"/>
    <m/>
    <m/>
    <m/>
    <m/>
    <m/>
    <m/>
    <m/>
    <m/>
    <m/>
    <m/>
    <m/>
  </r>
  <r>
    <x v="0"/>
    <x v="16"/>
    <x v="0"/>
    <x v="5"/>
    <s v="m3"/>
    <n v="2494.6974637681155"/>
    <m/>
    <m/>
    <m/>
    <m/>
    <m/>
    <m/>
    <m/>
    <m/>
    <m/>
    <m/>
    <m/>
  </r>
  <r>
    <x v="0"/>
    <x v="16"/>
    <x v="0"/>
    <x v="6"/>
    <s v="m3"/>
    <n v="6605.3822463768101"/>
    <m/>
    <m/>
    <m/>
    <m/>
    <m/>
    <m/>
    <m/>
    <m/>
    <m/>
    <m/>
    <m/>
  </r>
  <r>
    <x v="0"/>
    <x v="16"/>
    <x v="1"/>
    <x v="7"/>
    <s v="m3"/>
    <n v="23003.032608695645"/>
    <m/>
    <m/>
    <m/>
    <m/>
    <m/>
    <m/>
    <m/>
    <m/>
    <m/>
    <m/>
    <m/>
  </r>
  <r>
    <x v="0"/>
    <x v="16"/>
    <x v="1"/>
    <x v="8"/>
    <s v="m3"/>
    <n v="13820.972826086943"/>
    <m/>
    <m/>
    <m/>
    <m/>
    <m/>
    <m/>
    <m/>
    <m/>
    <m/>
    <m/>
    <m/>
  </r>
  <r>
    <x v="0"/>
    <x v="16"/>
    <x v="1"/>
    <x v="9"/>
    <s v="m3"/>
    <n v="37363.692028985475"/>
    <m/>
    <m/>
    <m/>
    <m/>
    <m/>
    <m/>
    <m/>
    <m/>
    <m/>
    <m/>
    <m/>
  </r>
  <r>
    <x v="0"/>
    <x v="16"/>
    <x v="1"/>
    <x v="10"/>
    <s v="m3"/>
    <n v="14534.384057971005"/>
    <m/>
    <m/>
    <m/>
    <m/>
    <m/>
    <m/>
    <m/>
    <m/>
    <m/>
    <m/>
    <m/>
  </r>
  <r>
    <x v="0"/>
    <x v="16"/>
    <x v="1"/>
    <x v="11"/>
    <s v="m3"/>
    <n v="18660.382246376801"/>
    <m/>
    <m/>
    <m/>
    <m/>
    <m/>
    <m/>
    <m/>
    <m/>
    <m/>
    <m/>
    <m/>
  </r>
  <r>
    <x v="0"/>
    <x v="16"/>
    <x v="1"/>
    <x v="12"/>
    <s v="m3"/>
    <n v="37008.344202898537"/>
    <m/>
    <m/>
    <m/>
    <m/>
    <m/>
    <m/>
    <m/>
    <m/>
    <m/>
    <m/>
    <m/>
  </r>
  <r>
    <x v="0"/>
    <x v="16"/>
    <x v="1"/>
    <x v="13"/>
    <s v="m3"/>
    <n v="13348.97463768116"/>
    <m/>
    <m/>
    <m/>
    <m/>
    <m/>
    <m/>
    <m/>
    <m/>
    <m/>
    <m/>
    <m/>
  </r>
  <r>
    <x v="0"/>
    <x v="16"/>
    <x v="1"/>
    <x v="14"/>
    <s v="m3"/>
    <n v="10014.168478260863"/>
    <m/>
    <m/>
    <m/>
    <m/>
    <m/>
    <m/>
    <m/>
    <m/>
    <m/>
    <m/>
    <m/>
  </r>
  <r>
    <x v="0"/>
    <x v="16"/>
    <x v="1"/>
    <x v="15"/>
    <s v="m3"/>
    <n v="64429.206521739143"/>
    <m/>
    <m/>
    <m/>
    <m/>
    <m/>
    <m/>
    <m/>
    <m/>
    <m/>
    <m/>
    <m/>
  </r>
  <r>
    <x v="0"/>
    <x v="16"/>
    <x v="2"/>
    <x v="16"/>
    <s v="m3"/>
    <n v="72867.985507246354"/>
    <m/>
    <m/>
    <m/>
    <m/>
    <m/>
    <m/>
    <m/>
    <m/>
    <m/>
    <m/>
    <m/>
  </r>
  <r>
    <x v="0"/>
    <x v="16"/>
    <x v="2"/>
    <x v="17"/>
    <s v="m3"/>
    <n v="16824.8134057971"/>
    <m/>
    <m/>
    <m/>
    <m/>
    <m/>
    <m/>
    <m/>
    <m/>
    <m/>
    <m/>
    <m/>
  </r>
  <r>
    <x v="0"/>
    <x v="16"/>
    <x v="2"/>
    <x v="18"/>
    <s v="m3"/>
    <n v="58788.55253623188"/>
    <m/>
    <m/>
    <m/>
    <m/>
    <m/>
    <m/>
    <m/>
    <m/>
    <m/>
    <m/>
    <m/>
  </r>
  <r>
    <x v="0"/>
    <x v="16"/>
    <x v="2"/>
    <x v="19"/>
    <s v="m3"/>
    <n v="129672.18115942014"/>
    <m/>
    <m/>
    <m/>
    <m/>
    <m/>
    <m/>
    <m/>
    <m/>
    <m/>
    <m/>
    <m/>
  </r>
  <r>
    <x v="0"/>
    <x v="16"/>
    <x v="3"/>
    <x v="20"/>
    <s v="m3"/>
    <n v="39803.757246376837"/>
    <m/>
    <m/>
    <m/>
    <m/>
    <m/>
    <m/>
    <m/>
    <m/>
    <m/>
    <m/>
    <m/>
  </r>
  <r>
    <x v="0"/>
    <x v="16"/>
    <x v="3"/>
    <x v="21"/>
    <s v="m3"/>
    <n v="18910.12862318839"/>
    <m/>
    <m/>
    <m/>
    <m/>
    <m/>
    <m/>
    <m/>
    <m/>
    <m/>
    <m/>
    <m/>
  </r>
  <r>
    <x v="0"/>
    <x v="16"/>
    <x v="3"/>
    <x v="22"/>
    <s v="m3"/>
    <n v="35883.391304347788"/>
    <m/>
    <m/>
    <m/>
    <m/>
    <m/>
    <m/>
    <m/>
    <m/>
    <m/>
    <m/>
    <m/>
  </r>
  <r>
    <x v="0"/>
    <x v="16"/>
    <x v="4"/>
    <x v="23"/>
    <s v="m3"/>
    <n v="10803.898550724629"/>
    <m/>
    <m/>
    <m/>
    <m/>
    <m/>
    <m/>
    <m/>
    <m/>
    <m/>
    <m/>
    <m/>
  </r>
  <r>
    <x v="0"/>
    <x v="16"/>
    <x v="4"/>
    <x v="24"/>
    <s v="m3"/>
    <n v="15213.079710144917"/>
    <m/>
    <m/>
    <m/>
    <m/>
    <m/>
    <m/>
    <m/>
    <m/>
    <m/>
    <m/>
    <m/>
  </r>
  <r>
    <x v="0"/>
    <x v="16"/>
    <x v="4"/>
    <x v="25"/>
    <s v="m3"/>
    <n v="30243.499999999971"/>
    <m/>
    <m/>
    <m/>
    <m/>
    <m/>
    <m/>
    <m/>
    <m/>
    <m/>
    <m/>
    <m/>
  </r>
  <r>
    <x v="0"/>
    <x v="16"/>
    <x v="4"/>
    <x v="26"/>
    <s v="m3"/>
    <n v="7412.6050724637689"/>
    <m/>
    <m/>
    <m/>
    <m/>
    <m/>
    <m/>
    <m/>
    <m/>
    <m/>
    <m/>
    <m/>
  </r>
  <r>
    <x v="1"/>
    <x v="16"/>
    <x v="0"/>
    <x v="0"/>
    <s v="m3"/>
    <n v="643.61413043478285"/>
    <m/>
    <m/>
    <m/>
    <m/>
    <m/>
    <m/>
    <m/>
    <m/>
    <m/>
    <m/>
    <m/>
  </r>
  <r>
    <x v="1"/>
    <x v="16"/>
    <x v="0"/>
    <x v="1"/>
    <s v="m3"/>
    <n v="169.13224637681154"/>
    <m/>
    <m/>
    <m/>
    <m/>
    <m/>
    <m/>
    <m/>
    <m/>
    <m/>
    <m/>
    <m/>
  </r>
  <r>
    <x v="1"/>
    <x v="16"/>
    <x v="0"/>
    <x v="2"/>
    <s v="m3"/>
    <n v="2660.2590579710127"/>
    <m/>
    <m/>
    <m/>
    <m/>
    <m/>
    <m/>
    <m/>
    <m/>
    <m/>
    <m/>
    <m/>
  </r>
  <r>
    <x v="1"/>
    <x v="16"/>
    <x v="0"/>
    <x v="3"/>
    <s v="m3"/>
    <n v="148.55072463768116"/>
    <m/>
    <m/>
    <m/>
    <m/>
    <m/>
    <m/>
    <m/>
    <m/>
    <m/>
    <m/>
    <m/>
  </r>
  <r>
    <x v="1"/>
    <x v="16"/>
    <x v="0"/>
    <x v="4"/>
    <s v="m3"/>
    <n v="4994.9112318840589"/>
    <m/>
    <m/>
    <m/>
    <m/>
    <m/>
    <m/>
    <m/>
    <m/>
    <m/>
    <m/>
    <m/>
  </r>
  <r>
    <x v="1"/>
    <x v="16"/>
    <x v="0"/>
    <x v="5"/>
    <s v="m3"/>
    <n v="120.09057971014491"/>
    <m/>
    <m/>
    <m/>
    <m/>
    <m/>
    <m/>
    <m/>
    <m/>
    <m/>
    <m/>
    <m/>
  </r>
  <r>
    <x v="1"/>
    <x v="16"/>
    <x v="0"/>
    <x v="6"/>
    <s v="m3"/>
    <n v="547.28442028985523"/>
    <m/>
    <m/>
    <m/>
    <m/>
    <m/>
    <m/>
    <m/>
    <m/>
    <m/>
    <m/>
    <m/>
  </r>
  <r>
    <x v="1"/>
    <x v="16"/>
    <x v="1"/>
    <x v="7"/>
    <s v="m3"/>
    <n v="3520.7192028985505"/>
    <m/>
    <m/>
    <m/>
    <m/>
    <m/>
    <m/>
    <m/>
    <m/>
    <m/>
    <m/>
    <m/>
  </r>
  <r>
    <x v="1"/>
    <x v="16"/>
    <x v="1"/>
    <x v="8"/>
    <s v="m3"/>
    <n v="939.1757246376809"/>
    <m/>
    <m/>
    <m/>
    <m/>
    <m/>
    <m/>
    <m/>
    <m/>
    <m/>
    <m/>
    <m/>
  </r>
  <r>
    <x v="1"/>
    <x v="16"/>
    <x v="1"/>
    <x v="9"/>
    <s v="m3"/>
    <n v="6083.7047101449252"/>
    <m/>
    <m/>
    <m/>
    <m/>
    <m/>
    <m/>
    <m/>
    <m/>
    <m/>
    <m/>
    <m/>
  </r>
  <r>
    <x v="1"/>
    <x v="16"/>
    <x v="1"/>
    <x v="10"/>
    <s v="m3"/>
    <n v="2207.1213768115954"/>
    <m/>
    <m/>
    <m/>
    <m/>
    <m/>
    <m/>
    <m/>
    <m/>
    <m/>
    <m/>
    <m/>
  </r>
  <r>
    <x v="1"/>
    <x v="16"/>
    <x v="1"/>
    <x v="11"/>
    <s v="m3"/>
    <n v="1869.027173913043"/>
    <m/>
    <m/>
    <m/>
    <m/>
    <m/>
    <m/>
    <m/>
    <m/>
    <m/>
    <m/>
    <m/>
  </r>
  <r>
    <x v="1"/>
    <x v="16"/>
    <x v="1"/>
    <x v="12"/>
    <s v="m3"/>
    <n v="5537.8967391304395"/>
    <m/>
    <m/>
    <m/>
    <m/>
    <m/>
    <m/>
    <m/>
    <m/>
    <m/>
    <m/>
    <m/>
  </r>
  <r>
    <x v="1"/>
    <x v="16"/>
    <x v="1"/>
    <x v="13"/>
    <s v="m3"/>
    <n v="1396.1123188405788"/>
    <m/>
    <m/>
    <m/>
    <m/>
    <m/>
    <m/>
    <m/>
    <m/>
    <m/>
    <m/>
    <m/>
  </r>
  <r>
    <x v="1"/>
    <x v="16"/>
    <x v="1"/>
    <x v="14"/>
    <s v="m3"/>
    <n v="1313.0181159420281"/>
    <m/>
    <m/>
    <m/>
    <m/>
    <m/>
    <m/>
    <m/>
    <m/>
    <m/>
    <m/>
    <m/>
  </r>
  <r>
    <x v="1"/>
    <x v="16"/>
    <x v="1"/>
    <x v="15"/>
    <s v="m3"/>
    <n v="9191.8532608695714"/>
    <m/>
    <m/>
    <m/>
    <m/>
    <m/>
    <m/>
    <m/>
    <m/>
    <m/>
    <m/>
    <m/>
  </r>
  <r>
    <x v="1"/>
    <x v="16"/>
    <x v="2"/>
    <x v="16"/>
    <s v="m3"/>
    <n v="32921.396739130425"/>
    <m/>
    <m/>
    <m/>
    <m/>
    <m/>
    <m/>
    <m/>
    <m/>
    <m/>
    <m/>
    <m/>
  </r>
  <r>
    <x v="1"/>
    <x v="16"/>
    <x v="2"/>
    <x v="17"/>
    <s v="m3"/>
    <n v="4521.7463768115931"/>
    <m/>
    <m/>
    <m/>
    <m/>
    <m/>
    <m/>
    <m/>
    <m/>
    <m/>
    <m/>
    <m/>
  </r>
  <r>
    <x v="1"/>
    <x v="16"/>
    <x v="2"/>
    <x v="18"/>
    <s v="m3"/>
    <n v="14822.454710144944"/>
    <m/>
    <m/>
    <m/>
    <m/>
    <m/>
    <m/>
    <m/>
    <m/>
    <m/>
    <m/>
    <m/>
  </r>
  <r>
    <x v="1"/>
    <x v="16"/>
    <x v="2"/>
    <x v="19"/>
    <s v="m3"/>
    <n v="111423.73913043481"/>
    <m/>
    <m/>
    <m/>
    <m/>
    <m/>
    <m/>
    <m/>
    <m/>
    <m/>
    <m/>
    <m/>
  </r>
  <r>
    <x v="1"/>
    <x v="16"/>
    <x v="3"/>
    <x v="20"/>
    <s v="m3"/>
    <n v="34708.503623188408"/>
    <m/>
    <m/>
    <m/>
    <m/>
    <m/>
    <m/>
    <m/>
    <m/>
    <m/>
    <m/>
    <m/>
  </r>
  <r>
    <x v="1"/>
    <x v="16"/>
    <x v="3"/>
    <x v="21"/>
    <s v="m3"/>
    <n v="22048.172101449283"/>
    <m/>
    <m/>
    <m/>
    <m/>
    <m/>
    <m/>
    <m/>
    <m/>
    <m/>
    <m/>
    <m/>
  </r>
  <r>
    <x v="1"/>
    <x v="16"/>
    <x v="3"/>
    <x v="22"/>
    <s v="m3"/>
    <n v="21342.293478260824"/>
    <m/>
    <m/>
    <m/>
    <m/>
    <m/>
    <m/>
    <m/>
    <m/>
    <m/>
    <m/>
    <m/>
  </r>
  <r>
    <x v="1"/>
    <x v="16"/>
    <x v="4"/>
    <x v="23"/>
    <s v="m3"/>
    <n v="2723.6648550724644"/>
    <m/>
    <m/>
    <m/>
    <m/>
    <m/>
    <m/>
    <m/>
    <m/>
    <m/>
    <m/>
    <m/>
  </r>
  <r>
    <x v="1"/>
    <x v="16"/>
    <x v="4"/>
    <x v="24"/>
    <s v="m3"/>
    <n v="4671.6105072463733"/>
    <m/>
    <m/>
    <m/>
    <m/>
    <m/>
    <m/>
    <m/>
    <m/>
    <m/>
    <m/>
    <m/>
  </r>
  <r>
    <x v="1"/>
    <x v="16"/>
    <x v="4"/>
    <x v="25"/>
    <s v="m3"/>
    <n v="18088.452898550731"/>
    <m/>
    <m/>
    <m/>
    <m/>
    <m/>
    <m/>
    <m/>
    <m/>
    <m/>
    <m/>
    <m/>
  </r>
  <r>
    <x v="1"/>
    <x v="16"/>
    <x v="4"/>
    <x v="26"/>
    <s v="m3"/>
    <n v="5149.916666666667"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</r>
  <r>
    <x v="1"/>
    <x v="0"/>
    <x v="0"/>
    <x v="1"/>
    <s v="m3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</r>
  <r>
    <x v="1"/>
    <x v="0"/>
    <x v="0"/>
    <x v="3"/>
    <s v="m3"/>
    <n v="0"/>
    <n v="0"/>
    <n v="0"/>
    <n v="0"/>
    <n v="15"/>
    <n v="0"/>
    <n v="0"/>
    <n v="0"/>
    <n v="0"/>
    <n v="40"/>
    <n v="10"/>
    <n v="10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</r>
  <r>
    <x v="1"/>
    <x v="0"/>
    <x v="0"/>
    <x v="5"/>
    <s v="m3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</r>
  <r>
    <x v="1"/>
    <x v="0"/>
    <x v="4"/>
    <x v="26"/>
    <s v="m3"/>
    <n v="15"/>
    <n v="5"/>
    <n v="0"/>
    <n v="0"/>
    <n v="0"/>
    <n v="0"/>
    <n v="5"/>
    <n v="0"/>
    <n v="0"/>
    <n v="20"/>
    <n v="0"/>
    <n v="0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</r>
  <r>
    <x v="2"/>
    <x v="0"/>
    <x v="1"/>
    <x v="11"/>
    <s v="m3"/>
    <n v="5"/>
    <n v="0"/>
    <n v="0"/>
    <n v="0"/>
    <n v="0"/>
    <n v="0"/>
    <n v="31"/>
    <n v="0"/>
    <n v="0"/>
    <n v="0"/>
    <n v="0"/>
    <n v="25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</r>
  <r>
    <x v="2"/>
    <x v="0"/>
    <x v="1"/>
    <x v="13"/>
    <s v="m3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</r>
  <r>
    <x v="3"/>
    <x v="0"/>
    <x v="0"/>
    <x v="3"/>
    <s v="m3"/>
    <n v="0"/>
    <n v="0"/>
    <n v="0"/>
    <n v="0"/>
    <n v="0"/>
    <n v="0"/>
    <n v="70"/>
    <n v="0"/>
    <n v="0"/>
    <n v="0"/>
    <n v="20"/>
    <n v="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</r>
  <r>
    <x v="3"/>
    <x v="0"/>
    <x v="0"/>
    <x v="6"/>
    <s v="m3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</r>
  <r>
    <x v="3"/>
    <x v="0"/>
    <x v="2"/>
    <x v="16"/>
    <s v="m3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</r>
  <r>
    <x v="3"/>
    <x v="0"/>
    <x v="4"/>
    <x v="24"/>
    <s v="m3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</r>
  <r>
    <x v="4"/>
    <x v="0"/>
    <x v="0"/>
    <x v="1"/>
    <s v="m3"/>
    <n v="8"/>
    <n v="8"/>
    <n v="58"/>
    <n v="17"/>
    <n v="0"/>
    <n v="0"/>
    <n v="0"/>
    <n v="0"/>
    <n v="0"/>
    <n v="0"/>
    <n v="0"/>
    <n v="0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</r>
  <r>
    <x v="4"/>
    <x v="0"/>
    <x v="0"/>
    <x v="3"/>
    <s v="m3"/>
    <n v="0"/>
    <n v="10"/>
    <n v="45"/>
    <n v="30"/>
    <n v="0"/>
    <n v="0"/>
    <n v="0"/>
    <n v="0"/>
    <n v="0"/>
    <n v="0"/>
    <n v="0"/>
    <n v="0"/>
  </r>
  <r>
    <x v="4"/>
    <x v="0"/>
    <x v="0"/>
    <x v="4"/>
    <s v="m3"/>
    <n v="0"/>
    <n v="0"/>
    <n v="0"/>
    <n v="0"/>
    <n v="0"/>
    <n v="0"/>
    <n v="0"/>
    <n v="0"/>
    <n v="4"/>
    <n v="0"/>
    <n v="0"/>
    <n v="0"/>
  </r>
  <r>
    <x v="4"/>
    <x v="0"/>
    <x v="0"/>
    <x v="5"/>
    <s v="m3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</r>
  <r>
    <x v="4"/>
    <x v="0"/>
    <x v="1"/>
    <x v="13"/>
    <s v="m3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</r>
  <r>
    <x v="4"/>
    <x v="0"/>
    <x v="2"/>
    <x v="17"/>
    <s v="m3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</r>
  <r>
    <x v="4"/>
    <x v="0"/>
    <x v="4"/>
    <x v="25"/>
    <s v="m3"/>
    <n v="0"/>
    <n v="0"/>
    <n v="0"/>
    <n v="0"/>
    <n v="0"/>
    <n v="0"/>
    <n v="0"/>
    <n v="0"/>
    <n v="5"/>
    <n v="0"/>
    <n v="0"/>
    <n v="0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</r>
  <r>
    <x v="2"/>
    <x v="1"/>
    <x v="0"/>
    <x v="0"/>
    <s v="m3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</r>
  <r>
    <x v="2"/>
    <x v="1"/>
    <x v="0"/>
    <x v="5"/>
    <s v="m3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</r>
  <r>
    <x v="2"/>
    <x v="1"/>
    <x v="1"/>
    <x v="7"/>
    <s v="m3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</r>
  <r>
    <x v="2"/>
    <x v="1"/>
    <x v="2"/>
    <x v="17"/>
    <s v="m3"/>
    <n v="10"/>
    <n v="0"/>
    <n v="0"/>
    <n v="0"/>
    <n v="0"/>
    <n v="0"/>
    <n v="0"/>
    <n v="0"/>
    <n v="0"/>
    <n v="0"/>
    <n v="0"/>
    <n v="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</r>
  <r>
    <x v="2"/>
    <x v="1"/>
    <x v="4"/>
    <x v="26"/>
    <s v="m3"/>
    <n v="0"/>
    <n v="0"/>
    <n v="4"/>
    <n v="0"/>
    <n v="0"/>
    <n v="0"/>
    <n v="0"/>
    <n v="0"/>
    <n v="0"/>
    <n v="0"/>
    <n v="0"/>
    <n v="0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</r>
  <r>
    <x v="3"/>
    <x v="1"/>
    <x v="0"/>
    <x v="3"/>
    <s v="m3"/>
    <n v="0"/>
    <n v="0"/>
    <n v="0"/>
    <n v="0"/>
    <n v="0"/>
    <n v="0"/>
    <n v="0"/>
    <n v="0"/>
    <n v="0"/>
    <n v="0"/>
    <n v="0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</r>
  <r>
    <x v="3"/>
    <x v="1"/>
    <x v="0"/>
    <x v="6"/>
    <s v="m3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</r>
  <r>
    <x v="3"/>
    <x v="1"/>
    <x v="2"/>
    <x v="16"/>
    <s v="m3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</r>
  <r>
    <x v="3"/>
    <x v="1"/>
    <x v="4"/>
    <x v="25"/>
    <s v="m3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</r>
  <r>
    <x v="4"/>
    <x v="1"/>
    <x v="0"/>
    <x v="1"/>
    <s v="m3"/>
    <n v="0"/>
    <n v="0"/>
    <n v="0"/>
    <n v="22"/>
    <n v="0"/>
    <n v="0"/>
    <n v="0"/>
    <n v="0"/>
    <n v="0"/>
    <n v="0"/>
    <n v="0"/>
    <n v="0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</r>
  <r>
    <x v="4"/>
    <x v="1"/>
    <x v="0"/>
    <x v="3"/>
    <s v="m3"/>
    <n v="0"/>
    <n v="0"/>
    <n v="0"/>
    <n v="0"/>
    <n v="0"/>
    <n v="0"/>
    <n v="0"/>
    <n v="3"/>
    <n v="0"/>
    <n v="0"/>
    <n v="0"/>
    <n v="5"/>
  </r>
  <r>
    <x v="4"/>
    <x v="1"/>
    <x v="0"/>
    <x v="4"/>
    <s v="m3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</r>
  <r>
    <x v="4"/>
    <x v="1"/>
    <x v="1"/>
    <x v="13"/>
    <s v="m3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</r>
  <r>
    <x v="4"/>
    <x v="1"/>
    <x v="2"/>
    <x v="17"/>
    <s v="m3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</r>
  <r>
    <x v="4"/>
    <x v="1"/>
    <x v="4"/>
    <x v="24"/>
    <s v="m3"/>
    <n v="0"/>
    <n v="0"/>
    <n v="0"/>
    <n v="40"/>
    <n v="62"/>
    <n v="0"/>
    <n v="0"/>
    <n v="0"/>
    <n v="0"/>
    <n v="0"/>
    <n v="0"/>
    <n v="0"/>
  </r>
  <r>
    <x v="4"/>
    <x v="1"/>
    <x v="4"/>
    <x v="25"/>
    <s v="m3"/>
    <n v="0"/>
    <n v="0"/>
    <n v="0"/>
    <n v="0"/>
    <n v="0"/>
    <n v="0"/>
    <n v="0"/>
    <n v="0"/>
    <n v="0"/>
    <n v="0"/>
    <n v="0.2"/>
    <n v="0"/>
  </r>
  <r>
    <x v="4"/>
    <x v="1"/>
    <x v="4"/>
    <x v="26"/>
    <s v="m3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</r>
  <r>
    <x v="2"/>
    <x v="2"/>
    <x v="0"/>
    <x v="0"/>
    <s v="m3"/>
    <n v="0"/>
    <n v="0"/>
    <n v="0"/>
    <n v="0"/>
    <n v="0"/>
    <n v="0"/>
    <n v="0"/>
    <n v="0"/>
    <n v="0"/>
    <n v="0"/>
    <n v="6065"/>
    <n v="0"/>
  </r>
  <r>
    <x v="2"/>
    <x v="2"/>
    <x v="0"/>
    <x v="1"/>
    <s v="m3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</r>
  <r>
    <x v="2"/>
    <x v="2"/>
    <x v="0"/>
    <x v="5"/>
    <s v="m3"/>
    <n v="0"/>
    <n v="0"/>
    <n v="0"/>
    <n v="0"/>
    <n v="0"/>
    <n v="-122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</r>
  <r>
    <x v="2"/>
    <x v="2"/>
    <x v="2"/>
    <x v="17"/>
    <s v="m3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</r>
  <r>
    <x v="2"/>
    <x v="2"/>
    <x v="3"/>
    <x v="20"/>
    <s v="m3"/>
    <n v="0"/>
    <n v="0"/>
    <n v="0"/>
    <n v="0"/>
    <n v="25"/>
    <n v="0"/>
    <n v="0"/>
    <n v="0"/>
    <n v="0"/>
    <n v="0"/>
    <n v="20"/>
    <n v="0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</r>
  <r>
    <x v="2"/>
    <x v="2"/>
    <x v="3"/>
    <x v="22"/>
    <s v="m3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</r>
  <r>
    <x v="2"/>
    <x v="2"/>
    <x v="4"/>
    <x v="26"/>
    <s v="m3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</r>
  <r>
    <x v="3"/>
    <x v="2"/>
    <x v="0"/>
    <x v="3"/>
    <s v="m3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</r>
  <r>
    <x v="3"/>
    <x v="2"/>
    <x v="0"/>
    <x v="6"/>
    <s v="m3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</r>
  <r>
    <x v="3"/>
    <x v="2"/>
    <x v="2"/>
    <x v="16"/>
    <s v="m3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</r>
  <r>
    <x v="3"/>
    <x v="2"/>
    <x v="4"/>
    <x v="24"/>
    <s v="m3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</r>
  <r>
    <x v="4"/>
    <x v="2"/>
    <x v="0"/>
    <x v="1"/>
    <s v="m3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</r>
  <r>
    <x v="4"/>
    <x v="2"/>
    <x v="1"/>
    <x v="13"/>
    <s v="m3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</r>
  <r>
    <x v="4"/>
    <x v="2"/>
    <x v="2"/>
    <x v="17"/>
    <s v="m3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</r>
  <r>
    <x v="4"/>
    <x v="2"/>
    <x v="4"/>
    <x v="23"/>
    <s v="m3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</r>
  <r>
    <x v="4"/>
    <x v="2"/>
    <x v="4"/>
    <x v="26"/>
    <s v="m3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</r>
  <r>
    <x v="2"/>
    <x v="3"/>
    <x v="0"/>
    <x v="1"/>
    <s v="m3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</r>
  <r>
    <x v="2"/>
    <x v="3"/>
    <x v="0"/>
    <x v="3"/>
    <s v="m3"/>
    <n v="0"/>
    <n v="0"/>
    <n v="0"/>
    <n v="0"/>
    <n v="0"/>
    <n v="0"/>
    <n v="0"/>
    <n v="0"/>
    <n v="0"/>
    <n v="0"/>
    <n v="0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</r>
  <r>
    <x v="2"/>
    <x v="3"/>
    <x v="0"/>
    <x v="5"/>
    <s v="m3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</r>
  <r>
    <x v="2"/>
    <x v="3"/>
    <x v="1"/>
    <x v="12"/>
    <s v="m3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</r>
  <r>
    <x v="2"/>
    <x v="3"/>
    <x v="1"/>
    <x v="14"/>
    <s v="m3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</r>
  <r>
    <x v="2"/>
    <x v="3"/>
    <x v="2"/>
    <x v="17"/>
    <s v="m3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</r>
  <r>
    <x v="2"/>
    <x v="3"/>
    <x v="3"/>
    <x v="20"/>
    <s v="m3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</r>
  <r>
    <x v="2"/>
    <x v="3"/>
    <x v="4"/>
    <x v="25"/>
    <s v="m3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</r>
  <r>
    <x v="3"/>
    <x v="3"/>
    <x v="0"/>
    <x v="3"/>
    <s v="m3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</r>
  <r>
    <x v="3"/>
    <x v="3"/>
    <x v="0"/>
    <x v="6"/>
    <s v="m3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</r>
  <r>
    <x v="3"/>
    <x v="3"/>
    <x v="1"/>
    <x v="11"/>
    <s v="m3"/>
    <n v="0"/>
    <n v="15"/>
    <n v="0"/>
    <n v="0"/>
    <n v="0"/>
    <n v="0"/>
    <n v="0"/>
    <n v="15"/>
    <n v="0"/>
    <n v="0"/>
    <n v="0"/>
    <n v="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</r>
  <r>
    <x v="3"/>
    <x v="3"/>
    <x v="2"/>
    <x v="16"/>
    <s v="m3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</r>
  <r>
    <x v="3"/>
    <x v="3"/>
    <x v="4"/>
    <x v="24"/>
    <s v="m3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</r>
  <r>
    <x v="4"/>
    <x v="3"/>
    <x v="0"/>
    <x v="1"/>
    <s v="m3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</r>
  <r>
    <x v="4"/>
    <x v="3"/>
    <x v="1"/>
    <x v="13"/>
    <s v="m3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</r>
  <r>
    <x v="4"/>
    <x v="3"/>
    <x v="2"/>
    <x v="17"/>
    <s v="m3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</r>
  <r>
    <x v="4"/>
    <x v="3"/>
    <x v="4"/>
    <x v="23"/>
    <s v="m3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</r>
  <r>
    <x v="4"/>
    <x v="3"/>
    <x v="4"/>
    <x v="25"/>
    <s v="m3"/>
    <n v="3"/>
    <n v="0"/>
    <n v="1"/>
    <n v="0"/>
    <n v="0"/>
    <n v="0"/>
    <n v="0"/>
    <n v="0"/>
    <n v="0"/>
    <n v="0"/>
    <n v="0"/>
    <n v="0"/>
  </r>
  <r>
    <x v="4"/>
    <x v="3"/>
    <x v="4"/>
    <x v="26"/>
    <s v="m3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</r>
  <r>
    <x v="2"/>
    <x v="4"/>
    <x v="0"/>
    <x v="3"/>
    <s v="m3"/>
    <n v="0"/>
    <n v="0"/>
    <n v="0"/>
    <n v="0"/>
    <n v="0"/>
    <n v="0"/>
    <n v="0"/>
    <n v="0"/>
    <n v="0"/>
    <n v="0"/>
    <n v="830"/>
    <n v="6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</r>
  <r>
    <x v="2"/>
    <x v="4"/>
    <x v="0"/>
    <x v="5"/>
    <s v="m3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</r>
  <r>
    <x v="2"/>
    <x v="4"/>
    <x v="1"/>
    <x v="10"/>
    <s v="m3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</r>
  <r>
    <x v="2"/>
    <x v="4"/>
    <x v="1"/>
    <x v="12"/>
    <s v="m3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</r>
  <r>
    <x v="2"/>
    <x v="4"/>
    <x v="2"/>
    <x v="17"/>
    <s v="m3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</r>
  <r>
    <x v="2"/>
    <x v="4"/>
    <x v="3"/>
    <x v="20"/>
    <s v="m3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</r>
  <r>
    <x v="2"/>
    <x v="4"/>
    <x v="4"/>
    <x v="25"/>
    <s v="m3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</r>
  <r>
    <x v="4"/>
    <x v="4"/>
    <x v="0"/>
    <x v="1"/>
    <s v="m3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</r>
  <r>
    <x v="4"/>
    <x v="4"/>
    <x v="2"/>
    <x v="17"/>
    <s v="m3"/>
    <n v="0"/>
    <n v="0"/>
    <n v="0"/>
    <n v="0"/>
    <n v="0"/>
    <n v="0"/>
    <n v="0"/>
    <n v="0"/>
    <n v="0"/>
    <n v="0"/>
    <n v="40"/>
    <n v="2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</r>
  <r>
    <x v="4"/>
    <x v="4"/>
    <x v="3"/>
    <x v="22"/>
    <s v="m3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</r>
  <r>
    <x v="4"/>
    <x v="4"/>
    <x v="4"/>
    <x v="25"/>
    <s v="m3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</r>
  <r>
    <x v="2"/>
    <x v="5"/>
    <x v="0"/>
    <x v="0"/>
    <s v="m3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</r>
  <r>
    <x v="2"/>
    <x v="5"/>
    <x v="0"/>
    <x v="3"/>
    <s v="m3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</r>
  <r>
    <x v="2"/>
    <x v="5"/>
    <x v="1"/>
    <x v="7"/>
    <s v="m3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</r>
  <r>
    <x v="2"/>
    <x v="5"/>
    <x v="1"/>
    <x v="13"/>
    <s v="m3"/>
    <n v="0"/>
    <n v="0"/>
    <n v="0"/>
    <n v="10"/>
    <n v="0"/>
    <n v="0"/>
    <n v="0"/>
    <n v="0"/>
    <n v="0"/>
    <n v="0"/>
    <n v="5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</r>
  <r>
    <x v="2"/>
    <x v="5"/>
    <x v="2"/>
    <x v="16"/>
    <s v="m3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</r>
  <r>
    <x v="2"/>
    <x v="5"/>
    <x v="3"/>
    <x v="20"/>
    <s v="m3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</r>
  <r>
    <x v="2"/>
    <x v="5"/>
    <x v="4"/>
    <x v="25"/>
    <s v="m3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</r>
  <r>
    <x v="3"/>
    <x v="5"/>
    <x v="0"/>
    <x v="3"/>
    <s v="m3"/>
    <n v="5"/>
    <n v="5"/>
    <n v="25"/>
    <n v="0"/>
    <n v="0"/>
    <n v="0"/>
    <n v="0"/>
    <n v="0"/>
    <n v="0"/>
    <n v="0"/>
    <n v="0"/>
    <n v="0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</r>
  <r>
    <x v="3"/>
    <x v="5"/>
    <x v="0"/>
    <x v="6"/>
    <s v="m3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</r>
  <r>
    <x v="3"/>
    <x v="5"/>
    <x v="1"/>
    <x v="11"/>
    <s v="m3"/>
    <n v="0"/>
    <n v="25"/>
    <n v="0"/>
    <n v="0"/>
    <n v="0"/>
    <n v="0"/>
    <n v="0"/>
    <n v="0"/>
    <n v="0"/>
    <n v="30"/>
    <n v="0"/>
    <n v="0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</r>
  <r>
    <x v="3"/>
    <x v="5"/>
    <x v="2"/>
    <x v="16"/>
    <s v="m3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</r>
  <r>
    <x v="3"/>
    <x v="5"/>
    <x v="4"/>
    <x v="24"/>
    <s v="m3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</r>
  <r>
    <x v="4"/>
    <x v="5"/>
    <x v="0"/>
    <x v="5"/>
    <s v="m3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</r>
  <r>
    <x v="4"/>
    <x v="5"/>
    <x v="1"/>
    <x v="8"/>
    <s v="m3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</r>
  <r>
    <x v="4"/>
    <x v="5"/>
    <x v="1"/>
    <x v="10"/>
    <s v="m3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</r>
  <r>
    <x v="4"/>
    <x v="5"/>
    <x v="1"/>
    <x v="14"/>
    <s v="m3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</r>
  <r>
    <x v="4"/>
    <x v="5"/>
    <x v="2"/>
    <x v="16"/>
    <s v="m3"/>
    <n v="0"/>
    <n v="0"/>
    <n v="0"/>
    <n v="5"/>
    <n v="0"/>
    <n v="45"/>
    <n v="0"/>
    <n v="1"/>
    <n v="0"/>
    <n v="0"/>
    <n v="0"/>
    <n v="0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</r>
  <r>
    <x v="4"/>
    <x v="5"/>
    <x v="3"/>
    <x v="22"/>
    <s v="m3"/>
    <n v="0"/>
    <n v="0"/>
    <n v="0"/>
    <n v="0"/>
    <n v="5"/>
    <n v="525"/>
    <n v="0"/>
    <n v="0"/>
    <n v="0"/>
    <n v="0"/>
    <n v="0"/>
    <n v="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</r>
  <r>
    <x v="4"/>
    <x v="5"/>
    <x v="4"/>
    <x v="24"/>
    <s v="m3"/>
    <n v="0"/>
    <n v="0"/>
    <n v="0"/>
    <n v="0"/>
    <n v="12"/>
    <n v="8"/>
    <n v="0"/>
    <n v="0"/>
    <n v="0"/>
    <n v="0"/>
    <n v="0"/>
    <n v="0"/>
  </r>
  <r>
    <x v="4"/>
    <x v="5"/>
    <x v="4"/>
    <x v="25"/>
    <s v="m3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</r>
  <r>
    <x v="2"/>
    <x v="6"/>
    <x v="0"/>
    <x v="0"/>
    <s v="m3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</r>
  <r>
    <x v="2"/>
    <x v="6"/>
    <x v="0"/>
    <x v="3"/>
    <s v="m3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</r>
  <r>
    <x v="2"/>
    <x v="6"/>
    <x v="1"/>
    <x v="13"/>
    <s v="m3"/>
    <n v="35"/>
    <n v="2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</r>
  <r>
    <x v="2"/>
    <x v="6"/>
    <x v="3"/>
    <x v="20"/>
    <s v="m3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</r>
  <r>
    <x v="2"/>
    <x v="6"/>
    <x v="4"/>
    <x v="25"/>
    <s v="m3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</r>
  <r>
    <x v="3"/>
    <x v="6"/>
    <x v="0"/>
    <x v="3"/>
    <s v="m3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</r>
  <r>
    <x v="3"/>
    <x v="6"/>
    <x v="0"/>
    <x v="6"/>
    <s v="m3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</r>
  <r>
    <x v="3"/>
    <x v="6"/>
    <x v="2"/>
    <x v="16"/>
    <s v="m3"/>
    <n v="0"/>
    <n v="0"/>
    <n v="0"/>
    <n v="0"/>
    <n v="0"/>
    <n v="25"/>
    <n v="0"/>
    <n v="0"/>
    <n v="0"/>
    <n v="0"/>
    <n v="20"/>
    <n v="0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</r>
  <r>
    <x v="3"/>
    <x v="6"/>
    <x v="4"/>
    <x v="24"/>
    <s v="m3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</r>
  <r>
    <x v="4"/>
    <x v="6"/>
    <x v="4"/>
    <x v="23"/>
    <s v="m3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</r>
  <r>
    <x v="4"/>
    <x v="6"/>
    <x v="4"/>
    <x v="25"/>
    <s v="m3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n v="38376.705000000002"/>
    <n v="32571.883000000002"/>
    <n v="37773.491999999998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n v="4339.6000000000004"/>
    <n v="3770.4"/>
    <n v="3832.9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n v="18057.606"/>
    <n v="16115.252"/>
    <n v="17355.417000000001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n v="5474.81"/>
    <n v="4913.8999999999996"/>
    <n v="5142.3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n v="130910.51"/>
    <n v="115374.25599999999"/>
    <n v="113439.694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n v="3410.5219999999999"/>
    <n v="3138.6460000000002"/>
    <n v="2822.723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n v="69648.740000000005"/>
    <n v="61857.9"/>
    <n v="56175.93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n v="75988.83"/>
    <n v="65340.688999999998"/>
    <n v="68225.03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n v="35780.28"/>
    <n v="32138.85"/>
    <n v="33373.252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n v="89824.134999999995"/>
    <n v="81602.641000000003"/>
    <n v="87951.642000000007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n v="20505"/>
    <n v="19666"/>
    <n v="20223.39600000000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n v="26227.52"/>
    <n v="24444.75"/>
    <n v="25841.54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n v="135701.47500000001"/>
    <n v="128858.121"/>
    <n v="130084.717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n v="22573"/>
    <n v="21098.348000000002"/>
    <n v="22080.5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n v="22024.266"/>
    <n v="20549.499"/>
    <n v="22007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n v="190129.37"/>
    <n v="168859.55799999999"/>
    <n v="175845.4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n v="340314.33500000002"/>
    <n v="307372.81400000001"/>
    <n v="305573.55099999998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n v="56835.6"/>
    <n v="50615.1"/>
    <n v="55641.1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n v="116138.58100000001"/>
    <n v="103676.552"/>
    <n v="118314.372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n v="636789.65300000005"/>
    <n v="559483.29"/>
    <n v="563520.02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n v="267700.42599999998"/>
    <n v="245140.16399999999"/>
    <n v="239598.03599999999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n v="139494.04500000001"/>
    <n v="131518.58600000001"/>
    <n v="130473.387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n v="157053.72200000001"/>
    <n v="145551.67800000001"/>
    <n v="142708.5059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n v="73011.929999999993"/>
    <n v="66503.688999999998"/>
    <n v="58958.707999999999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n v="149166.19899999999"/>
    <n v="119640.829"/>
    <n v="110658.538"/>
  </r>
  <r>
    <x v="0"/>
    <x v="7"/>
    <x v="4"/>
    <x v="25"/>
    <s v="m3"/>
    <n v="90277.097999999998"/>
    <n v="103740.701"/>
    <n v="108458.2"/>
    <n v="95056.26"/>
    <n v="107576.242"/>
    <n v="119592.13"/>
    <n v="136980.4"/>
    <n v="133606.26"/>
    <n v="133236.75"/>
    <n v="145439.17499999999"/>
    <n v="120283.24"/>
    <n v="114923.433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n v="22085"/>
    <n v="19882"/>
    <n v="22673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n v="41770.506000000001"/>
    <n v="37341.883000000002"/>
    <n v="36361.764000000003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n v="11543.2"/>
    <n v="10236.4"/>
    <n v="9731.9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n v="30734.935000000001"/>
    <n v="25424.763999999999"/>
    <n v="17645.496999999999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n v="37308.428"/>
    <n v="35323.1"/>
    <n v="36284.875999999997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n v="99918.698999999993"/>
    <n v="85370.237999999998"/>
    <n v="89827.687999999995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n v="7500.8609999999999"/>
    <n v="8340.3770000000004"/>
    <n v="9173.1110000000008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n v="41845.629999999997"/>
    <n v="38053.17"/>
    <n v="35135.19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n v="69554.353000000003"/>
    <n v="67295.168000000005"/>
    <n v="55215.946000000004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n v="17664.38"/>
    <n v="15908.72"/>
    <n v="17172.080000000002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n v="9666.9"/>
    <n v="8536.7999999999993"/>
    <n v="8908.6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n v="23339"/>
    <n v="24313.5"/>
    <n v="21730.342000000001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n v="16088.33"/>
    <n v="13355.9"/>
    <n v="14596.43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n v="2923.1"/>
    <n v="4234.5"/>
    <n v="2830.2"/>
  </r>
  <r>
    <x v="1"/>
    <x v="7"/>
    <x v="1"/>
    <x v="13"/>
    <s v="m3"/>
    <n v="13637"/>
    <n v="11617"/>
    <n v="9809"/>
    <n v="7835.5"/>
    <n v="7381.5"/>
    <n v="7371.5"/>
    <n v="9372.5"/>
    <n v="10006"/>
    <n v="11104.7"/>
    <n v="13938.5"/>
    <n v="12972"/>
    <n v="13612.5"/>
  </r>
  <r>
    <x v="1"/>
    <x v="7"/>
    <x v="1"/>
    <x v="14"/>
    <s v="m3"/>
    <n v="8474.5"/>
    <n v="6958.5"/>
    <n v="7106.5"/>
    <n v="7136"/>
    <n v="7895"/>
    <n v="6654.5"/>
    <n v="6956"/>
    <n v="7447.5"/>
    <n v="6888"/>
    <n v="7957"/>
    <n v="7234.5"/>
    <n v="7393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n v="118448.539"/>
    <n v="103879.1"/>
    <n v="104832.495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n v="321890.85800000001"/>
    <n v="285563.53999999998"/>
    <n v="268207.19699999999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n v="46448.226999999999"/>
    <n v="42613.642999999996"/>
    <n v="43544.313999999998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n v="55995.978000000003"/>
    <n v="52290.502999999997"/>
    <n v="51080.224000000002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n v="530779.43999999994"/>
    <n v="453313.87199999997"/>
    <n v="368036.51400000002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n v="285619.92200000002"/>
    <n v="232259.74799999999"/>
    <n v="193183.52600000001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n v="99682.942999999999"/>
    <n v="90972.365999999995"/>
    <n v="83636.724000000002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n v="186907.45699999999"/>
    <n v="166734.35"/>
    <n v="138938.06700000001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n v="73826.27"/>
    <n v="62749.591999999997"/>
    <n v="49409.42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n v="148057.628"/>
    <n v="114068.17"/>
    <n v="100224.60799999999"/>
  </r>
  <r>
    <x v="1"/>
    <x v="7"/>
    <x v="4"/>
    <x v="25"/>
    <s v="m3"/>
    <n v="101054.39999999999"/>
    <n v="120935.595"/>
    <n v="126006.906"/>
    <n v="104739.17"/>
    <n v="117458.22"/>
    <n v="130110.2"/>
    <n v="150392.82"/>
    <n v="143592.71"/>
    <n v="138693.88"/>
    <n v="156523.95000000001"/>
    <n v="141941.35200000001"/>
    <n v="117961.75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n v="10991"/>
    <n v="9095.7829999999994"/>
    <n v="9514"/>
  </r>
  <r>
    <x v="2"/>
    <x v="7"/>
    <x v="0"/>
    <x v="0"/>
    <s v="m3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n v="0.77700000000000002"/>
    <n v="7260.5330000000004"/>
    <n v="9363.35"/>
  </r>
  <r>
    <x v="2"/>
    <x v="7"/>
    <x v="0"/>
    <x v="3"/>
    <s v="m3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0"/>
    <n v="0"/>
    <n v="0"/>
    <n v="0"/>
    <n v="0"/>
    <n v="0"/>
    <n v="0"/>
    <n v="0"/>
    <n v="0"/>
    <n v="0"/>
    <n v="0"/>
    <n v="0"/>
  </r>
  <r>
    <x v="2"/>
    <x v="7"/>
    <x v="0"/>
    <x v="5"/>
    <s v="m3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0"/>
    <n v="0"/>
    <n v="0"/>
    <n v="0"/>
    <n v="0"/>
    <n v="0"/>
    <n v="0"/>
    <n v="0"/>
    <n v="0"/>
    <n v="0"/>
    <n v="0"/>
    <n v="0"/>
  </r>
  <r>
    <x v="2"/>
    <x v="7"/>
    <x v="1"/>
    <x v="8"/>
    <s v="m3"/>
    <n v="0"/>
    <n v="0"/>
    <n v="0"/>
    <n v="0"/>
    <n v="0"/>
    <n v="0"/>
    <n v="0"/>
    <n v="0"/>
    <n v="0"/>
    <n v="0"/>
    <n v="0"/>
    <n v="0"/>
  </r>
  <r>
    <x v="2"/>
    <x v="7"/>
    <x v="1"/>
    <x v="9"/>
    <s v="m3"/>
    <n v="0"/>
    <n v="0"/>
    <n v="0"/>
    <n v="0"/>
    <n v="0"/>
    <n v="0"/>
    <n v="0"/>
    <n v="0"/>
    <n v="0"/>
    <n v="0"/>
    <n v="0"/>
    <n v="0"/>
  </r>
  <r>
    <x v="2"/>
    <x v="7"/>
    <x v="1"/>
    <x v="10"/>
    <s v="m3"/>
    <n v="0"/>
    <n v="0"/>
    <n v="0"/>
    <n v="0"/>
    <n v="0"/>
    <n v="0"/>
    <n v="0"/>
    <n v="0"/>
    <n v="0"/>
    <n v="0"/>
    <n v="3"/>
    <n v="3"/>
  </r>
  <r>
    <x v="2"/>
    <x v="7"/>
    <x v="1"/>
    <x v="11"/>
    <s v="m3"/>
    <n v="0"/>
    <n v="16"/>
    <n v="81"/>
    <n v="43"/>
    <n v="30"/>
    <n v="35"/>
    <n v="41"/>
    <n v="36"/>
    <n v="48"/>
    <n v="48"/>
    <n v="29"/>
    <n v="33"/>
  </r>
  <r>
    <x v="2"/>
    <x v="7"/>
    <x v="1"/>
    <x v="12"/>
    <s v="m3"/>
    <n v="250"/>
    <n v="258"/>
    <n v="258"/>
    <n v="195"/>
    <n v="307"/>
    <n v="440"/>
    <n v="356"/>
    <n v="245"/>
    <n v="201"/>
    <n v="261"/>
    <n v="209"/>
    <n v="274"/>
  </r>
  <r>
    <x v="2"/>
    <x v="7"/>
    <x v="1"/>
    <x v="13"/>
    <s v="m3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0"/>
    <n v="0"/>
    <n v="0"/>
    <n v="0"/>
    <n v="0"/>
    <n v="0"/>
    <n v="0"/>
    <n v="0"/>
    <n v="0"/>
    <n v="0"/>
    <n v="0"/>
    <n v="0"/>
  </r>
  <r>
    <x v="2"/>
    <x v="7"/>
    <x v="1"/>
    <x v="15"/>
    <s v="m3"/>
    <n v="0"/>
    <n v="0"/>
    <n v="0"/>
    <n v="0"/>
    <n v="0"/>
    <n v="0"/>
    <n v="0"/>
    <n v="0"/>
    <n v="0"/>
    <n v="0"/>
    <n v="0"/>
    <n v="0"/>
  </r>
  <r>
    <x v="2"/>
    <x v="7"/>
    <x v="2"/>
    <x v="16"/>
    <s v="m3"/>
    <n v="0"/>
    <n v="0"/>
    <n v="0"/>
    <n v="0"/>
    <n v="0"/>
    <n v="0"/>
    <n v="0"/>
    <n v="0"/>
    <n v="0"/>
    <n v="0"/>
    <n v="0"/>
    <n v="0"/>
  </r>
  <r>
    <x v="2"/>
    <x v="7"/>
    <x v="2"/>
    <x v="17"/>
    <s v="m3"/>
    <n v="0"/>
    <n v="0"/>
    <n v="0"/>
    <n v="0"/>
    <n v="0"/>
    <n v="0"/>
    <n v="0"/>
    <n v="0"/>
    <n v="0"/>
    <n v="0"/>
    <n v="0"/>
    <n v="0"/>
  </r>
  <r>
    <x v="2"/>
    <x v="7"/>
    <x v="2"/>
    <x v="18"/>
    <s v="m3"/>
    <n v="0"/>
    <n v="0"/>
    <n v="0"/>
    <n v="0"/>
    <n v="0"/>
    <n v="0"/>
    <n v="0"/>
    <n v="0"/>
    <n v="0"/>
    <n v="0"/>
    <n v="0"/>
    <n v="0"/>
  </r>
  <r>
    <x v="2"/>
    <x v="7"/>
    <x v="2"/>
    <x v="19"/>
    <s v="m3"/>
    <n v="0"/>
    <n v="0"/>
    <n v="0"/>
    <n v="0"/>
    <n v="0"/>
    <n v="0"/>
    <n v="0"/>
    <n v="0"/>
    <n v="0"/>
    <n v="0"/>
    <n v="0"/>
    <n v="0"/>
  </r>
  <r>
    <x v="2"/>
    <x v="7"/>
    <x v="3"/>
    <x v="20"/>
    <s v="m3"/>
    <n v="0"/>
    <n v="0"/>
    <n v="0"/>
    <n v="0"/>
    <n v="0"/>
    <n v="0"/>
    <n v="0"/>
    <n v="0"/>
    <n v="0"/>
    <n v="0"/>
    <n v="0"/>
    <n v="0"/>
  </r>
  <r>
    <x v="2"/>
    <x v="7"/>
    <x v="3"/>
    <x v="21"/>
    <s v="m3"/>
    <n v="0"/>
    <n v="0"/>
    <n v="0"/>
    <n v="0"/>
    <n v="0"/>
    <n v="0"/>
    <n v="0"/>
    <n v="0"/>
    <n v="0"/>
    <n v="0"/>
    <n v="0"/>
    <n v="0"/>
  </r>
  <r>
    <x v="2"/>
    <x v="7"/>
    <x v="3"/>
    <x v="22"/>
    <s v="m3"/>
    <n v="0"/>
    <n v="0"/>
    <n v="0"/>
    <n v="0"/>
    <n v="0"/>
    <n v="0"/>
    <n v="0"/>
    <n v="0"/>
    <n v="0"/>
    <n v="0"/>
    <n v="0"/>
    <n v="0"/>
  </r>
  <r>
    <x v="2"/>
    <x v="7"/>
    <x v="4"/>
    <x v="23"/>
    <s v="m3"/>
    <n v="0"/>
    <n v="0"/>
    <n v="0"/>
    <n v="0"/>
    <n v="0"/>
    <n v="0"/>
    <n v="0"/>
    <n v="0"/>
    <n v="0"/>
    <n v="0"/>
    <n v="0"/>
    <n v="0"/>
  </r>
  <r>
    <x v="2"/>
    <x v="7"/>
    <x v="4"/>
    <x v="24"/>
    <s v="m3"/>
    <n v="167"/>
    <n v="301"/>
    <n v="368"/>
    <n v="311"/>
    <n v="644"/>
    <n v="708"/>
    <n v="847"/>
    <n v="1472"/>
    <n v="0"/>
    <n v="0"/>
    <n v="0"/>
    <n v="0"/>
  </r>
  <r>
    <x v="2"/>
    <x v="7"/>
    <x v="4"/>
    <x v="25"/>
    <s v="m3"/>
    <n v="0"/>
    <n v="0"/>
    <n v="0"/>
    <n v="0"/>
    <n v="0"/>
    <n v="0"/>
    <n v="0"/>
    <n v="0"/>
    <n v="0"/>
    <n v="0"/>
    <n v="0"/>
    <n v="0"/>
  </r>
  <r>
    <x v="2"/>
    <x v="7"/>
    <x v="4"/>
    <x v="26"/>
    <s v="m3"/>
    <n v="0"/>
    <n v="0"/>
    <n v="0"/>
    <n v="0"/>
    <n v="0"/>
    <n v="0"/>
    <n v="0"/>
    <n v="0"/>
    <n v="0"/>
    <n v="0"/>
    <n v="0"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n v="2553.4"/>
    <n v="2343.6779999999999"/>
    <n v="2083"/>
  </r>
  <r>
    <x v="3"/>
    <x v="7"/>
    <x v="0"/>
    <x v="1"/>
    <s v="m3"/>
    <n v="59"/>
    <n v="114"/>
    <n v="123"/>
    <n v="62"/>
    <n v="193"/>
    <n v="111"/>
    <n v="91"/>
    <n v="97"/>
    <n v="87"/>
    <n v="74"/>
    <n v="124"/>
    <n v="162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n v="16460.356"/>
    <n v="16815.341"/>
    <n v="16913.948"/>
  </r>
  <r>
    <x v="3"/>
    <x v="7"/>
    <x v="0"/>
    <x v="3"/>
    <s v="m3"/>
    <n v="0"/>
    <n v="0"/>
    <n v="0"/>
    <n v="0"/>
    <n v="0"/>
    <n v="0"/>
    <n v="0"/>
    <n v="0"/>
    <n v="0"/>
    <n v="0"/>
    <n v="0"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n v="17460.791000000001"/>
    <n v="15898.994000000001"/>
    <n v="15410.198"/>
  </r>
  <r>
    <x v="3"/>
    <x v="7"/>
    <x v="0"/>
    <x v="5"/>
    <s v="m3"/>
    <n v="148"/>
    <n v="96"/>
    <n v="147"/>
    <n v="123"/>
    <n v="123"/>
    <n v="227"/>
    <n v="179"/>
    <n v="164.5"/>
    <n v="212.5"/>
    <n v="266"/>
    <n v="175.5"/>
    <n v="151.5"/>
  </r>
  <r>
    <x v="3"/>
    <x v="7"/>
    <x v="0"/>
    <x v="6"/>
    <s v="m3"/>
    <n v="0"/>
    <n v="0"/>
    <n v="0"/>
    <n v="0"/>
    <n v="0"/>
    <n v="0"/>
    <n v="0"/>
    <n v="0"/>
    <n v="0"/>
    <n v="0"/>
    <n v="0"/>
    <n v="0"/>
  </r>
  <r>
    <x v="3"/>
    <x v="7"/>
    <x v="1"/>
    <x v="7"/>
    <s v="m3"/>
    <n v="810"/>
    <n v="660"/>
    <n v="1195"/>
    <n v="620"/>
    <n v="645"/>
    <n v="575"/>
    <n v="675"/>
    <n v="620"/>
    <n v="900"/>
    <n v="810"/>
    <n v="705"/>
    <n v="1020"/>
  </r>
  <r>
    <x v="3"/>
    <x v="7"/>
    <x v="1"/>
    <x v="8"/>
    <s v="m3"/>
    <n v="20"/>
    <n v="100"/>
    <n v="130"/>
    <n v="85"/>
    <n v="275"/>
    <n v="165"/>
    <n v="255"/>
    <n v="210"/>
    <n v="200"/>
    <n v="165"/>
    <n v="155"/>
    <n v="190"/>
  </r>
  <r>
    <x v="3"/>
    <x v="7"/>
    <x v="1"/>
    <x v="9"/>
    <s v="m3"/>
    <n v="720"/>
    <n v="605"/>
    <n v="790"/>
    <n v="881"/>
    <n v="1124"/>
    <n v="696"/>
    <n v="1266"/>
    <n v="920"/>
    <n v="1126"/>
    <n v="1194"/>
    <n v="1109"/>
    <n v="1191"/>
  </r>
  <r>
    <x v="3"/>
    <x v="7"/>
    <x v="1"/>
    <x v="10"/>
    <s v="m3"/>
    <n v="620"/>
    <n v="630"/>
    <n v="635"/>
    <n v="480"/>
    <n v="465"/>
    <n v="555"/>
    <n v="565"/>
    <n v="465"/>
    <n v="469"/>
    <n v="751"/>
    <n v="1063"/>
    <n v="651"/>
  </r>
  <r>
    <x v="3"/>
    <x v="7"/>
    <x v="1"/>
    <x v="11"/>
    <s v="m3"/>
    <n v="10"/>
    <n v="0"/>
    <n v="25"/>
    <n v="0"/>
    <n v="0"/>
    <n v="0"/>
    <n v="0"/>
    <n v="0"/>
    <n v="0"/>
    <n v="0"/>
    <n v="0"/>
    <n v="0"/>
  </r>
  <r>
    <x v="3"/>
    <x v="7"/>
    <x v="1"/>
    <x v="12"/>
    <s v="m3"/>
    <n v="966"/>
    <n v="709.6"/>
    <n v="565"/>
    <n v="80"/>
    <n v="190"/>
    <n v="255"/>
    <n v="187"/>
    <n v="170"/>
    <n v="185"/>
    <n v="317"/>
    <n v="273"/>
    <n v="280"/>
  </r>
  <r>
    <x v="3"/>
    <x v="7"/>
    <x v="1"/>
    <x v="13"/>
    <s v="m3"/>
    <n v="105"/>
    <n v="215"/>
    <n v="40"/>
    <n v="0"/>
    <n v="85"/>
    <n v="0"/>
    <n v="20"/>
    <n v="5"/>
    <n v="50"/>
    <n v="150"/>
    <n v="250"/>
    <n v="770"/>
  </r>
  <r>
    <x v="3"/>
    <x v="7"/>
    <x v="1"/>
    <x v="14"/>
    <s v="m3"/>
    <n v="70"/>
    <n v="75"/>
    <n v="55"/>
    <n v="80"/>
    <n v="60"/>
    <n v="35"/>
    <n v="85"/>
    <n v="90"/>
    <n v="195"/>
    <n v="145"/>
    <n v="88"/>
    <n v="90"/>
  </r>
  <r>
    <x v="3"/>
    <x v="7"/>
    <x v="1"/>
    <x v="15"/>
    <s v="m3"/>
    <n v="1275"/>
    <n v="1009"/>
    <n v="767"/>
    <n v="598"/>
    <n v="530"/>
    <n v="264"/>
    <n v="341"/>
    <n v="656"/>
    <n v="761"/>
    <n v="776"/>
    <n v="1009"/>
    <n v="1327"/>
  </r>
  <r>
    <x v="3"/>
    <x v="7"/>
    <x v="2"/>
    <x v="16"/>
    <s v="m3"/>
    <n v="0"/>
    <n v="0"/>
    <n v="0"/>
    <n v="0"/>
    <n v="0"/>
    <n v="0"/>
    <n v="0"/>
    <n v="0"/>
    <n v="0"/>
    <n v="0"/>
    <n v="0"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n v="3991.6010000000001"/>
    <n v="4925"/>
    <n v="3003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n v="18230.039000000001"/>
    <n v="16960.542000000001"/>
    <n v="24742.145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n v="2671.5"/>
    <n v="2425.1999999999998"/>
    <n v="2773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n v="850.048"/>
    <n v="523.23"/>
    <n v="694.46699999999998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n v="5731.9160000000002"/>
    <n v="5417.402"/>
    <n v="6251.46"/>
  </r>
  <r>
    <x v="3"/>
    <x v="7"/>
    <x v="3"/>
    <x v="22"/>
    <s v="m3"/>
    <n v="2267"/>
    <n v="1994"/>
    <n v="2268.5"/>
    <n v="2438"/>
    <n v="1639"/>
    <n v="1880.5"/>
    <n v="1935"/>
    <n v="2002"/>
    <n v="1965"/>
    <n v="2266"/>
    <n v="2116"/>
    <n v="1841"/>
  </r>
  <r>
    <x v="3"/>
    <x v="7"/>
    <x v="4"/>
    <x v="23"/>
    <s v="m3"/>
    <n v="268"/>
    <n v="223"/>
    <n v="209"/>
    <n v="83"/>
    <n v="88"/>
    <n v="100"/>
    <n v="151"/>
    <n v="167"/>
    <n v="169"/>
    <n v="175"/>
    <n v="122"/>
    <n v="140"/>
  </r>
  <r>
    <x v="3"/>
    <x v="7"/>
    <x v="4"/>
    <x v="24"/>
    <s v="m3"/>
    <n v="0"/>
    <n v="0"/>
    <n v="0"/>
    <n v="0"/>
    <n v="0"/>
    <n v="0"/>
    <n v="0"/>
    <n v="0"/>
    <n v="0"/>
    <n v="0"/>
    <n v="0"/>
    <n v="0"/>
  </r>
  <r>
    <x v="3"/>
    <x v="7"/>
    <x v="4"/>
    <x v="25"/>
    <s v="m3"/>
    <n v="0"/>
    <n v="0"/>
    <n v="0"/>
    <n v="0"/>
    <n v="0"/>
    <n v="0"/>
    <n v="0"/>
    <n v="0"/>
    <n v="0"/>
    <n v="0"/>
    <n v="0"/>
    <n v="0"/>
  </r>
  <r>
    <x v="3"/>
    <x v="7"/>
    <x v="4"/>
    <x v="26"/>
    <s v="m3"/>
    <n v="0"/>
    <n v="0"/>
    <n v="0"/>
    <n v="0"/>
    <n v="0"/>
    <n v="0"/>
    <n v="0"/>
    <n v="0"/>
    <n v="0"/>
    <n v="0"/>
    <n v="0"/>
    <n v="0"/>
  </r>
  <r>
    <x v="4"/>
    <x v="7"/>
    <x v="0"/>
    <x v="0"/>
    <s v="m3"/>
    <n v="0"/>
    <n v="0"/>
    <n v="0"/>
    <n v="0"/>
    <n v="0"/>
    <n v="0"/>
    <n v="0"/>
    <n v="0"/>
    <n v="0"/>
    <n v="0"/>
    <n v="0"/>
    <n v="0"/>
  </r>
  <r>
    <x v="4"/>
    <x v="7"/>
    <x v="0"/>
    <x v="1"/>
    <s v="m3"/>
    <n v="0"/>
    <n v="0"/>
    <n v="0"/>
    <n v="0"/>
    <n v="0"/>
    <n v="0"/>
    <n v="0"/>
    <n v="0"/>
    <n v="0"/>
    <n v="0"/>
    <n v="0"/>
    <n v="0"/>
  </r>
  <r>
    <x v="4"/>
    <x v="7"/>
    <x v="0"/>
    <x v="2"/>
    <s v="m3"/>
    <n v="0"/>
    <n v="0"/>
    <n v="0"/>
    <n v="0"/>
    <n v="0"/>
    <n v="0"/>
    <n v="0"/>
    <n v="0"/>
    <n v="0"/>
    <n v="0"/>
    <n v="0"/>
    <n v="0"/>
  </r>
  <r>
    <x v="4"/>
    <x v="7"/>
    <x v="0"/>
    <x v="3"/>
    <s v="m3"/>
    <n v="0"/>
    <n v="0"/>
    <n v="0"/>
    <n v="0"/>
    <n v="0"/>
    <n v="0"/>
    <n v="0"/>
    <n v="0"/>
    <n v="0"/>
    <n v="0"/>
    <n v="0"/>
    <n v="0"/>
  </r>
  <r>
    <x v="4"/>
    <x v="7"/>
    <x v="0"/>
    <x v="4"/>
    <s v="m3"/>
    <n v="0"/>
    <n v="0"/>
    <n v="0"/>
    <n v="0"/>
    <n v="0"/>
    <n v="0"/>
    <n v="0"/>
    <n v="0"/>
    <n v="0"/>
    <n v="0"/>
    <n v="0"/>
    <n v="0"/>
  </r>
  <r>
    <x v="4"/>
    <x v="7"/>
    <x v="0"/>
    <x v="5"/>
    <s v="m3"/>
    <n v="0"/>
    <n v="0"/>
    <n v="0"/>
    <n v="0"/>
    <n v="0"/>
    <n v="0"/>
    <n v="0"/>
    <n v="0"/>
    <n v="0"/>
    <n v="0"/>
    <n v="0"/>
    <n v="0"/>
  </r>
  <r>
    <x v="4"/>
    <x v="7"/>
    <x v="0"/>
    <x v="6"/>
    <s v="m3"/>
    <n v="0"/>
    <n v="0"/>
    <n v="0"/>
    <n v="0"/>
    <n v="0"/>
    <n v="0"/>
    <n v="0"/>
    <n v="0"/>
    <n v="0"/>
    <n v="0"/>
    <n v="0"/>
    <n v="0"/>
  </r>
  <r>
    <x v="4"/>
    <x v="7"/>
    <x v="1"/>
    <x v="7"/>
    <s v="m3"/>
    <n v="0"/>
    <n v="0"/>
    <n v="0"/>
    <n v="0"/>
    <n v="0"/>
    <n v="0"/>
    <n v="0"/>
    <n v="0"/>
    <n v="0"/>
    <n v="0"/>
    <n v="0"/>
    <n v="0"/>
  </r>
  <r>
    <x v="4"/>
    <x v="7"/>
    <x v="1"/>
    <x v="8"/>
    <s v="m3"/>
    <n v="0"/>
    <n v="0"/>
    <n v="0"/>
    <n v="0"/>
    <n v="0"/>
    <n v="0"/>
    <n v="0"/>
    <n v="0"/>
    <n v="0"/>
    <n v="0"/>
    <n v="0"/>
    <n v="0"/>
  </r>
  <r>
    <x v="4"/>
    <x v="7"/>
    <x v="1"/>
    <x v="9"/>
    <s v="m3"/>
    <n v="0"/>
    <n v="0"/>
    <n v="0"/>
    <n v="0"/>
    <n v="0"/>
    <n v="0"/>
    <n v="0"/>
    <n v="0"/>
    <n v="0"/>
    <n v="0"/>
    <n v="0"/>
    <n v="0"/>
  </r>
  <r>
    <x v="4"/>
    <x v="7"/>
    <x v="1"/>
    <x v="10"/>
    <s v="m3"/>
    <n v="0"/>
    <n v="0"/>
    <n v="0"/>
    <n v="0"/>
    <n v="0"/>
    <n v="0"/>
    <n v="0"/>
    <n v="0"/>
    <n v="0"/>
    <n v="0"/>
    <n v="0"/>
    <n v="0"/>
  </r>
  <r>
    <x v="4"/>
    <x v="7"/>
    <x v="1"/>
    <x v="11"/>
    <s v="m3"/>
    <n v="0"/>
    <n v="0"/>
    <n v="0"/>
    <n v="0"/>
    <n v="0"/>
    <n v="0"/>
    <n v="0"/>
    <n v="0"/>
    <n v="0"/>
    <n v="0"/>
    <n v="0"/>
    <n v="0"/>
  </r>
  <r>
    <x v="4"/>
    <x v="7"/>
    <x v="1"/>
    <x v="12"/>
    <s v="m3"/>
    <n v="0"/>
    <n v="0"/>
    <n v="0"/>
    <n v="0"/>
    <n v="0"/>
    <n v="0"/>
    <n v="0"/>
    <n v="0"/>
    <n v="0"/>
    <n v="0"/>
    <n v="0"/>
    <n v="0"/>
  </r>
  <r>
    <x v="4"/>
    <x v="7"/>
    <x v="1"/>
    <x v="13"/>
    <s v="m3"/>
    <n v="0"/>
    <n v="0"/>
    <n v="0"/>
    <n v="0"/>
    <n v="0"/>
    <n v="0"/>
    <n v="0"/>
    <n v="0"/>
    <n v="0"/>
    <n v="0"/>
    <n v="0"/>
    <n v="0"/>
  </r>
  <r>
    <x v="4"/>
    <x v="7"/>
    <x v="1"/>
    <x v="14"/>
    <s v="m3"/>
    <n v="0"/>
    <n v="0"/>
    <n v="0"/>
    <n v="0"/>
    <n v="0"/>
    <n v="0"/>
    <n v="0"/>
    <n v="0"/>
    <n v="0"/>
    <n v="0"/>
    <n v="0"/>
    <n v="0"/>
  </r>
  <r>
    <x v="4"/>
    <x v="7"/>
    <x v="1"/>
    <x v="15"/>
    <s v="m3"/>
    <n v="0"/>
    <n v="0"/>
    <n v="0"/>
    <n v="0"/>
    <n v="0"/>
    <n v="0"/>
    <n v="0"/>
    <n v="0"/>
    <n v="0"/>
    <n v="0"/>
    <n v="0"/>
    <n v="0"/>
  </r>
  <r>
    <x v="4"/>
    <x v="7"/>
    <x v="2"/>
    <x v="16"/>
    <s v="m3"/>
    <n v="40"/>
    <n v="20"/>
    <n v="30"/>
    <n v="0"/>
    <n v="0"/>
    <n v="30"/>
    <n v="25"/>
    <n v="20"/>
    <n v="70"/>
    <n v="45"/>
    <n v="15"/>
    <n v="55"/>
  </r>
  <r>
    <x v="4"/>
    <x v="7"/>
    <x v="2"/>
    <x v="17"/>
    <s v="m3"/>
    <n v="35"/>
    <n v="45"/>
    <n v="10"/>
    <n v="45"/>
    <n v="15"/>
    <n v="25"/>
    <n v="35"/>
    <n v="25"/>
    <n v="40"/>
    <n v="30"/>
    <n v="25"/>
    <n v="60"/>
  </r>
  <r>
    <x v="4"/>
    <x v="7"/>
    <x v="2"/>
    <x v="18"/>
    <s v="m3"/>
    <n v="1005"/>
    <n v="1062"/>
    <n v="400"/>
    <n v="476.48500000000001"/>
    <n v="411"/>
    <n v="654"/>
    <n v="975"/>
    <n v="650"/>
    <n v="1027"/>
    <n v="985"/>
    <n v="700"/>
    <n v="1651"/>
  </r>
  <r>
    <x v="4"/>
    <x v="7"/>
    <x v="2"/>
    <x v="19"/>
    <s v="m3"/>
    <n v="921"/>
    <n v="908"/>
    <n v="587"/>
    <n v="318"/>
    <n v="474"/>
    <n v="680"/>
    <n v="896"/>
    <n v="728"/>
    <n v="923"/>
    <n v="1071"/>
    <n v="736"/>
    <n v="1320"/>
  </r>
  <r>
    <x v="4"/>
    <x v="7"/>
    <x v="3"/>
    <x v="20"/>
    <s v="m3"/>
    <n v="5"/>
    <n v="0"/>
    <n v="0"/>
    <n v="5"/>
    <n v="15"/>
    <n v="10"/>
    <n v="15"/>
    <n v="30"/>
    <n v="35"/>
    <n v="30"/>
    <n v="30"/>
    <n v="25"/>
  </r>
  <r>
    <x v="4"/>
    <x v="7"/>
    <x v="3"/>
    <x v="21"/>
    <s v="m3"/>
    <n v="50"/>
    <n v="50"/>
    <n v="5"/>
    <n v="10"/>
    <n v="30"/>
    <n v="30"/>
    <n v="5"/>
    <n v="30"/>
    <n v="30"/>
    <n v="30"/>
    <n v="40"/>
    <n v="45"/>
  </r>
  <r>
    <x v="4"/>
    <x v="7"/>
    <x v="3"/>
    <x v="22"/>
    <s v="m3"/>
    <n v="10"/>
    <n v="10"/>
    <n v="10"/>
    <n v="0"/>
    <n v="0"/>
    <n v="10"/>
    <n v="10"/>
    <n v="0"/>
    <n v="10"/>
    <n v="0"/>
    <n v="10"/>
    <n v="0"/>
  </r>
  <r>
    <x v="4"/>
    <x v="7"/>
    <x v="4"/>
    <x v="23"/>
    <s v="m3"/>
    <n v="0"/>
    <n v="0"/>
    <n v="0"/>
    <n v="0"/>
    <n v="0"/>
    <n v="0"/>
    <n v="0"/>
    <n v="0"/>
    <n v="0"/>
    <n v="0"/>
    <n v="0"/>
    <n v="0"/>
  </r>
  <r>
    <x v="4"/>
    <x v="7"/>
    <x v="4"/>
    <x v="24"/>
    <s v="m3"/>
    <n v="45"/>
    <n v="45"/>
    <n v="0"/>
    <n v="0"/>
    <n v="0"/>
    <n v="0"/>
    <n v="0"/>
    <n v="0"/>
    <n v="0"/>
    <n v="0"/>
    <n v="0"/>
    <n v="0"/>
  </r>
  <r>
    <x v="4"/>
    <x v="7"/>
    <x v="4"/>
    <x v="25"/>
    <s v="m3"/>
    <n v="0"/>
    <n v="0"/>
    <n v="0"/>
    <n v="0"/>
    <n v="0"/>
    <n v="0"/>
    <n v="0"/>
    <n v="0"/>
    <n v="0"/>
    <n v="0"/>
    <n v="0"/>
    <n v="0"/>
  </r>
  <r>
    <x v="4"/>
    <x v="7"/>
    <x v="4"/>
    <x v="26"/>
    <s v="m3"/>
    <n v="0"/>
    <n v="0"/>
    <n v="0"/>
    <n v="0"/>
    <n v="0"/>
    <n v="0"/>
    <n v="0"/>
    <n v="0"/>
    <n v="0"/>
    <n v="0"/>
    <n v="0"/>
    <n v="0"/>
  </r>
  <r>
    <x v="0"/>
    <x v="8"/>
    <x v="0"/>
    <x v="0"/>
    <s v="m3"/>
    <n v="29438.596000000001"/>
    <n v="36143.805999999997"/>
    <n v="41381.152999999998"/>
    <n v="41201.35"/>
    <n v="41796.983999999997"/>
    <n v="44165.883000000002"/>
    <n v="47371.474000000002"/>
    <n v="45402.203999999998"/>
    <n v="38656.94"/>
    <n v="39619.514999999999"/>
    <n v="39059.944000000003"/>
    <n v="46248.597999999998"/>
  </r>
  <r>
    <x v="0"/>
    <x v="8"/>
    <x v="0"/>
    <x v="1"/>
    <s v="m3"/>
    <n v="3044.7"/>
    <n v="2746"/>
    <n v="3264.5"/>
    <n v="3283.2"/>
    <n v="3838.3"/>
    <n v="4028.2"/>
    <n v="4741.3"/>
    <n v="4954.5"/>
    <n v="4786"/>
    <n v="4621.2"/>
    <n v="4176.5"/>
    <n v="4016.9"/>
  </r>
  <r>
    <x v="0"/>
    <x v="8"/>
    <x v="0"/>
    <x v="2"/>
    <s v="m3"/>
    <n v="13005.9"/>
    <n v="12401.406000000001"/>
    <n v="15721.031999999999"/>
    <n v="16045.993"/>
    <n v="16079.526"/>
    <n v="16892.905999999999"/>
    <n v="18802.170999999998"/>
    <n v="19635.572"/>
    <n v="19658.956999999999"/>
    <n v="19695.516"/>
    <n v="18969.155999999999"/>
    <n v="18985.531999999999"/>
  </r>
  <r>
    <x v="0"/>
    <x v="8"/>
    <x v="0"/>
    <x v="3"/>
    <s v="m3"/>
    <n v="4742.8"/>
    <n v="4861.8999999999996"/>
    <n v="5832.1"/>
    <n v="5106"/>
    <n v="5019.8999999999996"/>
    <n v="4668.6000000000004"/>
    <n v="4560.7"/>
    <n v="5221.8999999999996"/>
    <n v="5828.1"/>
    <n v="6286.2"/>
    <n v="6427.335"/>
    <n v="5988"/>
  </r>
  <r>
    <x v="0"/>
    <x v="8"/>
    <x v="0"/>
    <x v="4"/>
    <s v="m3"/>
    <n v="100590.53200000001"/>
    <n v="114710.351"/>
    <n v="135520.976"/>
    <n v="126424.38099999999"/>
    <n v="129116.59600000001"/>
    <n v="132033.321"/>
    <n v="142137.617"/>
    <n v="137387.20699999999"/>
    <n v="127327.132"/>
    <n v="130858.015"/>
    <n v="127463.258"/>
    <n v="121834.985"/>
  </r>
  <r>
    <x v="0"/>
    <x v="8"/>
    <x v="0"/>
    <x v="5"/>
    <s v="m3"/>
    <n v="2374.4409999999998"/>
    <n v="2125.8110000000001"/>
    <n v="2679.904"/>
    <n v="2451.2379999999998"/>
    <n v="2674.2109999999998"/>
    <n v="2829.7269999999999"/>
    <n v="3101.9609999999998"/>
    <n v="3601.491"/>
    <n v="3642.5740000000001"/>
    <n v="3838.0479999999998"/>
    <n v="3850.1570000000002"/>
    <n v="4003.4749999999999"/>
  </r>
  <r>
    <x v="0"/>
    <x v="8"/>
    <x v="0"/>
    <x v="6"/>
    <s v="m3"/>
    <n v="52309.21"/>
    <n v="57007.040000000001"/>
    <n v="71703.02"/>
    <n v="65479.42"/>
    <n v="66195.100000000006"/>
    <n v="69785.7"/>
    <n v="75913.100000000006"/>
    <n v="74676"/>
    <n v="68732.2"/>
    <n v="72250.600000000006"/>
    <n v="68921.100000000006"/>
    <n v="63916.7"/>
  </r>
  <r>
    <x v="0"/>
    <x v="8"/>
    <x v="1"/>
    <x v="7"/>
    <s v="m3"/>
    <n v="59963.23"/>
    <n v="51519.48"/>
    <n v="67229.365999999995"/>
    <n v="65297.599999999999"/>
    <n v="67406.7"/>
    <n v="69354.83"/>
    <n v="79422.892000000007"/>
    <n v="79841.09"/>
    <n v="77158.080000000002"/>
    <n v="76471.58"/>
    <n v="74834.266000000003"/>
    <n v="77088.467999999993"/>
  </r>
  <r>
    <x v="0"/>
    <x v="8"/>
    <x v="1"/>
    <x v="8"/>
    <s v="m3"/>
    <n v="30403.95"/>
    <n v="24917.42"/>
    <n v="32593.360000000001"/>
    <n v="32439.49"/>
    <n v="32032.15"/>
    <n v="34044.79"/>
    <n v="37231"/>
    <n v="37659.5"/>
    <n v="34452.400000000001"/>
    <n v="35528.129000000001"/>
    <n v="34227.199999999997"/>
    <n v="34641.699999999997"/>
  </r>
  <r>
    <x v="0"/>
    <x v="8"/>
    <x v="1"/>
    <x v="9"/>
    <s v="m3"/>
    <n v="82630.678"/>
    <n v="69345.997000000003"/>
    <n v="76391.785000000003"/>
    <n v="67386.448999999993"/>
    <n v="74175.751000000004"/>
    <n v="79000.043999999994"/>
    <n v="87618.683000000005"/>
    <n v="87966.399999999994"/>
    <n v="85947.099000000002"/>
    <n v="89717.3"/>
    <n v="85233.127999999997"/>
    <n v="88723.1"/>
  </r>
  <r>
    <x v="0"/>
    <x v="8"/>
    <x v="1"/>
    <x v="10"/>
    <s v="m3"/>
    <n v="19742.206999999999"/>
    <n v="15582.5"/>
    <n v="18020.982"/>
    <n v="16689.5"/>
    <n v="16732.5"/>
    <n v="17649"/>
    <n v="19271.5"/>
    <n v="19422"/>
    <n v="19033"/>
    <n v="19962"/>
    <n v="19828"/>
    <n v="20607.5"/>
  </r>
  <r>
    <x v="0"/>
    <x v="8"/>
    <x v="1"/>
    <x v="11"/>
    <s v="m3"/>
    <n v="24181.52"/>
    <n v="20338.62"/>
    <n v="22701.22"/>
    <n v="21249.87"/>
    <n v="21542.43"/>
    <n v="22313.58"/>
    <n v="24406.31"/>
    <n v="24766.01"/>
    <n v="24871.08"/>
    <n v="25838.493999999999"/>
    <n v="25255.88"/>
    <n v="26092.16"/>
  </r>
  <r>
    <x v="0"/>
    <x v="8"/>
    <x v="1"/>
    <x v="12"/>
    <s v="m3"/>
    <n v="144366.204"/>
    <n v="105791.376"/>
    <n v="120755.678"/>
    <n v="108015.202"/>
    <n v="110408.413"/>
    <n v="140913.91200000001"/>
    <n v="143672.611"/>
    <n v="158065.26199999999"/>
    <n v="162495.878"/>
    <n v="171635.625"/>
    <n v="148761.02499999999"/>
    <n v="131388.56200000001"/>
  </r>
  <r>
    <x v="0"/>
    <x v="8"/>
    <x v="1"/>
    <x v="13"/>
    <s v="m3"/>
    <n v="19830.5"/>
    <n v="17841"/>
    <n v="19029.5"/>
    <n v="16599.5"/>
    <n v="16499.5"/>
    <n v="16122.415999999999"/>
    <n v="17824"/>
    <n v="18739.986000000001"/>
    <n v="20657.5"/>
    <n v="23652.46"/>
    <n v="24844.947"/>
    <n v="25366"/>
  </r>
  <r>
    <x v="0"/>
    <x v="8"/>
    <x v="1"/>
    <x v="14"/>
    <s v="m3"/>
    <n v="20391"/>
    <n v="18137"/>
    <n v="20839.5"/>
    <n v="19408.5"/>
    <n v="18985"/>
    <n v="18179.5"/>
    <n v="19075.580000000002"/>
    <n v="20400.5"/>
    <n v="20636.5"/>
    <n v="22076"/>
    <n v="21769.5"/>
    <n v="23016.5"/>
  </r>
  <r>
    <x v="0"/>
    <x v="8"/>
    <x v="1"/>
    <x v="15"/>
    <s v="m3"/>
    <n v="168032.734"/>
    <n v="148592.80300000001"/>
    <n v="189300.12700000001"/>
    <n v="180249.54399999999"/>
    <n v="183071.24600000001"/>
    <n v="179713.31599999999"/>
    <n v="195931.88"/>
    <n v="193178.71599999999"/>
    <n v="190158.71"/>
    <n v="197424.853"/>
    <n v="180047.55799999999"/>
    <n v="180511.07800000001"/>
  </r>
  <r>
    <x v="0"/>
    <x v="8"/>
    <x v="2"/>
    <x v="16"/>
    <s v="m3"/>
    <n v="302582.95299999998"/>
    <n v="274634.02600000001"/>
    <n v="350252.37800000003"/>
    <n v="328231.34100000001"/>
    <n v="343116.37099999998"/>
    <n v="345995.25300000003"/>
    <n v="385263.446"/>
    <n v="397235.04700000002"/>
    <n v="382782.01199999999"/>
    <n v="382594.06400000001"/>
    <n v="355858.40399999998"/>
    <n v="361944.22100000002"/>
  </r>
  <r>
    <x v="0"/>
    <x v="8"/>
    <x v="2"/>
    <x v="17"/>
    <s v="m3"/>
    <n v="53391.5"/>
    <n v="45884.9"/>
    <n v="58981.1"/>
    <n v="51922.413999999997"/>
    <n v="57386.5"/>
    <n v="59364.188000000002"/>
    <n v="62692.6"/>
    <n v="62827.196000000004"/>
    <n v="59081.487000000001"/>
    <n v="61825.968000000001"/>
    <n v="57155.633999999998"/>
    <n v="61167.199999999997"/>
  </r>
  <r>
    <x v="0"/>
    <x v="8"/>
    <x v="2"/>
    <x v="18"/>
    <s v="m3"/>
    <n v="114398.754"/>
    <n v="94653.023000000001"/>
    <n v="117072.542"/>
    <n v="104697.068"/>
    <n v="109219.83199999999"/>
    <n v="108975.34699999999"/>
    <n v="118919.749"/>
    <n v="117876.71799999999"/>
    <n v="115163.481"/>
    <n v="122028.632"/>
    <n v="110436.026"/>
    <n v="128197.306"/>
  </r>
  <r>
    <x v="0"/>
    <x v="8"/>
    <x v="2"/>
    <x v="19"/>
    <s v="m3"/>
    <n v="537522.73400000005"/>
    <n v="512443.30300000001"/>
    <n v="614374.27099999995"/>
    <n v="607810.85400000005"/>
    <n v="632617.74800000002"/>
    <n v="631179.30900000001"/>
    <n v="678349.48800000001"/>
    <n v="709027.11"/>
    <n v="679385.81700000004"/>
    <n v="675469.77099999995"/>
    <n v="616058.43000000005"/>
    <n v="635050.02099999995"/>
  </r>
  <r>
    <x v="0"/>
    <x v="8"/>
    <x v="3"/>
    <x v="20"/>
    <s v="m3"/>
    <n v="235762.584"/>
    <n v="236832.736"/>
    <n v="293060.85700000002"/>
    <n v="272645.25300000003"/>
    <n v="265321.277"/>
    <n v="264771.32"/>
    <n v="306792.64799999999"/>
    <n v="321880.071"/>
    <n v="301913.66399999999"/>
    <n v="309285.21000000002"/>
    <n v="297544.647"/>
    <n v="294557.88"/>
  </r>
  <r>
    <x v="0"/>
    <x v="8"/>
    <x v="3"/>
    <x v="21"/>
    <s v="m3"/>
    <n v="127520.595"/>
    <n v="129295.14200000001"/>
    <n v="154882.18900000001"/>
    <n v="150048.54300000001"/>
    <n v="144871.66699999999"/>
    <n v="144518.924"/>
    <n v="162896.31200000001"/>
    <n v="161234.166"/>
    <n v="152917.27900000001"/>
    <n v="153844.53899999999"/>
    <n v="156832.75599999999"/>
    <n v="160059.84099999999"/>
  </r>
  <r>
    <x v="0"/>
    <x v="8"/>
    <x v="3"/>
    <x v="22"/>
    <s v="m3"/>
    <n v="135662"/>
    <n v="126171.685"/>
    <n v="171494.94"/>
    <n v="180014.99600000001"/>
    <n v="161357.48499999999"/>
    <n v="153487.022"/>
    <n v="176812.579"/>
    <n v="182011.03"/>
    <n v="168629.55600000001"/>
    <n v="189578.261"/>
    <n v="187732.85200000001"/>
    <n v="175163.87"/>
  </r>
  <r>
    <x v="0"/>
    <x v="8"/>
    <x v="4"/>
    <x v="23"/>
    <s v="m3"/>
    <n v="57620.008000000002"/>
    <n v="67614.923999999999"/>
    <n v="92964.71"/>
    <n v="72482.297999999995"/>
    <n v="72732.701000000001"/>
    <n v="73976.763000000006"/>
    <n v="92072.713000000003"/>
    <n v="99676.014999999999"/>
    <n v="93008.668999999994"/>
    <n v="89484.206999999995"/>
    <n v="82157.320000000007"/>
    <n v="73925.767999999996"/>
  </r>
  <r>
    <x v="0"/>
    <x v="8"/>
    <x v="4"/>
    <x v="24"/>
    <s v="m3"/>
    <n v="125129.9"/>
    <n v="169664.81200000001"/>
    <n v="177081.84599999999"/>
    <n v="139565.766"/>
    <n v="141969.76199999999"/>
    <n v="168694.505"/>
    <n v="196376"/>
    <n v="189232.62700000001"/>
    <n v="169001.75099999999"/>
    <n v="182738.56299999999"/>
    <n v="141779.712"/>
    <n v="132941.37"/>
  </r>
  <r>
    <x v="0"/>
    <x v="8"/>
    <x v="4"/>
    <x v="25"/>
    <s v="m3"/>
    <n v="111472.97"/>
    <n v="125934.39"/>
    <n v="148211.46"/>
    <n v="134363.04999999999"/>
    <n v="139530.32999999999"/>
    <n v="148679.761"/>
    <n v="172709.71"/>
    <n v="170183.42800000001"/>
    <n v="159308.81299999999"/>
    <n v="164878.481"/>
    <n v="130756.05"/>
    <n v="126929.1"/>
  </r>
  <r>
    <x v="0"/>
    <x v="8"/>
    <x v="4"/>
    <x v="26"/>
    <s v="m3"/>
    <n v="19716.269"/>
    <n v="18159.129000000001"/>
    <n v="22734"/>
    <n v="20712"/>
    <n v="21440"/>
    <n v="22302.965"/>
    <n v="23962"/>
    <n v="25313.499"/>
    <n v="24461"/>
    <n v="25237"/>
    <n v="23080.877"/>
    <n v="24884.400000000001"/>
  </r>
  <r>
    <x v="1"/>
    <x v="8"/>
    <x v="0"/>
    <x v="0"/>
    <s v="m3"/>
    <n v="29454.151000000002"/>
    <n v="32201.098000000002"/>
    <n v="36927.940999999999"/>
    <n v="34188.489000000001"/>
    <n v="34297.790999999997"/>
    <n v="36813.072"/>
    <n v="40040.349000000002"/>
    <n v="39917.482000000004"/>
    <n v="35825.21"/>
    <n v="43414.794999999998"/>
    <n v="45773.239000000001"/>
    <n v="55401.565000000002"/>
  </r>
  <r>
    <x v="1"/>
    <x v="8"/>
    <x v="0"/>
    <x v="1"/>
    <s v="m3"/>
    <n v="8745.9"/>
    <n v="6897"/>
    <n v="8500.7000000000007"/>
    <n v="8471.7000000000007"/>
    <n v="8798.7999999999993"/>
    <n v="8912.2000000000007"/>
    <n v="9469.7000000000007"/>
    <n v="9946.5"/>
    <n v="10134"/>
    <n v="10247.200000000001"/>
    <n v="9803.7900000000009"/>
    <n v="8679.2999999999993"/>
  </r>
  <r>
    <x v="1"/>
    <x v="8"/>
    <x v="0"/>
    <x v="2"/>
    <s v="m3"/>
    <n v="21984.292000000001"/>
    <n v="21324.493999999999"/>
    <n v="29889.697"/>
    <n v="56147.186000000002"/>
    <n v="42209.300999999999"/>
    <n v="41335.006999999998"/>
    <n v="27600.114000000001"/>
    <n v="43325.45"/>
    <n v="42694.046000000002"/>
    <n v="42999.703000000001"/>
    <n v="39225.112999999998"/>
    <n v="41121.440999999999"/>
  </r>
  <r>
    <x v="1"/>
    <x v="8"/>
    <x v="0"/>
    <x v="3"/>
    <s v="m3"/>
    <n v="34248.800000000003"/>
    <n v="29455.7"/>
    <n v="33424.417000000001"/>
    <n v="30113.936000000002"/>
    <n v="17720.701000000001"/>
    <n v="3861.3"/>
    <n v="7532.5"/>
    <n v="33616.9"/>
    <n v="21018.15"/>
    <n v="4741.7"/>
    <n v="13814.4"/>
    <n v="31559.175999999999"/>
  </r>
  <r>
    <x v="1"/>
    <x v="8"/>
    <x v="0"/>
    <x v="4"/>
    <s v="m3"/>
    <n v="75785.070999999996"/>
    <n v="72902.516000000003"/>
    <n v="84101.357999999993"/>
    <n v="84369.123999999996"/>
    <n v="83606.697"/>
    <n v="88585.005000000005"/>
    <n v="89898.868000000002"/>
    <n v="91193.482999999993"/>
    <n v="89374.399000000005"/>
    <n v="92666.775999999998"/>
    <n v="83909.13"/>
    <n v="84135.676999999996"/>
  </r>
  <r>
    <x v="1"/>
    <x v="8"/>
    <x v="0"/>
    <x v="5"/>
    <s v="m3"/>
    <n v="5743.5259999999998"/>
    <n v="5907.2820000000002"/>
    <n v="6607.8879999999999"/>
    <n v="6791.5"/>
    <n v="6660.5"/>
    <n v="6348.6890000000003"/>
    <n v="6578.9560000000001"/>
    <n v="6406.9539999999997"/>
    <n v="5519.9139999999998"/>
    <n v="6002"/>
    <n v="5298"/>
    <n v="5990"/>
  </r>
  <r>
    <x v="1"/>
    <x v="8"/>
    <x v="0"/>
    <x v="6"/>
    <s v="m3"/>
    <n v="30352.560000000001"/>
    <n v="29926.59"/>
    <n v="40450.550000000003"/>
    <n v="33408.33"/>
    <n v="34237.4"/>
    <n v="32759"/>
    <n v="36021.800000000003"/>
    <n v="33822.5"/>
    <n v="32278.9"/>
    <n v="35596.5"/>
    <n v="30670.799999999999"/>
    <n v="27443.7"/>
  </r>
  <r>
    <x v="1"/>
    <x v="8"/>
    <x v="1"/>
    <x v="7"/>
    <s v="m3"/>
    <n v="56429.811999999998"/>
    <n v="49271.834999999999"/>
    <n v="53256.961000000003"/>
    <n v="52886.252999999997"/>
    <n v="54252.017"/>
    <n v="56823.658000000003"/>
    <n v="56832.214999999997"/>
    <n v="61301.718000000001"/>
    <n v="59874.748"/>
    <n v="57426.071000000004"/>
    <n v="55216.44"/>
    <n v="53642.913"/>
  </r>
  <r>
    <x v="1"/>
    <x v="8"/>
    <x v="1"/>
    <x v="8"/>
    <s v="m3"/>
    <n v="13647.29"/>
    <n v="11139.46"/>
    <n v="14962.84"/>
    <n v="14818.82"/>
    <n v="13102.95"/>
    <n v="13473.52"/>
    <n v="14704.1"/>
    <n v="14648.1"/>
    <n v="13458.9"/>
    <n v="14599.8"/>
    <n v="14230.264999999999"/>
    <n v="13753.7"/>
  </r>
  <r>
    <x v="1"/>
    <x v="8"/>
    <x v="1"/>
    <x v="9"/>
    <s v="m3"/>
    <n v="8070.9"/>
    <n v="7489"/>
    <n v="7805"/>
    <n v="6517.6"/>
    <n v="6428.1"/>
    <n v="7559.4"/>
    <n v="8510.2000000000007"/>
    <n v="8818.9"/>
    <n v="8120"/>
    <n v="8297.2000000000007"/>
    <n v="7520.8"/>
    <n v="7954.1"/>
  </r>
  <r>
    <x v="1"/>
    <x v="8"/>
    <x v="1"/>
    <x v="10"/>
    <s v="m3"/>
    <n v="30197.574000000001"/>
    <n v="16478.382000000001"/>
    <n v="18861"/>
    <n v="17299"/>
    <n v="16729.900000000001"/>
    <n v="30083"/>
    <n v="25456"/>
    <n v="22552.5"/>
    <n v="24144.5"/>
    <n v="22291.5"/>
    <n v="25880.477999999999"/>
    <n v="19916.5"/>
  </r>
  <r>
    <x v="1"/>
    <x v="8"/>
    <x v="1"/>
    <x v="11"/>
    <s v="m3"/>
    <n v="13132.48"/>
    <n v="11409.98"/>
    <n v="12484.58"/>
    <n v="11228.55"/>
    <n v="10734.66"/>
    <n v="11264.962"/>
    <n v="12796.05"/>
    <n v="12973.18"/>
    <n v="13062.4"/>
    <n v="14012.6"/>
    <n v="14078.66"/>
    <n v="14305.1"/>
  </r>
  <r>
    <x v="1"/>
    <x v="8"/>
    <x v="1"/>
    <x v="12"/>
    <s v="m3"/>
    <n v="3134"/>
    <n v="2324"/>
    <n v="2474.3000000000002"/>
    <n v="2050.9"/>
    <n v="2336.9"/>
    <n v="2206.1"/>
    <n v="2550.3110000000001"/>
    <n v="2497.9"/>
    <n v="2552.6999999999998"/>
    <n v="2511"/>
    <n v="2357.4"/>
    <n v="2600.3000000000002"/>
  </r>
  <r>
    <x v="1"/>
    <x v="8"/>
    <x v="1"/>
    <x v="13"/>
    <s v="m3"/>
    <n v="12523.5"/>
    <n v="10866"/>
    <n v="10958.501"/>
    <n v="8156.5"/>
    <n v="7707.5"/>
    <n v="7689"/>
    <n v="8145.5"/>
    <n v="8550.5"/>
    <n v="10337"/>
    <n v="12294.5"/>
    <n v="12335.5"/>
    <n v="12265.5"/>
  </r>
  <r>
    <x v="1"/>
    <x v="8"/>
    <x v="1"/>
    <x v="14"/>
    <s v="m3"/>
    <n v="6433"/>
    <n v="5738.5"/>
    <n v="6645"/>
    <n v="7740.5"/>
    <n v="7596.5"/>
    <n v="5239.5"/>
    <n v="5219"/>
    <n v="6028"/>
    <n v="5469.5"/>
    <n v="6346.5"/>
    <n v="6416.5"/>
    <n v="6292.5"/>
  </r>
  <r>
    <x v="1"/>
    <x v="8"/>
    <x v="1"/>
    <x v="15"/>
    <s v="m3"/>
    <n v="95191"/>
    <n v="83140.399999999994"/>
    <n v="107276.62300000001"/>
    <n v="102195.77499999999"/>
    <n v="101385"/>
    <n v="92796.2"/>
    <n v="105522.64599999999"/>
    <n v="102887.12300000001"/>
    <n v="96562.9"/>
    <n v="101281.092"/>
    <n v="91890.78"/>
    <n v="83277.679999999993"/>
  </r>
  <r>
    <x v="1"/>
    <x v="8"/>
    <x v="2"/>
    <x v="16"/>
    <s v="m3"/>
    <n v="262010.723"/>
    <n v="240091.23199999999"/>
    <n v="313777.07299999997"/>
    <n v="281317.43699999998"/>
    <n v="280305.06"/>
    <n v="279619.02100000001"/>
    <n v="302341.75699999998"/>
    <n v="304274.446"/>
    <n v="280179.09100000001"/>
    <n v="267927.34600000002"/>
    <n v="238441.995"/>
    <n v="227658.443"/>
  </r>
  <r>
    <x v="1"/>
    <x v="8"/>
    <x v="2"/>
    <x v="17"/>
    <s v="m3"/>
    <n v="43868.302000000003"/>
    <n v="37209.760000000002"/>
    <n v="46745.569000000003"/>
    <n v="44002.203000000001"/>
    <n v="45925.525000000001"/>
    <n v="44869.487999999998"/>
    <n v="48114.792000000001"/>
    <n v="49242.665000000001"/>
    <n v="43144.485000000001"/>
    <n v="43409.45"/>
    <n v="42464.375"/>
    <n v="40727.046999999999"/>
  </r>
  <r>
    <x v="1"/>
    <x v="8"/>
    <x v="2"/>
    <x v="18"/>
    <s v="m3"/>
    <n v="48773.690999999999"/>
    <n v="42919.11"/>
    <n v="53623.777999999998"/>
    <n v="46705.461000000003"/>
    <n v="51201.239000000001"/>
    <n v="50262.557999999997"/>
    <n v="53646.83"/>
    <n v="55052.65"/>
    <n v="49881.07"/>
    <n v="47722.995999999999"/>
    <n v="46208.466"/>
    <n v="46966.237000000001"/>
  </r>
  <r>
    <x v="1"/>
    <x v="8"/>
    <x v="2"/>
    <x v="19"/>
    <s v="m3"/>
    <n v="359836.08899999998"/>
    <n v="359601.04300000001"/>
    <n v="449049.88799999998"/>
    <n v="441902.74900000001"/>
    <n v="452483.52500000002"/>
    <n v="444780.68099999998"/>
    <n v="473893.19799999997"/>
    <n v="479199.38799999998"/>
    <n v="436002.80099999998"/>
    <n v="421770.65700000001"/>
    <n v="370607.98599999998"/>
    <n v="347955.05599999998"/>
  </r>
  <r>
    <x v="1"/>
    <x v="8"/>
    <x v="3"/>
    <x v="20"/>
    <s v="m3"/>
    <n v="197694.791"/>
    <n v="245046.644"/>
    <n v="324215.79100000003"/>
    <n v="245496.486"/>
    <n v="224756.253"/>
    <n v="214132.68700000001"/>
    <n v="240129.82"/>
    <n v="261596.11799999999"/>
    <n v="240058.85"/>
    <n v="230150.59299999999"/>
    <n v="211956.99"/>
    <n v="194730.45600000001"/>
  </r>
  <r>
    <x v="1"/>
    <x v="8"/>
    <x v="3"/>
    <x v="21"/>
    <s v="m3"/>
    <n v="81924.845000000001"/>
    <n v="87482.009000000005"/>
    <n v="106602.81299999999"/>
    <n v="100913.29300000001"/>
    <n v="90292.288"/>
    <n v="83614.638999999996"/>
    <n v="92841.737999999998"/>
    <n v="89284.373000000007"/>
    <n v="83027.085000000006"/>
    <n v="84696.68"/>
    <n v="84494.361000000004"/>
    <n v="78988.710999999996"/>
  </r>
  <r>
    <x v="1"/>
    <x v="8"/>
    <x v="3"/>
    <x v="22"/>
    <s v="m3"/>
    <n v="132963.11600000001"/>
    <n v="123447.66099999999"/>
    <n v="204051.42600000001"/>
    <n v="220473.87"/>
    <n v="147546.103"/>
    <n v="126879.38400000001"/>
    <n v="140537.321"/>
    <n v="149882.93400000001"/>
    <n v="134632.90900000001"/>
    <n v="182316.54800000001"/>
    <n v="168923.054"/>
    <n v="129168.052"/>
  </r>
  <r>
    <x v="1"/>
    <x v="8"/>
    <x v="4"/>
    <x v="23"/>
    <s v="m3"/>
    <n v="46568.182000000001"/>
    <n v="64330.976999999999"/>
    <n v="96411.856"/>
    <n v="62761.633999999998"/>
    <n v="58780.925999999999"/>
    <n v="60451.514999999999"/>
    <n v="76143.936000000002"/>
    <n v="82234.475999999995"/>
    <n v="86250.535000000003"/>
    <n v="101001.42600000001"/>
    <n v="69455.240999999995"/>
    <n v="51866.182999999997"/>
  </r>
  <r>
    <x v="1"/>
    <x v="8"/>
    <x v="4"/>
    <x v="24"/>
    <s v="m3"/>
    <n v="113091.01"/>
    <n v="155098.57399999999"/>
    <n v="161135.43"/>
    <n v="108168.883"/>
    <n v="103684.769"/>
    <n v="132547.584"/>
    <n v="151282.28599999999"/>
    <n v="136330.22399999999"/>
    <n v="125199.25"/>
    <n v="135876.29300000001"/>
    <n v="100281.288"/>
    <n v="89221.15"/>
  </r>
  <r>
    <x v="1"/>
    <x v="8"/>
    <x v="4"/>
    <x v="25"/>
    <s v="m3"/>
    <n v="105849.95"/>
    <n v="110517.58199999999"/>
    <n v="131085.65900000001"/>
    <n v="113306.28"/>
    <n v="115362.99"/>
    <n v="128642.14"/>
    <n v="148419.09"/>
    <n v="142562.38"/>
    <n v="135418.35"/>
    <n v="160240.709"/>
    <n v="116570.66"/>
    <n v="97997.092000000004"/>
  </r>
  <r>
    <x v="1"/>
    <x v="8"/>
    <x v="4"/>
    <x v="26"/>
    <s v="m3"/>
    <n v="8772.4480000000003"/>
    <n v="7735.1610000000001"/>
    <n v="9932.2690000000002"/>
    <n v="9315"/>
    <n v="8835.7999999999993"/>
    <n v="9085.3799999999992"/>
    <n v="9554"/>
    <n v="9871.5"/>
    <n v="9743"/>
    <n v="9466.5"/>
    <n v="8205"/>
    <n v="8094.5"/>
  </r>
  <r>
    <x v="2"/>
    <x v="8"/>
    <x v="0"/>
    <x v="0"/>
    <s v="m3"/>
    <n v="0"/>
    <n v="0"/>
    <n v="0"/>
    <n v="0"/>
    <n v="0"/>
    <n v="0"/>
    <n v="0"/>
    <n v="0"/>
    <n v="0"/>
    <n v="26697"/>
    <n v="28070"/>
    <n v="12154"/>
  </r>
  <r>
    <x v="2"/>
    <x v="8"/>
    <x v="0"/>
    <x v="1"/>
    <s v="m3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2375.1489999999999"/>
    <n v="0"/>
    <n v="361.57"/>
    <n v="1824.837"/>
    <n v="7220.701"/>
    <n v="8471.27"/>
    <n v="8828.5190000000002"/>
    <n v="6751.88"/>
    <n v="7727.94"/>
    <n v="7832.6610000000001"/>
    <n v="7312.2529999999997"/>
    <n v="1653.432"/>
  </r>
  <r>
    <x v="2"/>
    <x v="8"/>
    <x v="0"/>
    <x v="3"/>
    <s v="m3"/>
    <n v="0"/>
    <n v="0"/>
    <n v="0"/>
    <n v="0"/>
    <n v="11316"/>
    <n v="24806.5"/>
    <n v="19332.876"/>
    <n v="-60"/>
    <n v="12872.031999999999"/>
    <n v="36874"/>
    <n v="18950"/>
    <n v="4148"/>
  </r>
  <r>
    <x v="2"/>
    <x v="8"/>
    <x v="0"/>
    <x v="4"/>
    <s v="m3"/>
    <n v="0"/>
    <n v="0"/>
    <n v="0"/>
    <n v="0"/>
    <n v="0"/>
    <n v="0"/>
    <n v="0"/>
    <n v="0"/>
    <n v="0"/>
    <n v="0"/>
    <n v="0"/>
    <n v="0"/>
  </r>
  <r>
    <x v="2"/>
    <x v="8"/>
    <x v="0"/>
    <x v="5"/>
    <s v="m3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0"/>
    <n v="0"/>
    <n v="0"/>
    <n v="0"/>
    <n v="0"/>
    <n v="0"/>
    <n v="0"/>
    <n v="0"/>
    <n v="0"/>
    <n v="0"/>
    <n v="0"/>
    <n v="0"/>
  </r>
  <r>
    <x v="2"/>
    <x v="8"/>
    <x v="1"/>
    <x v="8"/>
    <s v="m3"/>
    <n v="0"/>
    <n v="0"/>
    <n v="0"/>
    <n v="0"/>
    <n v="0"/>
    <n v="0"/>
    <n v="0"/>
    <n v="0"/>
    <n v="0"/>
    <n v="0"/>
    <n v="0"/>
    <n v="0"/>
  </r>
  <r>
    <x v="2"/>
    <x v="8"/>
    <x v="1"/>
    <x v="9"/>
    <s v="m3"/>
    <n v="0"/>
    <n v="0"/>
    <n v="0"/>
    <n v="0"/>
    <n v="0"/>
    <n v="0"/>
    <n v="0"/>
    <n v="0"/>
    <n v="0"/>
    <n v="0"/>
    <n v="0"/>
    <n v="0"/>
  </r>
  <r>
    <x v="2"/>
    <x v="8"/>
    <x v="1"/>
    <x v="10"/>
    <s v="m3"/>
    <n v="3"/>
    <n v="3"/>
    <n v="0"/>
    <n v="3"/>
    <n v="0"/>
    <n v="0"/>
    <n v="0"/>
    <n v="0"/>
    <n v="0"/>
    <n v="0"/>
    <n v="0"/>
    <n v="0"/>
  </r>
  <r>
    <x v="2"/>
    <x v="8"/>
    <x v="1"/>
    <x v="11"/>
    <s v="m3"/>
    <n v="33"/>
    <n v="27"/>
    <n v="42"/>
    <n v="33"/>
    <n v="0"/>
    <n v="0"/>
    <n v="0"/>
    <n v="0"/>
    <n v="0"/>
    <n v="0"/>
    <n v="0"/>
    <n v="0"/>
  </r>
  <r>
    <x v="2"/>
    <x v="8"/>
    <x v="1"/>
    <x v="12"/>
    <s v="m3"/>
    <n v="227"/>
    <n v="223"/>
    <n v="217"/>
    <n v="166"/>
    <n v="0"/>
    <n v="0"/>
    <n v="0"/>
    <n v="0"/>
    <n v="0"/>
    <n v="0"/>
    <n v="0"/>
    <n v="0"/>
  </r>
  <r>
    <x v="2"/>
    <x v="8"/>
    <x v="1"/>
    <x v="13"/>
    <s v="m3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0"/>
    <n v="0"/>
    <n v="0"/>
    <n v="0"/>
    <n v="0"/>
    <n v="0"/>
    <n v="0"/>
    <n v="0"/>
    <n v="0"/>
    <n v="0"/>
    <n v="0"/>
  </r>
  <r>
    <x v="2"/>
    <x v="8"/>
    <x v="1"/>
    <x v="15"/>
    <s v="m3"/>
    <n v="0"/>
    <n v="0"/>
    <n v="0"/>
    <n v="0"/>
    <n v="0"/>
    <n v="0"/>
    <n v="0"/>
    <n v="0"/>
    <n v="0"/>
    <n v="0"/>
    <n v="0"/>
    <n v="0"/>
  </r>
  <r>
    <x v="2"/>
    <x v="8"/>
    <x v="2"/>
    <x v="16"/>
    <s v="m3"/>
    <n v="0"/>
    <n v="0"/>
    <n v="0"/>
    <n v="0"/>
    <n v="0"/>
    <n v="0"/>
    <n v="0"/>
    <n v="0"/>
    <n v="0"/>
    <n v="0"/>
    <n v="0"/>
    <n v="0"/>
  </r>
  <r>
    <x v="2"/>
    <x v="8"/>
    <x v="2"/>
    <x v="17"/>
    <s v="m3"/>
    <n v="0"/>
    <n v="0"/>
    <n v="0"/>
    <n v="0"/>
    <n v="0"/>
    <n v="0"/>
    <n v="0"/>
    <n v="0"/>
    <n v="0"/>
    <n v="0"/>
    <n v="0"/>
    <n v="0"/>
  </r>
  <r>
    <x v="2"/>
    <x v="8"/>
    <x v="2"/>
    <x v="18"/>
    <s v="m3"/>
    <n v="0"/>
    <n v="0"/>
    <n v="0"/>
    <n v="0"/>
    <n v="0"/>
    <n v="0"/>
    <n v="0"/>
    <n v="0"/>
    <n v="0"/>
    <n v="0"/>
    <n v="0"/>
    <n v="0"/>
  </r>
  <r>
    <x v="2"/>
    <x v="8"/>
    <x v="2"/>
    <x v="19"/>
    <s v="m3"/>
    <n v="0"/>
    <n v="0"/>
    <n v="0"/>
    <n v="0"/>
    <n v="0"/>
    <n v="0"/>
    <n v="0"/>
    <n v="0"/>
    <n v="0"/>
    <n v="0"/>
    <n v="0"/>
    <n v="0"/>
  </r>
  <r>
    <x v="2"/>
    <x v="8"/>
    <x v="3"/>
    <x v="20"/>
    <s v="m3"/>
    <n v="0"/>
    <n v="0"/>
    <n v="0"/>
    <n v="0"/>
    <n v="0"/>
    <n v="0"/>
    <n v="0"/>
    <n v="0"/>
    <n v="0"/>
    <n v="0"/>
    <n v="0"/>
    <n v="0"/>
  </r>
  <r>
    <x v="2"/>
    <x v="8"/>
    <x v="3"/>
    <x v="21"/>
    <s v="m3"/>
    <n v="0"/>
    <n v="0"/>
    <n v="0"/>
    <n v="0"/>
    <n v="0"/>
    <n v="0"/>
    <n v="0"/>
    <n v="0"/>
    <n v="0"/>
    <n v="0"/>
    <n v="0"/>
    <n v="0"/>
  </r>
  <r>
    <x v="2"/>
    <x v="8"/>
    <x v="3"/>
    <x v="22"/>
    <s v="m3"/>
    <n v="0"/>
    <n v="0"/>
    <n v="0"/>
    <n v="0"/>
    <n v="0"/>
    <n v="0"/>
    <n v="0"/>
    <n v="0"/>
    <n v="0"/>
    <n v="0"/>
    <n v="0"/>
    <n v="0"/>
  </r>
  <r>
    <x v="2"/>
    <x v="8"/>
    <x v="4"/>
    <x v="23"/>
    <s v="m3"/>
    <n v="0"/>
    <n v="0"/>
    <n v="0"/>
    <n v="0"/>
    <n v="0"/>
    <n v="0"/>
    <n v="0"/>
    <n v="0"/>
    <n v="0"/>
    <n v="0"/>
    <n v="0"/>
    <n v="0"/>
  </r>
  <r>
    <x v="2"/>
    <x v="8"/>
    <x v="4"/>
    <x v="24"/>
    <s v="m3"/>
    <n v="0"/>
    <n v="0"/>
    <n v="0"/>
    <n v="0"/>
    <n v="0"/>
    <n v="0"/>
    <n v="0"/>
    <n v="0"/>
    <n v="0"/>
    <n v="0"/>
    <n v="0"/>
    <n v="0"/>
  </r>
  <r>
    <x v="2"/>
    <x v="8"/>
    <x v="4"/>
    <x v="25"/>
    <s v="m3"/>
    <n v="0"/>
    <n v="0"/>
    <n v="0"/>
    <n v="0"/>
    <n v="0"/>
    <n v="0"/>
    <n v="0"/>
    <n v="0"/>
    <n v="0"/>
    <n v="0"/>
    <n v="0"/>
    <n v="0"/>
  </r>
  <r>
    <x v="2"/>
    <x v="8"/>
    <x v="4"/>
    <x v="26"/>
    <s v="m3"/>
    <n v="0"/>
    <n v="0"/>
    <n v="0"/>
    <n v="0"/>
    <n v="0"/>
    <n v="0"/>
    <n v="0"/>
    <n v="0"/>
    <n v="0"/>
    <n v="0"/>
    <n v="0"/>
    <n v="0"/>
  </r>
  <r>
    <x v="3"/>
    <x v="8"/>
    <x v="0"/>
    <x v="0"/>
    <s v="m3"/>
    <n v="1994.2"/>
    <n v="1859.5809999999999"/>
    <n v="2147.1999999999998"/>
    <n v="2109.5"/>
    <n v="2403.5"/>
    <n v="3013.3"/>
    <n v="3361.8"/>
    <n v="3480.6"/>
    <n v="4355.5940000000001"/>
    <n v="4026.3"/>
    <n v="3566.3"/>
    <n v="2808.4"/>
  </r>
  <r>
    <x v="3"/>
    <x v="8"/>
    <x v="0"/>
    <x v="1"/>
    <s v="m3"/>
    <n v="142"/>
    <n v="119"/>
    <n v="163"/>
    <n v="172"/>
    <n v="104"/>
    <n v="144"/>
    <n v="148"/>
    <n v="131"/>
    <n v="148"/>
    <n v="148"/>
    <n v="158"/>
    <n v="199.6"/>
  </r>
  <r>
    <x v="3"/>
    <x v="8"/>
    <x v="0"/>
    <x v="2"/>
    <s v="m3"/>
    <n v="14621.674999999999"/>
    <n v="12612.646000000001"/>
    <n v="15809.52"/>
    <n v="18121.399000000001"/>
    <n v="15880.447"/>
    <n v="20714.113000000001"/>
    <n v="22181.64"/>
    <n v="19553.108"/>
    <n v="19017.827000000001"/>
    <n v="24087.878000000001"/>
    <n v="19080.28"/>
    <n v="17732.116000000002"/>
  </r>
  <r>
    <x v="3"/>
    <x v="8"/>
    <x v="0"/>
    <x v="3"/>
    <s v="m3"/>
    <n v="0"/>
    <n v="5"/>
    <n v="30"/>
    <n v="35"/>
    <n v="40"/>
    <n v="20"/>
    <n v="0"/>
    <n v="0"/>
    <n v="10"/>
    <n v="0"/>
    <n v="0"/>
    <n v="0"/>
  </r>
  <r>
    <x v="3"/>
    <x v="8"/>
    <x v="0"/>
    <x v="4"/>
    <s v="m3"/>
    <n v="15087.099"/>
    <n v="15591.031000000001"/>
    <n v="18693.598999999998"/>
    <n v="18050.314999999999"/>
    <n v="16794.472000000002"/>
    <n v="17432.447"/>
    <n v="19995.973999999998"/>
    <n v="21559.469000000001"/>
    <n v="20708.161"/>
    <n v="19265.634999999998"/>
    <n v="18770.399000000001"/>
    <n v="17068.167000000001"/>
  </r>
  <r>
    <x v="3"/>
    <x v="8"/>
    <x v="0"/>
    <x v="5"/>
    <s v="m3"/>
    <n v="135"/>
    <n v="105"/>
    <n v="193"/>
    <n v="149"/>
    <n v="120"/>
    <n v="193"/>
    <n v="253"/>
    <n v="195"/>
    <n v="192"/>
    <n v="240"/>
    <n v="250"/>
    <n v="226"/>
  </r>
  <r>
    <x v="3"/>
    <x v="8"/>
    <x v="0"/>
    <x v="6"/>
    <s v="m3"/>
    <n v="0"/>
    <n v="0"/>
    <n v="0"/>
    <n v="0"/>
    <n v="0"/>
    <n v="0"/>
    <n v="0"/>
    <n v="0"/>
    <n v="0"/>
    <n v="0"/>
    <n v="15"/>
    <n v="0"/>
  </r>
  <r>
    <x v="3"/>
    <x v="8"/>
    <x v="1"/>
    <x v="7"/>
    <s v="m3"/>
    <n v="685"/>
    <n v="650"/>
    <n v="495"/>
    <n v="820"/>
    <n v="650"/>
    <n v="965"/>
    <n v="965"/>
    <n v="875"/>
    <n v="880"/>
    <n v="1155"/>
    <n v="945"/>
    <n v="610"/>
  </r>
  <r>
    <x v="3"/>
    <x v="8"/>
    <x v="1"/>
    <x v="8"/>
    <s v="m3"/>
    <n v="0"/>
    <n v="130"/>
    <n v="125"/>
    <n v="205"/>
    <n v="190"/>
    <n v="140"/>
    <n v="200"/>
    <n v="200"/>
    <n v="165"/>
    <n v="145"/>
    <n v="125"/>
    <n v="190"/>
  </r>
  <r>
    <x v="3"/>
    <x v="8"/>
    <x v="1"/>
    <x v="9"/>
    <s v="m3"/>
    <n v="778"/>
    <n v="829"/>
    <n v="1011"/>
    <n v="1254"/>
    <n v="1061"/>
    <n v="1251"/>
    <n v="1059"/>
    <n v="1214"/>
    <n v="1276"/>
    <n v="1226"/>
    <n v="1031"/>
    <n v="1701"/>
  </r>
  <r>
    <x v="3"/>
    <x v="8"/>
    <x v="1"/>
    <x v="10"/>
    <s v="m3"/>
    <n v="655"/>
    <n v="515"/>
    <n v="630"/>
    <n v="700"/>
    <n v="515"/>
    <n v="670"/>
    <n v="620"/>
    <n v="760"/>
    <n v="900"/>
    <n v="890"/>
    <n v="615"/>
    <n v="945"/>
  </r>
  <r>
    <x v="3"/>
    <x v="8"/>
    <x v="1"/>
    <x v="11"/>
    <s v="m3"/>
    <n v="0"/>
    <n v="30"/>
    <n v="15"/>
    <n v="0"/>
    <n v="0"/>
    <n v="0"/>
    <n v="0"/>
    <n v="0"/>
    <n v="0"/>
    <n v="0"/>
    <n v="0"/>
    <n v="17"/>
  </r>
  <r>
    <x v="3"/>
    <x v="8"/>
    <x v="1"/>
    <x v="12"/>
    <s v="m3"/>
    <n v="615"/>
    <n v="55"/>
    <n v="241"/>
    <n v="130"/>
    <n v="195"/>
    <n v="327"/>
    <n v="25.89"/>
    <n v="332"/>
    <n v="181"/>
    <n v="434"/>
    <n v="130"/>
    <n v="303"/>
  </r>
  <r>
    <x v="3"/>
    <x v="8"/>
    <x v="1"/>
    <x v="13"/>
    <s v="m3"/>
    <n v="1020"/>
    <n v="188"/>
    <n v="755"/>
    <n v="765"/>
    <n v="310"/>
    <n v="1480.7059999999999"/>
    <n v="300.62700000000001"/>
    <n v="489.86500000000001"/>
    <n v="824.00300000000004"/>
    <n v="724.88199999999995"/>
    <n v="649.92100000000005"/>
    <n v="679.93799999999999"/>
  </r>
  <r>
    <x v="3"/>
    <x v="8"/>
    <x v="1"/>
    <x v="14"/>
    <s v="m3"/>
    <n v="55"/>
    <n v="80"/>
    <n v="70"/>
    <n v="55"/>
    <n v="115"/>
    <n v="283"/>
    <n v="145"/>
    <n v="120"/>
    <n v="130"/>
    <n v="133"/>
    <n v="175"/>
    <n v="75"/>
  </r>
  <r>
    <x v="3"/>
    <x v="8"/>
    <x v="1"/>
    <x v="15"/>
    <s v="m3"/>
    <n v="1268"/>
    <n v="675"/>
    <n v="610"/>
    <n v="595"/>
    <n v="573"/>
    <n v="690"/>
    <n v="750"/>
    <n v="787"/>
    <n v="1233.5"/>
    <n v="1257"/>
    <n v="1065"/>
    <n v="1176"/>
  </r>
  <r>
    <x v="3"/>
    <x v="8"/>
    <x v="2"/>
    <x v="16"/>
    <s v="m3"/>
    <n v="0"/>
    <n v="0"/>
    <n v="0"/>
    <n v="0"/>
    <n v="0"/>
    <n v="0"/>
    <n v="0"/>
    <n v="0"/>
    <n v="0"/>
    <n v="0"/>
    <n v="0"/>
    <n v="0"/>
  </r>
  <r>
    <x v="3"/>
    <x v="8"/>
    <x v="2"/>
    <x v="17"/>
    <s v="m3"/>
    <n v="3601"/>
    <n v="3053"/>
    <n v="3090"/>
    <n v="2866"/>
    <n v="4408"/>
    <n v="3761"/>
    <n v="2867.877"/>
    <n v="3507"/>
    <n v="3771"/>
    <n v="4435.5"/>
    <n v="1983"/>
    <n v="1655"/>
  </r>
  <r>
    <x v="3"/>
    <x v="8"/>
    <x v="2"/>
    <x v="18"/>
    <s v="m3"/>
    <n v="23657.861000000001"/>
    <n v="18725.302"/>
    <n v="23705.014999999999"/>
    <n v="26326.125"/>
    <n v="26903.222000000002"/>
    <n v="23961.111000000001"/>
    <n v="29787.732"/>
    <n v="29358.927"/>
    <n v="26849.377"/>
    <n v="24252.256000000001"/>
    <n v="32197.86"/>
    <n v="26972.062999999998"/>
  </r>
  <r>
    <x v="3"/>
    <x v="8"/>
    <x v="2"/>
    <x v="19"/>
    <s v="m3"/>
    <n v="2673.88"/>
    <n v="2001"/>
    <n v="2440"/>
    <n v="2067"/>
    <n v="2029"/>
    <n v="2462"/>
    <n v="2973"/>
    <n v="2112"/>
    <n v="2378.5"/>
    <n v="2586.5"/>
    <n v="2122"/>
    <n v="2744.944"/>
  </r>
  <r>
    <x v="3"/>
    <x v="8"/>
    <x v="3"/>
    <x v="20"/>
    <s v="m3"/>
    <n v="965.23"/>
    <n v="626.08699999999999"/>
    <n v="421"/>
    <n v="447"/>
    <n v="761"/>
    <n v="797.01199999999994"/>
    <n v="841"/>
    <n v="547"/>
    <n v="737"/>
    <n v="827.5"/>
    <n v="1104.7"/>
    <n v="1294.5"/>
  </r>
  <r>
    <x v="3"/>
    <x v="8"/>
    <x v="3"/>
    <x v="21"/>
    <s v="m3"/>
    <n v="5315.2939999999999"/>
    <n v="5339.3819999999996"/>
    <n v="5801.1019999999999"/>
    <n v="4705.5249999999996"/>
    <n v="5110.2"/>
    <n v="6636.54"/>
    <n v="7223.7730000000001"/>
    <n v="6214.63"/>
    <n v="5686.23"/>
    <n v="6116.1040000000003"/>
    <n v="5333.3779999999997"/>
    <n v="6407.5879999999997"/>
  </r>
  <r>
    <x v="3"/>
    <x v="8"/>
    <x v="3"/>
    <x v="22"/>
    <s v="m3"/>
    <n v="2394"/>
    <n v="1311"/>
    <n v="2297"/>
    <n v="2218"/>
    <n v="1836"/>
    <n v="1905"/>
    <n v="2031"/>
    <n v="2197"/>
    <n v="2062"/>
    <n v="2304"/>
    <n v="2315"/>
    <n v="1681"/>
  </r>
  <r>
    <x v="3"/>
    <x v="8"/>
    <x v="4"/>
    <x v="23"/>
    <s v="m3"/>
    <n v="51"/>
    <n v="285"/>
    <n v="172"/>
    <n v="154"/>
    <n v="277"/>
    <n v="282"/>
    <n v="236"/>
    <n v="215"/>
    <n v="178"/>
    <n v="122"/>
    <n v="63"/>
    <n v="174"/>
  </r>
  <r>
    <x v="3"/>
    <x v="8"/>
    <x v="4"/>
    <x v="24"/>
    <s v="m3"/>
    <n v="0"/>
    <n v="0"/>
    <n v="0"/>
    <n v="0"/>
    <n v="0"/>
    <n v="0"/>
    <n v="0"/>
    <n v="0"/>
    <n v="0"/>
    <n v="0"/>
    <n v="0"/>
    <n v="0"/>
  </r>
  <r>
    <x v="3"/>
    <x v="8"/>
    <x v="4"/>
    <x v="25"/>
    <s v="m3"/>
    <n v="0"/>
    <n v="0"/>
    <n v="0"/>
    <n v="0"/>
    <n v="0"/>
    <n v="0"/>
    <n v="0"/>
    <n v="0"/>
    <n v="0"/>
    <n v="0"/>
    <n v="0"/>
    <n v="0"/>
  </r>
  <r>
    <x v="3"/>
    <x v="8"/>
    <x v="4"/>
    <x v="26"/>
    <s v="m3"/>
    <n v="0"/>
    <n v="0"/>
    <n v="0"/>
    <n v="0"/>
    <n v="0"/>
    <n v="0"/>
    <n v="0"/>
    <n v="0"/>
    <n v="0"/>
    <n v="0"/>
    <n v="0"/>
    <n v="0"/>
  </r>
  <r>
    <x v="4"/>
    <x v="8"/>
    <x v="0"/>
    <x v="0"/>
    <s v="m3"/>
    <n v="0"/>
    <n v="0"/>
    <n v="0"/>
    <n v="0"/>
    <n v="0"/>
    <n v="0"/>
    <n v="0"/>
    <n v="0"/>
    <n v="0"/>
    <n v="0"/>
    <n v="0"/>
    <n v="0"/>
  </r>
  <r>
    <x v="4"/>
    <x v="8"/>
    <x v="0"/>
    <x v="1"/>
    <s v="m3"/>
    <n v="0"/>
    <n v="0"/>
    <n v="0"/>
    <n v="0"/>
    <n v="0"/>
    <n v="0"/>
    <n v="0"/>
    <n v="0"/>
    <n v="0"/>
    <n v="0"/>
    <n v="0"/>
    <n v="0"/>
  </r>
  <r>
    <x v="4"/>
    <x v="8"/>
    <x v="0"/>
    <x v="2"/>
    <s v="m3"/>
    <n v="0"/>
    <n v="0"/>
    <n v="0"/>
    <n v="0"/>
    <n v="0"/>
    <n v="0"/>
    <n v="0"/>
    <n v="0"/>
    <n v="0"/>
    <n v="0"/>
    <n v="0"/>
    <n v="0"/>
  </r>
  <r>
    <x v="4"/>
    <x v="8"/>
    <x v="0"/>
    <x v="3"/>
    <s v="m3"/>
    <n v="0"/>
    <n v="0"/>
    <n v="0"/>
    <n v="0"/>
    <n v="0"/>
    <n v="0"/>
    <n v="0"/>
    <n v="0"/>
    <n v="0"/>
    <n v="0"/>
    <n v="0"/>
    <n v="0"/>
  </r>
  <r>
    <x v="4"/>
    <x v="8"/>
    <x v="0"/>
    <x v="4"/>
    <s v="m3"/>
    <n v="0"/>
    <n v="0"/>
    <n v="0"/>
    <n v="0"/>
    <n v="0"/>
    <n v="0"/>
    <n v="0"/>
    <n v="0"/>
    <n v="0"/>
    <n v="0"/>
    <n v="0"/>
    <n v="0"/>
  </r>
  <r>
    <x v="4"/>
    <x v="8"/>
    <x v="0"/>
    <x v="5"/>
    <s v="m3"/>
    <n v="0"/>
    <n v="0"/>
    <n v="0"/>
    <n v="0"/>
    <n v="0"/>
    <n v="0"/>
    <n v="0"/>
    <n v="0"/>
    <n v="0"/>
    <n v="0"/>
    <n v="0"/>
    <n v="0"/>
  </r>
  <r>
    <x v="4"/>
    <x v="8"/>
    <x v="0"/>
    <x v="6"/>
    <s v="m3"/>
    <n v="0"/>
    <n v="0"/>
    <n v="0"/>
    <n v="0"/>
    <n v="0"/>
    <n v="0"/>
    <n v="0"/>
    <n v="0"/>
    <n v="0"/>
    <n v="0"/>
    <n v="0"/>
    <n v="0"/>
  </r>
  <r>
    <x v="4"/>
    <x v="8"/>
    <x v="1"/>
    <x v="7"/>
    <s v="m3"/>
    <n v="0"/>
    <n v="0"/>
    <n v="0"/>
    <n v="0"/>
    <n v="0"/>
    <n v="0"/>
    <n v="0"/>
    <n v="0"/>
    <n v="0"/>
    <n v="0"/>
    <n v="0"/>
    <n v="0"/>
  </r>
  <r>
    <x v="4"/>
    <x v="8"/>
    <x v="1"/>
    <x v="8"/>
    <s v="m3"/>
    <n v="0"/>
    <n v="0"/>
    <n v="0"/>
    <n v="0"/>
    <n v="0"/>
    <n v="0"/>
    <n v="0"/>
    <n v="0"/>
    <n v="0"/>
    <n v="0"/>
    <n v="0"/>
    <n v="0"/>
  </r>
  <r>
    <x v="4"/>
    <x v="8"/>
    <x v="1"/>
    <x v="9"/>
    <s v="m3"/>
    <n v="0"/>
    <n v="0"/>
    <n v="0"/>
    <n v="0"/>
    <n v="0"/>
    <n v="0"/>
    <n v="0"/>
    <n v="0"/>
    <n v="0"/>
    <n v="0"/>
    <n v="0"/>
    <n v="0"/>
  </r>
  <r>
    <x v="4"/>
    <x v="8"/>
    <x v="1"/>
    <x v="10"/>
    <s v="m3"/>
    <n v="0"/>
    <n v="0"/>
    <n v="0"/>
    <n v="0"/>
    <n v="0"/>
    <n v="0"/>
    <n v="0"/>
    <n v="0"/>
    <n v="0"/>
    <n v="0"/>
    <n v="0"/>
    <n v="0"/>
  </r>
  <r>
    <x v="4"/>
    <x v="8"/>
    <x v="1"/>
    <x v="11"/>
    <s v="m3"/>
    <n v="0"/>
    <n v="0"/>
    <n v="0"/>
    <n v="0"/>
    <n v="0"/>
    <n v="0"/>
    <n v="0"/>
    <n v="0"/>
    <n v="0"/>
    <n v="0"/>
    <n v="0"/>
    <n v="0"/>
  </r>
  <r>
    <x v="4"/>
    <x v="8"/>
    <x v="1"/>
    <x v="12"/>
    <s v="m3"/>
    <n v="0"/>
    <n v="0"/>
    <n v="0"/>
    <n v="0"/>
    <n v="0"/>
    <n v="0"/>
    <n v="0"/>
    <n v="0"/>
    <n v="0"/>
    <n v="0"/>
    <n v="0"/>
    <n v="0"/>
  </r>
  <r>
    <x v="4"/>
    <x v="8"/>
    <x v="1"/>
    <x v="13"/>
    <s v="m3"/>
    <n v="0"/>
    <n v="0"/>
    <n v="0"/>
    <n v="0"/>
    <n v="0"/>
    <n v="0"/>
    <n v="0"/>
    <n v="0"/>
    <n v="0"/>
    <n v="0"/>
    <n v="0"/>
    <n v="0"/>
  </r>
  <r>
    <x v="4"/>
    <x v="8"/>
    <x v="1"/>
    <x v="14"/>
    <s v="m3"/>
    <n v="0"/>
    <n v="0"/>
    <n v="0"/>
    <n v="0"/>
    <n v="0"/>
    <n v="0"/>
    <n v="0"/>
    <n v="0"/>
    <n v="0"/>
    <n v="0"/>
    <n v="0"/>
    <n v="0"/>
  </r>
  <r>
    <x v="4"/>
    <x v="8"/>
    <x v="1"/>
    <x v="15"/>
    <s v="m3"/>
    <n v="0"/>
    <n v="0"/>
    <n v="0"/>
    <n v="0"/>
    <n v="0"/>
    <n v="0"/>
    <n v="0"/>
    <n v="0"/>
    <n v="0"/>
    <n v="0"/>
    <n v="0"/>
    <n v="0"/>
  </r>
  <r>
    <x v="4"/>
    <x v="8"/>
    <x v="2"/>
    <x v="16"/>
    <s v="m3"/>
    <n v="30"/>
    <n v="20"/>
    <n v="30"/>
    <n v="15"/>
    <n v="15"/>
    <n v="15"/>
    <n v="45"/>
    <n v="30"/>
    <n v="35"/>
    <n v="30"/>
    <n v="30"/>
    <n v="20"/>
  </r>
  <r>
    <x v="4"/>
    <x v="8"/>
    <x v="2"/>
    <x v="17"/>
    <s v="m3"/>
    <n v="35"/>
    <n v="30"/>
    <n v="25"/>
    <n v="30"/>
    <n v="30"/>
    <n v="25"/>
    <n v="40"/>
    <n v="20"/>
    <n v="30"/>
    <n v="40"/>
    <n v="55"/>
    <n v="50"/>
  </r>
  <r>
    <x v="4"/>
    <x v="8"/>
    <x v="2"/>
    <x v="18"/>
    <s v="m3"/>
    <n v="2173"/>
    <n v="1290"/>
    <n v="1068"/>
    <n v="750"/>
    <n v="615"/>
    <n v="705"/>
    <n v="805"/>
    <n v="590.4"/>
    <n v="980"/>
    <n v="720"/>
    <n v="560"/>
    <n v="1566"/>
  </r>
  <r>
    <x v="4"/>
    <x v="8"/>
    <x v="2"/>
    <x v="19"/>
    <s v="m3"/>
    <n v="919"/>
    <n v="695"/>
    <n v="555"/>
    <n v="454.80099999999999"/>
    <n v="472"/>
    <n v="541.20000000000005"/>
    <n v="619.4"/>
    <n v="568.6"/>
    <n v="600.40200000000004"/>
    <n v="590"/>
    <n v="540"/>
    <n v="1075"/>
  </r>
  <r>
    <x v="4"/>
    <x v="8"/>
    <x v="3"/>
    <x v="20"/>
    <s v="m3"/>
    <n v="5"/>
    <n v="15.2"/>
    <n v="25"/>
    <n v="31"/>
    <n v="50"/>
    <n v="26"/>
    <n v="40"/>
    <n v="35"/>
    <n v="40"/>
    <n v="26"/>
    <n v="25"/>
    <n v="45"/>
  </r>
  <r>
    <x v="4"/>
    <x v="8"/>
    <x v="3"/>
    <x v="21"/>
    <s v="m3"/>
    <n v="25"/>
    <n v="45"/>
    <n v="15"/>
    <n v="30"/>
    <n v="25"/>
    <n v="40"/>
    <n v="60"/>
    <n v="65"/>
    <n v="30"/>
    <n v="70"/>
    <n v="50"/>
    <n v="95"/>
  </r>
  <r>
    <x v="4"/>
    <x v="8"/>
    <x v="3"/>
    <x v="22"/>
    <s v="m3"/>
    <n v="20"/>
    <n v="10"/>
    <n v="10"/>
    <n v="0"/>
    <n v="15"/>
    <n v="45"/>
    <n v="45"/>
    <n v="39"/>
    <n v="48"/>
    <n v="51"/>
    <n v="87"/>
    <n v="56"/>
  </r>
  <r>
    <x v="4"/>
    <x v="8"/>
    <x v="4"/>
    <x v="23"/>
    <s v="m3"/>
    <n v="0"/>
    <n v="0"/>
    <n v="0"/>
    <n v="0"/>
    <n v="0"/>
    <n v="0"/>
    <n v="0"/>
    <n v="0"/>
    <n v="0"/>
    <n v="0"/>
    <n v="0"/>
    <n v="0"/>
  </r>
  <r>
    <x v="4"/>
    <x v="8"/>
    <x v="4"/>
    <x v="24"/>
    <s v="m3"/>
    <n v="0"/>
    <n v="0"/>
    <n v="0"/>
    <n v="0"/>
    <n v="0"/>
    <n v="0"/>
    <n v="0"/>
    <n v="3"/>
    <n v="6"/>
    <n v="6"/>
    <n v="0"/>
    <n v="6"/>
  </r>
  <r>
    <x v="4"/>
    <x v="8"/>
    <x v="4"/>
    <x v="25"/>
    <s v="m3"/>
    <n v="0"/>
    <n v="0"/>
    <n v="0"/>
    <n v="0"/>
    <n v="0"/>
    <n v="0"/>
    <n v="15"/>
    <n v="0"/>
    <n v="0"/>
    <n v="0"/>
    <n v="0"/>
    <n v="0"/>
  </r>
  <r>
    <x v="4"/>
    <x v="8"/>
    <x v="4"/>
    <x v="26"/>
    <s v="m3"/>
    <n v="0"/>
    <n v="0"/>
    <n v="0"/>
    <n v="0"/>
    <n v="0"/>
    <n v="0"/>
    <n v="0"/>
    <n v="0"/>
    <n v="20"/>
    <n v="10"/>
    <n v="15"/>
    <n v="15"/>
  </r>
  <r>
    <x v="0"/>
    <x v="9"/>
    <x v="0"/>
    <x v="0"/>
    <s v="m3"/>
    <n v="38883.915999999997"/>
    <n v="43365.861999999994"/>
    <n v="47080.992999999995"/>
    <n v="42658.659"/>
    <n v="47211.898000000001"/>
    <n v="45690.406000000003"/>
    <n v="51439.102999999996"/>
    <n v="50975.5"/>
    <n v="44972.195"/>
    <n v="44201.442999999999"/>
    <n v="39855.034999999996"/>
    <n v="45191.696999999993"/>
  </r>
  <r>
    <x v="0"/>
    <x v="9"/>
    <x v="0"/>
    <x v="1"/>
    <s v="m3"/>
    <n v="3406.7"/>
    <n v="3550.9"/>
    <n v="3946.2"/>
    <n v="3954.9"/>
    <n v="4721.2"/>
    <n v="4836"/>
    <n v="5200.2"/>
    <n v="5746.7"/>
    <n v="5716"/>
    <n v="4906"/>
    <n v="4922.5"/>
    <n v="4514.5"/>
  </r>
  <r>
    <x v="0"/>
    <x v="9"/>
    <x v="0"/>
    <x v="2"/>
    <s v="m3"/>
    <n v="16150.96"/>
    <n v="17406.031999999999"/>
    <n v="19806.13"/>
    <n v="18166.563999999998"/>
    <n v="19399.577000000001"/>
    <n v="19749.105000000003"/>
    <n v="21087.063999999998"/>
    <n v="23315.378000000001"/>
    <n v="22360.405999999999"/>
    <n v="21984.935000000001"/>
    <n v="20525.311999999998"/>
    <n v="20124.544000000002"/>
  </r>
  <r>
    <x v="0"/>
    <x v="9"/>
    <x v="0"/>
    <x v="3"/>
    <s v="m3"/>
    <n v="6069"/>
    <n v="6049.2000000000007"/>
    <n v="6378.75"/>
    <n v="6030.8499999999995"/>
    <n v="5581.6"/>
    <n v="4933.3999999999996"/>
    <n v="4770.5"/>
    <n v="6160.2"/>
    <n v="6715.2000000000007"/>
    <n v="5988.3000000000011"/>
    <n v="5897.05"/>
    <n v="5830.65"/>
  </r>
  <r>
    <x v="0"/>
    <x v="9"/>
    <x v="0"/>
    <x v="4"/>
    <s v="m3"/>
    <n v="114290.92799999996"/>
    <n v="131963.93100000001"/>
    <n v="134308.158"/>
    <n v="130386.44899999999"/>
    <n v="136579.42499999999"/>
    <n v="139923.67000000001"/>
    <n v="159437.78699999998"/>
    <n v="167568.88500000001"/>
    <n v="158399.16800000001"/>
    <n v="152928.277"/>
    <n v="140268.054"/>
    <n v="146081.432"/>
  </r>
  <r>
    <x v="0"/>
    <x v="9"/>
    <x v="0"/>
    <x v="5"/>
    <s v="m3"/>
    <n v="2981.1320000000001"/>
    <n v="3373.8719999999998"/>
    <n v="3820.3910000000001"/>
    <n v="3738.6669999999999"/>
    <n v="4046.145"/>
    <n v="4136.1720000000005"/>
    <n v="4355.7080000000005"/>
    <n v="5375.576"/>
    <n v="4625.7189999999991"/>
    <n v="4248.2379999999994"/>
    <n v="4197.0640000000003"/>
    <n v="3668.7639999999997"/>
  </r>
  <r>
    <x v="0"/>
    <x v="9"/>
    <x v="0"/>
    <x v="6"/>
    <s v="m3"/>
    <n v="56927.399999999994"/>
    <n v="68746.5"/>
    <n v="70665.799999999988"/>
    <n v="66235.199999999997"/>
    <n v="71708.299999999988"/>
    <n v="72855.199999999997"/>
    <n v="77382.255999999979"/>
    <n v="80002.8"/>
    <n v="75419.60000000002"/>
    <n v="75395.700000000012"/>
    <n v="67559"/>
    <n v="64032.3"/>
  </r>
  <r>
    <x v="0"/>
    <x v="9"/>
    <x v="1"/>
    <x v="7"/>
    <s v="m3"/>
    <n v="64369.613000000005"/>
    <n v="68971.649000000005"/>
    <n v="78035.66"/>
    <n v="67493.829999999987"/>
    <n v="74138.260000000009"/>
    <n v="76964.659999999989"/>
    <n v="82012.36"/>
    <n v="90646.981999999989"/>
    <n v="88659.19"/>
    <n v="82114.81"/>
    <n v="79296.92"/>
    <n v="79115.329999999987"/>
  </r>
  <r>
    <x v="0"/>
    <x v="9"/>
    <x v="1"/>
    <x v="8"/>
    <s v="m3"/>
    <n v="29560.329999999994"/>
    <n v="30736.6"/>
    <n v="36882.1"/>
    <n v="34761.699999999997"/>
    <n v="37552.5"/>
    <n v="37598.851999999999"/>
    <n v="40411.800000000003"/>
    <n v="42517.2"/>
    <n v="42819.600000000006"/>
    <n v="41951.4"/>
    <n v="39259.200000000004"/>
    <n v="37609.599999999999"/>
  </r>
  <r>
    <x v="0"/>
    <x v="9"/>
    <x v="1"/>
    <x v="9"/>
    <s v="m3"/>
    <n v="75677.600000000006"/>
    <n v="75439.600000000006"/>
    <n v="79700.14"/>
    <n v="75415.622000000003"/>
    <n v="79827.851999999999"/>
    <n v="78973.538"/>
    <n v="81450.3"/>
    <n v="91511.840000000011"/>
    <n v="88196.400000000009"/>
    <n v="88474.5"/>
    <n v="83616.800000000003"/>
    <n v="87384.1"/>
  </r>
  <r>
    <x v="0"/>
    <x v="9"/>
    <x v="1"/>
    <x v="10"/>
    <s v="m3"/>
    <n v="18032"/>
    <n v="17974.232"/>
    <n v="19343.5"/>
    <n v="18630.5"/>
    <n v="20369.637999999999"/>
    <n v="19737.567999999999"/>
    <n v="20809.246999999999"/>
    <n v="23506.5"/>
    <n v="24006.500000000004"/>
    <n v="23525.493999999999"/>
    <n v="24189.843000000001"/>
    <n v="25697.5"/>
  </r>
  <r>
    <x v="0"/>
    <x v="9"/>
    <x v="1"/>
    <x v="11"/>
    <s v="m3"/>
    <n v="22747.780000000002"/>
    <n v="22198.97"/>
    <n v="23913.289000000001"/>
    <n v="22210.38"/>
    <n v="23161.48"/>
    <n v="21547.83"/>
    <n v="23473.690000000002"/>
    <n v="26951.33"/>
    <n v="26520.23"/>
    <n v="28187.38"/>
    <n v="27646"/>
    <n v="29870.329999999998"/>
  </r>
  <r>
    <x v="0"/>
    <x v="9"/>
    <x v="1"/>
    <x v="12"/>
    <s v="m3"/>
    <n v="116599.39399999999"/>
    <n v="118886.757"/>
    <n v="128496.76400000001"/>
    <n v="119388.85"/>
    <n v="125366.56700000001"/>
    <n v="115931.071"/>
    <n v="118872.07599999999"/>
    <n v="131171.89000000001"/>
    <n v="132161.84299999999"/>
    <n v="136520.68800000002"/>
    <n v="127878.10099999998"/>
    <n v="132690.31899999999"/>
  </r>
  <r>
    <x v="0"/>
    <x v="9"/>
    <x v="1"/>
    <x v="13"/>
    <s v="m3"/>
    <n v="22345.5"/>
    <n v="22501.5"/>
    <n v="23460.5"/>
    <n v="21354.5"/>
    <n v="21113"/>
    <n v="17823.276000000002"/>
    <n v="20005"/>
    <n v="22488"/>
    <n v="25683.5"/>
    <n v="28813.85"/>
    <n v="27197.5"/>
    <n v="27669.019"/>
  </r>
  <r>
    <x v="0"/>
    <x v="9"/>
    <x v="1"/>
    <x v="14"/>
    <s v="m3"/>
    <n v="20759.525999999998"/>
    <n v="21200"/>
    <n v="25518.5"/>
    <n v="24711.440000000002"/>
    <n v="29586.087000000003"/>
    <n v="27031.3"/>
    <n v="24868.9"/>
    <n v="26138.6"/>
    <n v="29340.5"/>
    <n v="30503"/>
    <n v="29710.5"/>
    <n v="28275"/>
  </r>
  <r>
    <x v="0"/>
    <x v="9"/>
    <x v="1"/>
    <x v="15"/>
    <s v="m3"/>
    <n v="167502.57399999999"/>
    <n v="163787.94200000004"/>
    <n v="183025.12799999997"/>
    <n v="170622.49000000002"/>
    <n v="172180.01199999999"/>
    <n v="165772.712"/>
    <n v="192626.05500000002"/>
    <n v="212105.94999999998"/>
    <n v="193663.20300000001"/>
    <n v="188464.291"/>
    <n v="173004.08900000004"/>
    <n v="188269.87700000004"/>
  </r>
  <r>
    <x v="0"/>
    <x v="9"/>
    <x v="2"/>
    <x v="16"/>
    <s v="m3"/>
    <n v="319231.43799999985"/>
    <n v="334842.21399999998"/>
    <n v="402239.2"/>
    <n v="383538.98800000019"/>
    <n v="406309.67500000005"/>
    <n v="390599.08299999981"/>
    <n v="413621.57500000007"/>
    <n v="437894.80899999989"/>
    <n v="419718.8249999999"/>
    <n v="422299.2080000001"/>
    <n v="387431.11499999999"/>
    <n v="371845.88800000004"/>
  </r>
  <r>
    <x v="0"/>
    <x v="9"/>
    <x v="2"/>
    <x v="17"/>
    <s v="m3"/>
    <n v="59051.031000000003"/>
    <n v="58006.9"/>
    <n v="66087.326000000001"/>
    <n v="59928.718999999997"/>
    <n v="65301.150999999998"/>
    <n v="64965.553"/>
    <n v="64282.479999999989"/>
    <n v="67201.225000000006"/>
    <n v="64319.9"/>
    <n v="65461.8"/>
    <n v="59300.98799999999"/>
    <n v="59520.331999999988"/>
  </r>
  <r>
    <x v="0"/>
    <x v="9"/>
    <x v="2"/>
    <x v="18"/>
    <s v="m3"/>
    <n v="109367.035"/>
    <n v="113638.40700000001"/>
    <n v="122485.765"/>
    <n v="119349.29299999999"/>
    <n v="120975.59300000001"/>
    <n v="113133.629"/>
    <n v="120040.32400000001"/>
    <n v="127741.12499999999"/>
    <n v="121222.867"/>
    <n v="124426.113"/>
    <n v="121440.928"/>
    <n v="133294.91999999998"/>
  </r>
  <r>
    <x v="0"/>
    <x v="9"/>
    <x v="2"/>
    <x v="19"/>
    <s v="m3"/>
    <n v="559156.23200000031"/>
    <n v="597828.28299999994"/>
    <n v="679466.73599999957"/>
    <n v="655065.26100000017"/>
    <n v="716091.54899999965"/>
    <n v="686413.31199999992"/>
    <n v="716293.29299999983"/>
    <n v="759992.75300000014"/>
    <n v="709633.07499999972"/>
    <n v="730963.13400000043"/>
    <n v="694878.62499999977"/>
    <n v="674272.47499999986"/>
  </r>
  <r>
    <x v="0"/>
    <x v="9"/>
    <x v="3"/>
    <x v="20"/>
    <s v="m3"/>
    <n v="271314.62500000006"/>
    <n v="279405.84999999998"/>
    <n v="300457.97899999999"/>
    <n v="280274.05300000007"/>
    <n v="292244.04500000004"/>
    <n v="269919.38100000005"/>
    <n v="297468.22200000007"/>
    <n v="314277.5419999999"/>
    <n v="296409.54900000006"/>
    <n v="297192.84800000006"/>
    <n v="286740.91400000005"/>
    <n v="303354.33699999994"/>
  </r>
  <r>
    <x v="0"/>
    <x v="9"/>
    <x v="3"/>
    <x v="21"/>
    <s v="m3"/>
    <n v="151129.84399999998"/>
    <n v="153707.73199999999"/>
    <n v="166846.87"/>
    <n v="159234.95300000001"/>
    <n v="166559.82299999997"/>
    <n v="153603.69200000001"/>
    <n v="169133.514"/>
    <n v="174872.43900000001"/>
    <n v="166818.24299999996"/>
    <n v="166237.52700000003"/>
    <n v="170946.98300000001"/>
    <n v="168235.91300000003"/>
  </r>
  <r>
    <x v="0"/>
    <x v="9"/>
    <x v="3"/>
    <x v="22"/>
    <s v="m3"/>
    <n v="163159.99399999998"/>
    <n v="164091.62400000001"/>
    <n v="188025.51800000007"/>
    <n v="178740.73199999993"/>
    <n v="178744.94400000002"/>
    <n v="165405.04299999998"/>
    <n v="173110.81199999992"/>
    <n v="192714.97799999992"/>
    <n v="183554.75600000002"/>
    <n v="196065.54300000001"/>
    <n v="199826.46999999991"/>
    <n v="191085.05000000002"/>
  </r>
  <r>
    <x v="0"/>
    <x v="9"/>
    <x v="4"/>
    <x v="23"/>
    <s v="m3"/>
    <n v="72582.2"/>
    <n v="86485.999000000011"/>
    <n v="87098.208999999988"/>
    <n v="81722.824999999983"/>
    <n v="86580.782999999996"/>
    <n v="86063.59"/>
    <n v="99438.21"/>
    <n v="100938.905"/>
    <n v="95151.33"/>
    <n v="95883.245999999985"/>
    <n v="90397.741000000009"/>
    <n v="85249.349999999991"/>
  </r>
  <r>
    <x v="0"/>
    <x v="9"/>
    <x v="4"/>
    <x v="24"/>
    <s v="m3"/>
    <n v="196291.97799999997"/>
    <n v="200696.09999999998"/>
    <n v="180937.34000000003"/>
    <n v="155068.40400000001"/>
    <n v="170041.35"/>
    <n v="197689.19700000001"/>
    <n v="215710.035"/>
    <n v="210962.81599999996"/>
    <n v="206639.33699999997"/>
    <n v="201746.58099999998"/>
    <n v="163735.01300000001"/>
    <n v="167897.84999999998"/>
  </r>
  <r>
    <x v="0"/>
    <x v="9"/>
    <x v="4"/>
    <x v="25"/>
    <s v="m3"/>
    <n v="123540.66100000002"/>
    <n v="155174.01400000002"/>
    <n v="163021.26"/>
    <n v="145517.54299999998"/>
    <n v="160831.95000000001"/>
    <n v="163151.32999999999"/>
    <n v="180133.14999999997"/>
    <n v="181991.30000000002"/>
    <n v="177634.37700000004"/>
    <n v="178940.2"/>
    <n v="155038.44999999998"/>
    <n v="141991.37199999997"/>
  </r>
  <r>
    <x v="0"/>
    <x v="9"/>
    <x v="4"/>
    <x v="26"/>
    <s v="m3"/>
    <n v="21735"/>
    <n v="23261.5"/>
    <n v="26534.5"/>
    <n v="24570"/>
    <n v="26930.5"/>
    <n v="25513"/>
    <n v="24873"/>
    <n v="27318.5"/>
    <n v="25792"/>
    <n v="25499.5"/>
    <n v="23869.5"/>
    <n v="25598.799999999999"/>
  </r>
  <r>
    <x v="1"/>
    <x v="9"/>
    <x v="0"/>
    <x v="0"/>
    <s v="m3"/>
    <n v="64485.860000000008"/>
    <n v="66674.147999999986"/>
    <n v="60365.097000000002"/>
    <n v="24990.69"/>
    <n v="27394.508000000002"/>
    <n v="26292.488999999998"/>
    <n v="29169.3"/>
    <n v="30512.842000000001"/>
    <n v="27598.432000000001"/>
    <n v="27311.654999999999"/>
    <n v="24110.248000000003"/>
    <n v="23403.409"/>
  </r>
  <r>
    <x v="1"/>
    <x v="9"/>
    <x v="0"/>
    <x v="1"/>
    <s v="m3"/>
    <n v="8785.7999999999993"/>
    <n v="8253.2000000000007"/>
    <n v="9013.9000000000015"/>
    <n v="7944.1"/>
    <n v="8604.7000000000007"/>
    <n v="9062.2000000000007"/>
    <n v="9334.7000000000007"/>
    <n v="9944.2000000000007"/>
    <n v="10217.5"/>
    <n v="10558"/>
    <n v="9995"/>
    <n v="9286.5"/>
  </r>
  <r>
    <x v="1"/>
    <x v="9"/>
    <x v="0"/>
    <x v="2"/>
    <s v="m3"/>
    <n v="45972.294999999998"/>
    <n v="41212.906999999992"/>
    <n v="38279.33"/>
    <n v="42072.75"/>
    <n v="50888.986000000004"/>
    <n v="38868.243000000002"/>
    <n v="37219.583999999988"/>
    <n v="50442.920999999995"/>
    <n v="47665.876000000004"/>
    <n v="48949.764999999999"/>
    <n v="48453.307000000001"/>
    <n v="37176.792000000001"/>
  </r>
  <r>
    <x v="1"/>
    <x v="9"/>
    <x v="0"/>
    <x v="3"/>
    <s v="m3"/>
    <n v="32894.5"/>
    <n v="22377.3"/>
    <n v="25493.05"/>
    <n v="18821.015000000003"/>
    <n v="11871.300000000001"/>
    <n v="3856.8"/>
    <n v="13532.5"/>
    <n v="19643.8"/>
    <n v="19488.5"/>
    <n v="16561.195"/>
    <n v="14914.2"/>
    <n v="7216.5000000000009"/>
  </r>
  <r>
    <x v="1"/>
    <x v="9"/>
    <x v="0"/>
    <x v="4"/>
    <s v="m3"/>
    <n v="77303.368000000017"/>
    <n v="74824.853000000003"/>
    <n v="78724.357000000004"/>
    <n v="74309.470999999976"/>
    <n v="80275.39"/>
    <n v="81916.139999999985"/>
    <n v="82179.875"/>
    <n v="84073.11"/>
    <n v="80262.824000000008"/>
    <n v="80160.962"/>
    <n v="74782.512999999992"/>
    <n v="73133.039000000004"/>
  </r>
  <r>
    <x v="1"/>
    <x v="9"/>
    <x v="0"/>
    <x v="5"/>
    <s v="m3"/>
    <n v="5548.5"/>
    <n v="4756"/>
    <n v="4998.97"/>
    <n v="5437"/>
    <n v="5473.5"/>
    <n v="5536"/>
    <n v="5817.5"/>
    <n v="6466.107"/>
    <n v="4613.4979999999996"/>
    <n v="4607.4459999999999"/>
    <n v="4674.1660000000002"/>
    <n v="4415.3019999999997"/>
  </r>
  <r>
    <x v="1"/>
    <x v="9"/>
    <x v="0"/>
    <x v="6"/>
    <s v="m3"/>
    <n v="24438.000000000004"/>
    <n v="31478.600000000002"/>
    <n v="34057.799999999996"/>
    <n v="30180.600000000002"/>
    <n v="32522.500000000004"/>
    <n v="33306.9"/>
    <n v="35154.199999999997"/>
    <n v="36235.600000000006"/>
    <n v="36360.100000000006"/>
    <n v="37581.599999999999"/>
    <n v="34689.199999999997"/>
    <n v="28818.699999999997"/>
  </r>
  <r>
    <x v="1"/>
    <x v="9"/>
    <x v="1"/>
    <x v="7"/>
    <s v="m3"/>
    <n v="46081.295000000006"/>
    <n v="41257.658000000003"/>
    <n v="46330.664000000004"/>
    <n v="42361.362000000001"/>
    <n v="47417.745000000003"/>
    <n v="49340.853999999992"/>
    <n v="56604.21"/>
    <n v="56801.720999999998"/>
    <n v="56100.751999999993"/>
    <n v="55413.872999999985"/>
    <n v="52696.022000000004"/>
    <n v="53816.212"/>
  </r>
  <r>
    <x v="1"/>
    <x v="9"/>
    <x v="1"/>
    <x v="8"/>
    <s v="m3"/>
    <n v="11418.7"/>
    <n v="11402.199999999999"/>
    <n v="15016.699999999997"/>
    <n v="12170.6"/>
    <n v="13698.7"/>
    <n v="13369.099999999999"/>
    <n v="14500.099999999999"/>
    <n v="14827.9"/>
    <n v="14264.1"/>
    <n v="15079.849999999995"/>
    <n v="14817.399999999998"/>
    <n v="14603.699999999999"/>
  </r>
  <r>
    <x v="1"/>
    <x v="9"/>
    <x v="1"/>
    <x v="9"/>
    <s v="m3"/>
    <n v="7321.5"/>
    <n v="6790.4120000000003"/>
    <n v="7455.97"/>
    <n v="7051.1"/>
    <n v="8506.2999999999993"/>
    <n v="8201.7999999999993"/>
    <n v="8466.7999999999993"/>
    <n v="9168.7999999999993"/>
    <n v="8341.5999999999985"/>
    <n v="8512.2999999999993"/>
    <n v="8155.3"/>
    <n v="8013.9459999999999"/>
  </r>
  <r>
    <x v="1"/>
    <x v="9"/>
    <x v="1"/>
    <x v="10"/>
    <s v="m3"/>
    <n v="17223"/>
    <n v="16444.5"/>
    <n v="17668.102999999999"/>
    <n v="16609"/>
    <n v="17829.917000000001"/>
    <n v="16516"/>
    <n v="17095"/>
    <n v="17992"/>
    <n v="16649.05"/>
    <n v="16639.55"/>
    <n v="16253.5"/>
    <n v="17182.41"/>
  </r>
  <r>
    <x v="1"/>
    <x v="9"/>
    <x v="1"/>
    <x v="11"/>
    <s v="m3"/>
    <n v="11737.560000000001"/>
    <n v="10833.16"/>
    <n v="11522.900000000001"/>
    <n v="10380.6"/>
    <n v="11109.96"/>
    <n v="9777.08"/>
    <n v="11106.309999999998"/>
    <n v="12754.16"/>
    <n v="12695.630000000001"/>
    <n v="13164.73"/>
    <n v="12957.150000000001"/>
    <n v="12952.71"/>
  </r>
  <r>
    <x v="1"/>
    <x v="9"/>
    <x v="1"/>
    <x v="12"/>
    <s v="m3"/>
    <n v="2440.1"/>
    <n v="2457.4"/>
    <n v="2469.5"/>
    <n v="2215.8000000000002"/>
    <n v="2145.5"/>
    <n v="1918.3"/>
    <n v="1697.4"/>
    <n v="2137.1999999999998"/>
    <n v="1987"/>
    <n v="1957.5"/>
    <n v="2040"/>
    <n v="2126"/>
  </r>
  <r>
    <x v="1"/>
    <x v="9"/>
    <x v="1"/>
    <x v="13"/>
    <s v="m3"/>
    <n v="11198.323"/>
    <n v="10876"/>
    <n v="9729.3029999999999"/>
    <n v="7864"/>
    <n v="8192"/>
    <n v="6220"/>
    <n v="6154"/>
    <n v="7430.5"/>
    <n v="8323"/>
    <n v="10157"/>
    <n v="9598.6"/>
    <n v="10402.401"/>
  </r>
  <r>
    <x v="1"/>
    <x v="9"/>
    <x v="1"/>
    <x v="14"/>
    <s v="m3"/>
    <n v="5545"/>
    <n v="5192.5"/>
    <n v="5237"/>
    <n v="5997.5"/>
    <n v="4576.2609999999995"/>
    <n v="2468.1"/>
    <n v="2980.1"/>
    <n v="5311.8"/>
    <n v="5069"/>
    <n v="4819.5"/>
    <n v="4667.5"/>
    <n v="5259"/>
  </r>
  <r>
    <x v="1"/>
    <x v="9"/>
    <x v="1"/>
    <x v="15"/>
    <s v="m3"/>
    <n v="76837.2"/>
    <n v="78624.703000000009"/>
    <n v="98083.123000000007"/>
    <n v="95452.218999999997"/>
    <n v="91048.047000000006"/>
    <n v="82996.660000000018"/>
    <n v="89816.5"/>
    <n v="97979.134999999995"/>
    <n v="88333.6"/>
    <n v="83505.666999999987"/>
    <n v="79737.899999999994"/>
    <n v="80938.600000000006"/>
  </r>
  <r>
    <x v="1"/>
    <x v="9"/>
    <x v="2"/>
    <x v="16"/>
    <s v="m3"/>
    <n v="198744.84400000013"/>
    <n v="217155.04199999987"/>
    <n v="284121.30900000007"/>
    <n v="251527.58799999999"/>
    <n v="267305.16499999992"/>
    <n v="252936.14800000007"/>
    <n v="268493.7100000002"/>
    <n v="288196.98500000004"/>
    <n v="264163.90000000014"/>
    <n v="272203.74099999998"/>
    <n v="238648.4550000001"/>
    <n v="216699.69699999999"/>
  </r>
  <r>
    <x v="1"/>
    <x v="9"/>
    <x v="2"/>
    <x v="17"/>
    <s v="m3"/>
    <n v="38484.225999999995"/>
    <n v="38772.357000000004"/>
    <n v="46901.097999999998"/>
    <n v="44652.469000000005"/>
    <n v="48479.862000000001"/>
    <n v="42540.543999999994"/>
    <n v="47416.816999999981"/>
    <n v="48148.69000000001"/>
    <n v="46040.608"/>
    <n v="45556.365000000005"/>
    <n v="39741.512999999999"/>
    <n v="38038.080999999998"/>
  </r>
  <r>
    <x v="1"/>
    <x v="9"/>
    <x v="2"/>
    <x v="18"/>
    <s v="m3"/>
    <n v="41615.697"/>
    <n v="39374.608999999997"/>
    <n v="50446.368000000002"/>
    <n v="45944.726999999999"/>
    <n v="53493.171999999999"/>
    <n v="48118.744000000006"/>
    <n v="49418.432999999997"/>
    <n v="53168.777999999998"/>
    <n v="47690.896000000001"/>
    <n v="50163.923000000003"/>
    <n v="45358.303"/>
    <n v="46884.532999999996"/>
  </r>
  <r>
    <x v="1"/>
    <x v="9"/>
    <x v="2"/>
    <x v="19"/>
    <s v="m3"/>
    <n v="302425.05800000008"/>
    <n v="339027.50800000009"/>
    <n v="411635.34600000002"/>
    <n v="395591.53199999995"/>
    <n v="441793.56199999992"/>
    <n v="419531.14399999997"/>
    <n v="443519.07699999993"/>
    <n v="456329.9000000002"/>
    <n v="406829.75100000028"/>
    <n v="429092.57300000015"/>
    <n v="377246.23200000013"/>
    <n v="325865.44300000003"/>
  </r>
  <r>
    <x v="1"/>
    <x v="9"/>
    <x v="3"/>
    <x v="20"/>
    <s v="m3"/>
    <n v="194125.17100000003"/>
    <n v="226309.62399999998"/>
    <n v="246266.62799999997"/>
    <n v="195957.1"/>
    <n v="217673.34999999998"/>
    <n v="197378.33"/>
    <n v="239488.55299999996"/>
    <n v="236109.36700000006"/>
    <n v="211326.033"/>
    <n v="223042.378"/>
    <n v="209072.60599999994"/>
    <n v="191556.46100000001"/>
  </r>
  <r>
    <x v="1"/>
    <x v="9"/>
    <x v="3"/>
    <x v="21"/>
    <s v="m3"/>
    <n v="76616.254000000001"/>
    <n v="78544.111000000004"/>
    <n v="88173.327999999994"/>
    <n v="80448.56700000001"/>
    <n v="83122.080000000002"/>
    <n v="69721.179000000004"/>
    <n v="80670.347999999998"/>
    <n v="81620.012000000002"/>
    <n v="76741.226999999984"/>
    <n v="76281.98599999999"/>
    <n v="83955.603999999978"/>
    <n v="72508.567999999985"/>
  </r>
  <r>
    <x v="1"/>
    <x v="9"/>
    <x v="3"/>
    <x v="22"/>
    <s v="m3"/>
    <n v="118248.92399999998"/>
    <n v="129556.98300000001"/>
    <n v="162474.288"/>
    <n v="146154.63699999996"/>
    <n v="133921.826"/>
    <n v="110215.97300000003"/>
    <n v="108355.15199999999"/>
    <n v="130595.82399999996"/>
    <n v="137150.72199999995"/>
    <n v="161738.68899999998"/>
    <n v="172479.66899999997"/>
    <n v="134436.57699999996"/>
  </r>
  <r>
    <x v="1"/>
    <x v="9"/>
    <x v="4"/>
    <x v="23"/>
    <s v="m3"/>
    <n v="54710.914000000004"/>
    <n v="73846.650000000023"/>
    <n v="74222.987999999998"/>
    <n v="60024.540999999983"/>
    <n v="64161.438000000002"/>
    <n v="64389.664000000004"/>
    <n v="80100.026999999987"/>
    <n v="81059.784000000014"/>
    <n v="70034.309000000008"/>
    <n v="72521.218999999997"/>
    <n v="65426.383999999991"/>
    <n v="54591.159000000007"/>
  </r>
  <r>
    <x v="1"/>
    <x v="9"/>
    <x v="4"/>
    <x v="24"/>
    <s v="m3"/>
    <n v="134687.12599999999"/>
    <n v="141310.35"/>
    <n v="120818.16000000002"/>
    <n v="88485.210999999996"/>
    <n v="107325.65000000002"/>
    <n v="133010.57399999996"/>
    <n v="132794.02200000003"/>
    <n v="120754.26699999999"/>
    <n v="121027.36699999998"/>
    <n v="125377.825"/>
    <n v="103365.679"/>
    <n v="93910.821000000011"/>
  </r>
  <r>
    <x v="1"/>
    <x v="9"/>
    <x v="4"/>
    <x v="25"/>
    <s v="m3"/>
    <n v="95748.400000000009"/>
    <n v="121741.15000000002"/>
    <n v="132130.00800000003"/>
    <n v="104115.05100000002"/>
    <n v="115804.1"/>
    <n v="115111.20699999998"/>
    <n v="130000.68100000001"/>
    <n v="127356.03599999998"/>
    <n v="122757.74800000004"/>
    <n v="126236.74999999999"/>
    <n v="105195.69100000001"/>
    <n v="91296.655000000013"/>
  </r>
  <r>
    <x v="1"/>
    <x v="9"/>
    <x v="4"/>
    <x v="26"/>
    <s v="m3"/>
    <n v="7152"/>
    <n v="7613.0149999999994"/>
    <n v="9183"/>
    <n v="8160"/>
    <n v="9538.119999999999"/>
    <n v="8791"/>
    <n v="8401"/>
    <n v="9131.8060000000005"/>
    <n v="8668"/>
    <n v="8649.5"/>
    <n v="7316"/>
    <n v="7713.3310000000001"/>
  </r>
  <r>
    <x v="2"/>
    <x v="9"/>
    <x v="0"/>
    <x v="0"/>
    <s v="m3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0"/>
    <n v="1125.5250000000001"/>
    <n v="4519.7939999999999"/>
    <n v="0"/>
    <n v="275.82600000000002"/>
    <n v="6136.8429999999998"/>
    <n v="5936.4170000000004"/>
    <n v="1628.761"/>
    <n v="2813.1240000000003"/>
    <n v="0.80200000000000005"/>
    <n v="440"/>
    <n v="4542.7159999999994"/>
  </r>
  <r>
    <x v="2"/>
    <x v="9"/>
    <x v="0"/>
    <x v="3"/>
    <s v="m3"/>
    <n v="1474"/>
    <n v="7954.5"/>
    <n v="6852.5"/>
    <n v="3989"/>
    <n v="11754.5"/>
    <n v="7085.5"/>
    <n v="2178.451"/>
    <n v="0"/>
    <n v="0"/>
    <n v="4397"/>
    <n v="4339"/>
    <n v="5428"/>
  </r>
  <r>
    <x v="2"/>
    <x v="9"/>
    <x v="0"/>
    <x v="4"/>
    <s v="m3"/>
    <n v="0"/>
    <n v="0"/>
    <n v="0"/>
    <n v="0"/>
    <n v="0"/>
    <n v="0"/>
    <n v="0"/>
    <n v="0"/>
    <n v="0"/>
    <n v="0"/>
    <n v="0"/>
    <n v="0"/>
  </r>
  <r>
    <x v="2"/>
    <x v="9"/>
    <x v="0"/>
    <x v="5"/>
    <s v="m3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0"/>
    <n v="0"/>
    <n v="0"/>
    <n v="0"/>
    <n v="0"/>
    <n v="0"/>
    <n v="0"/>
    <n v="0"/>
    <n v="0"/>
    <n v="0"/>
    <n v="0"/>
    <n v="0"/>
  </r>
  <r>
    <x v="2"/>
    <x v="9"/>
    <x v="1"/>
    <x v="8"/>
    <s v="m3"/>
    <n v="0"/>
    <n v="0"/>
    <n v="0"/>
    <n v="0"/>
    <n v="0"/>
    <n v="0"/>
    <n v="0"/>
    <n v="0"/>
    <n v="0"/>
    <n v="0"/>
    <n v="0"/>
    <n v="0"/>
  </r>
  <r>
    <x v="2"/>
    <x v="9"/>
    <x v="1"/>
    <x v="9"/>
    <s v="m3"/>
    <n v="0"/>
    <n v="0"/>
    <n v="0"/>
    <n v="0"/>
    <n v="0"/>
    <n v="0"/>
    <n v="0"/>
    <n v="0"/>
    <n v="0"/>
    <n v="0"/>
    <n v="0"/>
    <n v="0"/>
  </r>
  <r>
    <x v="2"/>
    <x v="9"/>
    <x v="1"/>
    <x v="10"/>
    <s v="m3"/>
    <n v="0"/>
    <n v="0"/>
    <n v="0"/>
    <n v="0"/>
    <n v="0"/>
    <n v="0"/>
    <n v="0"/>
    <n v="0"/>
    <n v="0"/>
    <n v="0"/>
    <n v="0"/>
    <n v="0"/>
  </r>
  <r>
    <x v="2"/>
    <x v="9"/>
    <x v="1"/>
    <x v="11"/>
    <s v="m3"/>
    <n v="0"/>
    <n v="0"/>
    <n v="0"/>
    <n v="0"/>
    <n v="0"/>
    <n v="0"/>
    <n v="0"/>
    <n v="0"/>
    <n v="0"/>
    <n v="0"/>
    <n v="0"/>
    <n v="0"/>
  </r>
  <r>
    <x v="2"/>
    <x v="9"/>
    <x v="1"/>
    <x v="12"/>
    <s v="m3"/>
    <n v="0"/>
    <n v="0"/>
    <n v="0"/>
    <n v="0"/>
    <n v="0"/>
    <n v="0"/>
    <n v="0"/>
    <n v="0"/>
    <n v="0"/>
    <n v="0"/>
    <n v="0"/>
    <n v="0"/>
  </r>
  <r>
    <x v="2"/>
    <x v="9"/>
    <x v="1"/>
    <x v="13"/>
    <s v="m3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0"/>
    <n v="0"/>
    <n v="0"/>
    <n v="0"/>
    <n v="0"/>
    <n v="0"/>
    <n v="0"/>
    <n v="0"/>
    <n v="0"/>
    <n v="0"/>
    <n v="0"/>
    <n v="0"/>
  </r>
  <r>
    <x v="2"/>
    <x v="9"/>
    <x v="2"/>
    <x v="16"/>
    <s v="m3"/>
    <n v="0"/>
    <n v="0"/>
    <n v="0"/>
    <n v="0"/>
    <n v="0"/>
    <n v="0"/>
    <n v="0"/>
    <n v="0"/>
    <n v="0"/>
    <n v="0"/>
    <n v="0"/>
    <n v="0"/>
  </r>
  <r>
    <x v="2"/>
    <x v="9"/>
    <x v="2"/>
    <x v="17"/>
    <s v="m3"/>
    <n v="0"/>
    <n v="0"/>
    <n v="0"/>
    <n v="0"/>
    <n v="0"/>
    <n v="0"/>
    <n v="0"/>
    <n v="0"/>
    <n v="0"/>
    <n v="0"/>
    <n v="0"/>
    <n v="0"/>
  </r>
  <r>
    <x v="2"/>
    <x v="9"/>
    <x v="2"/>
    <x v="18"/>
    <s v="m3"/>
    <n v="0"/>
    <n v="0"/>
    <n v="0"/>
    <n v="0"/>
    <n v="0"/>
    <n v="0"/>
    <n v="0"/>
    <n v="0"/>
    <n v="0"/>
    <n v="0"/>
    <n v="0"/>
    <n v="0"/>
  </r>
  <r>
    <x v="2"/>
    <x v="9"/>
    <x v="2"/>
    <x v="19"/>
    <s v="m3"/>
    <n v="0"/>
    <n v="0"/>
    <n v="0"/>
    <n v="0"/>
    <n v="0"/>
    <n v="0"/>
    <n v="0"/>
    <n v="0"/>
    <n v="0"/>
    <n v="0"/>
    <n v="0"/>
    <n v="0"/>
  </r>
  <r>
    <x v="2"/>
    <x v="9"/>
    <x v="3"/>
    <x v="20"/>
    <s v="m3"/>
    <n v="0"/>
    <n v="0"/>
    <n v="0"/>
    <n v="0"/>
    <n v="105"/>
    <n v="120"/>
    <n v="150"/>
    <n v="105"/>
    <n v="120"/>
    <n v="135"/>
    <n v="120"/>
    <n v="60"/>
  </r>
  <r>
    <x v="2"/>
    <x v="9"/>
    <x v="3"/>
    <x v="21"/>
    <s v="m3"/>
    <n v="0"/>
    <n v="0"/>
    <n v="0"/>
    <n v="0"/>
    <n v="0"/>
    <n v="0"/>
    <n v="0"/>
    <n v="0"/>
    <n v="0"/>
    <n v="0"/>
    <n v="0"/>
    <n v="0"/>
  </r>
  <r>
    <x v="2"/>
    <x v="9"/>
    <x v="3"/>
    <x v="22"/>
    <s v="m3"/>
    <n v="0"/>
    <n v="0"/>
    <n v="0"/>
    <n v="0"/>
    <n v="0"/>
    <n v="0"/>
    <n v="0"/>
    <n v="0"/>
    <n v="0"/>
    <n v="0"/>
    <n v="0"/>
    <n v="0"/>
  </r>
  <r>
    <x v="2"/>
    <x v="9"/>
    <x v="4"/>
    <x v="23"/>
    <s v="m3"/>
    <n v="0"/>
    <n v="0"/>
    <n v="0"/>
    <n v="0"/>
    <n v="0"/>
    <n v="0"/>
    <n v="0"/>
    <n v="0"/>
    <n v="0"/>
    <n v="0"/>
    <n v="0"/>
    <n v="0"/>
  </r>
  <r>
    <x v="2"/>
    <x v="9"/>
    <x v="4"/>
    <x v="24"/>
    <s v="m3"/>
    <n v="0"/>
    <n v="0"/>
    <n v="0"/>
    <n v="0"/>
    <n v="0"/>
    <n v="0"/>
    <n v="0"/>
    <n v="0"/>
    <n v="0"/>
    <n v="0"/>
    <n v="0"/>
    <n v="0"/>
  </r>
  <r>
    <x v="2"/>
    <x v="9"/>
    <x v="4"/>
    <x v="25"/>
    <s v="m3"/>
    <n v="0"/>
    <n v="0"/>
    <n v="0"/>
    <n v="0"/>
    <n v="0"/>
    <n v="0"/>
    <n v="0"/>
    <n v="0"/>
    <n v="0"/>
    <n v="0"/>
    <n v="0"/>
    <n v="0"/>
  </r>
  <r>
    <x v="2"/>
    <x v="9"/>
    <x v="4"/>
    <x v="26"/>
    <s v="m3"/>
    <n v="0"/>
    <n v="0"/>
    <n v="0"/>
    <n v="0"/>
    <n v="0"/>
    <n v="0"/>
    <n v="0"/>
    <n v="0"/>
    <n v="0"/>
    <n v="0"/>
    <n v="0"/>
    <n v="0"/>
  </r>
  <r>
    <x v="3"/>
    <x v="9"/>
    <x v="0"/>
    <x v="0"/>
    <s v="m3"/>
    <n v="2137.6999999999998"/>
    <n v="2287.6999999999998"/>
    <n v="2204.1999999999998"/>
    <n v="2306.1"/>
    <n v="2549.1"/>
    <n v="2805"/>
    <n v="3025.9"/>
    <n v="2566.1999999999998"/>
    <n v="2752.2"/>
    <n v="2879.4"/>
    <n v="1752.3"/>
    <n v="1829.8000000000002"/>
  </r>
  <r>
    <x v="3"/>
    <x v="9"/>
    <x v="0"/>
    <x v="1"/>
    <s v="m3"/>
    <n v="194"/>
    <n v="193"/>
    <n v="253"/>
    <n v="222"/>
    <n v="236"/>
    <n v="156"/>
    <n v="177"/>
    <n v="150"/>
    <n v="111"/>
    <n v="186"/>
    <n v="116"/>
    <n v="213"/>
  </r>
  <r>
    <x v="3"/>
    <x v="9"/>
    <x v="0"/>
    <x v="2"/>
    <s v="m3"/>
    <n v="21335.272000000004"/>
    <n v="19822.619000000006"/>
    <n v="17873.905000000002"/>
    <n v="21207.113999999998"/>
    <n v="21103.971999999994"/>
    <n v="21423.806000000004"/>
    <n v="22551.396000000001"/>
    <n v="22800.179999999993"/>
    <n v="20444.451999999997"/>
    <n v="19728.323000000004"/>
    <n v="18154.525000000001"/>
    <n v="20632.963000000003"/>
  </r>
  <r>
    <x v="3"/>
    <x v="9"/>
    <x v="0"/>
    <x v="3"/>
    <s v="m3"/>
    <n v="0"/>
    <n v="0"/>
    <n v="0"/>
    <n v="0"/>
    <n v="0"/>
    <n v="0"/>
    <n v="0"/>
    <n v="0"/>
    <n v="0"/>
    <n v="0"/>
    <n v="0"/>
    <n v="0"/>
  </r>
  <r>
    <x v="3"/>
    <x v="9"/>
    <x v="0"/>
    <x v="4"/>
    <s v="m3"/>
    <n v="19227.09"/>
    <n v="18530.637999999999"/>
    <n v="18855.783000000003"/>
    <n v="17821.587"/>
    <n v="22816.415000000001"/>
    <n v="17097.882999999998"/>
    <n v="19077.05"/>
    <n v="19042.576000000001"/>
    <n v="18522.722999999998"/>
    <n v="19643.614999999998"/>
    <n v="20444.935000000001"/>
    <n v="18571.629000000001"/>
  </r>
  <r>
    <x v="3"/>
    <x v="9"/>
    <x v="0"/>
    <x v="5"/>
    <s v="m3"/>
    <n v="220"/>
    <n v="190"/>
    <n v="208"/>
    <n v="197"/>
    <n v="278"/>
    <n v="275.5"/>
    <n v="283"/>
    <n v="255"/>
    <n v="151"/>
    <n v="139"/>
    <n v="142.18600000000001"/>
    <n v="124"/>
  </r>
  <r>
    <x v="3"/>
    <x v="9"/>
    <x v="0"/>
    <x v="6"/>
    <s v="m3"/>
    <n v="0"/>
    <n v="0"/>
    <n v="0"/>
    <n v="36"/>
    <n v="905.5"/>
    <n v="366"/>
    <n v="1762"/>
    <n v="212"/>
    <n v="0"/>
    <n v="788"/>
    <n v="629"/>
    <n v="138"/>
  </r>
  <r>
    <x v="3"/>
    <x v="9"/>
    <x v="1"/>
    <x v="7"/>
    <s v="m3"/>
    <n v="855"/>
    <n v="780"/>
    <n v="1415"/>
    <n v="1582.5"/>
    <n v="968"/>
    <n v="752"/>
    <n v="984"/>
    <n v="860"/>
    <n v="890"/>
    <n v="1700"/>
    <n v="1538"/>
    <n v="1210"/>
  </r>
  <r>
    <x v="3"/>
    <x v="9"/>
    <x v="1"/>
    <x v="8"/>
    <s v="m3"/>
    <n v="0"/>
    <n v="80"/>
    <n v="80"/>
    <n v="265"/>
    <n v="85"/>
    <n v="160"/>
    <n v="120"/>
    <n v="165"/>
    <n v="145"/>
    <n v="100"/>
    <n v="115"/>
    <n v="115"/>
  </r>
  <r>
    <x v="3"/>
    <x v="9"/>
    <x v="1"/>
    <x v="9"/>
    <s v="m3"/>
    <n v="768"/>
    <n v="1021"/>
    <n v="1146"/>
    <n v="1404"/>
    <n v="1136"/>
    <n v="1326"/>
    <n v="1286"/>
    <n v="1081"/>
    <n v="1436"/>
    <n v="1141"/>
    <n v="1254"/>
    <n v="1176"/>
  </r>
  <r>
    <x v="3"/>
    <x v="9"/>
    <x v="1"/>
    <x v="10"/>
    <s v="m3"/>
    <n v="560"/>
    <n v="760"/>
    <n v="815"/>
    <n v="711"/>
    <n v="859"/>
    <n v="915"/>
    <n v="700"/>
    <n v="530"/>
    <n v="727"/>
    <n v="700"/>
    <n v="695"/>
    <n v="770"/>
  </r>
  <r>
    <x v="3"/>
    <x v="9"/>
    <x v="1"/>
    <x v="11"/>
    <s v="m3"/>
    <n v="0"/>
    <n v="0"/>
    <n v="70"/>
    <n v="0"/>
    <n v="0"/>
    <n v="0"/>
    <n v="0"/>
    <n v="0"/>
    <n v="0"/>
    <n v="140"/>
    <n v="0"/>
    <n v="240"/>
  </r>
  <r>
    <x v="3"/>
    <x v="9"/>
    <x v="1"/>
    <x v="12"/>
    <s v="m3"/>
    <n v="375"/>
    <n v="221"/>
    <n v="461"/>
    <n v="639"/>
    <n v="250.5"/>
    <n v="332"/>
    <n v="292"/>
    <n v="680.97500000000002"/>
    <n v="403"/>
    <n v="900.25"/>
    <n v="1238"/>
    <n v="794"/>
  </r>
  <r>
    <x v="3"/>
    <x v="9"/>
    <x v="1"/>
    <x v="13"/>
    <s v="m3"/>
    <n v="625.05200000000002"/>
    <n v="1614.027"/>
    <n v="2145.5459999999998"/>
    <n v="264.63200000000001"/>
    <n v="631.09899999999993"/>
    <n v="427.70699999999999"/>
    <n v="250.578"/>
    <n v="160.43099999999998"/>
    <n v="335.29300000000001"/>
    <n v="593.12400000000002"/>
    <n v="149.78700000000001"/>
    <n v="802.78499999999997"/>
  </r>
  <r>
    <x v="3"/>
    <x v="9"/>
    <x v="1"/>
    <x v="14"/>
    <s v="m3"/>
    <n v="0"/>
    <n v="156"/>
    <n v="90"/>
    <n v="40"/>
    <n v="160"/>
    <n v="60"/>
    <n v="55"/>
    <n v="75"/>
    <n v="140"/>
    <n v="100"/>
    <n v="30"/>
    <n v="70"/>
  </r>
  <r>
    <x v="3"/>
    <x v="9"/>
    <x v="1"/>
    <x v="15"/>
    <s v="m3"/>
    <n v="1126"/>
    <n v="755"/>
    <n v="960"/>
    <n v="675"/>
    <n v="727"/>
    <n v="820"/>
    <n v="500"/>
    <n v="1110"/>
    <n v="680"/>
    <n v="1921"/>
    <n v="1555"/>
    <n v="1082"/>
  </r>
  <r>
    <x v="3"/>
    <x v="9"/>
    <x v="2"/>
    <x v="16"/>
    <s v="m3"/>
    <n v="0"/>
    <n v="0"/>
    <n v="0"/>
    <n v="0"/>
    <n v="0"/>
    <n v="0"/>
    <n v="0"/>
    <n v="0"/>
    <n v="0"/>
    <n v="0"/>
    <n v="0"/>
    <n v="2062"/>
  </r>
  <r>
    <x v="3"/>
    <x v="9"/>
    <x v="2"/>
    <x v="17"/>
    <s v="m3"/>
    <n v="2642"/>
    <n v="1423"/>
    <n v="2164"/>
    <n v="2019"/>
    <n v="4230.1849999999995"/>
    <n v="4312.7800000000007"/>
    <n v="5332"/>
    <n v="2169"/>
    <n v="3324.2359999999999"/>
    <n v="3190"/>
    <n v="2573"/>
    <n v="3763"/>
  </r>
  <r>
    <x v="3"/>
    <x v="9"/>
    <x v="2"/>
    <x v="18"/>
    <s v="m3"/>
    <n v="36741.243999999992"/>
    <n v="29137.321"/>
    <n v="30757.634000000002"/>
    <n v="30675.771000000004"/>
    <n v="36506.294999999998"/>
    <n v="39768.109000000004"/>
    <n v="40038.894"/>
    <n v="46336.118999999999"/>
    <n v="38734.652999999998"/>
    <n v="52235.331999999995"/>
    <n v="55557.106999999996"/>
    <n v="47713.176999999989"/>
  </r>
  <r>
    <x v="3"/>
    <x v="9"/>
    <x v="2"/>
    <x v="19"/>
    <s v="m3"/>
    <n v="2737.7529999999997"/>
    <n v="2631.6509999999998"/>
    <n v="2173.6570000000002"/>
    <n v="2799.386"/>
    <n v="2175.1530000000002"/>
    <n v="3522"/>
    <n v="3224"/>
    <n v="4262"/>
    <n v="4836.22"/>
    <n v="5601"/>
    <n v="5102.95"/>
    <n v="4437.05"/>
  </r>
  <r>
    <x v="3"/>
    <x v="9"/>
    <x v="3"/>
    <x v="20"/>
    <s v="m3"/>
    <n v="1514"/>
    <n v="1166.5"/>
    <n v="1175"/>
    <n v="888"/>
    <n v="1142.5"/>
    <n v="1178.5"/>
    <n v="1359"/>
    <n v="737.5"/>
    <n v="687"/>
    <n v="1210"/>
    <n v="888.5"/>
    <n v="671.5"/>
  </r>
  <r>
    <x v="3"/>
    <x v="9"/>
    <x v="3"/>
    <x v="21"/>
    <s v="m3"/>
    <n v="4836.7290000000003"/>
    <n v="5331.0420000000004"/>
    <n v="4894.3389999999999"/>
    <n v="4881.9830000000002"/>
    <n v="6278.982"/>
    <n v="6356.1790000000001"/>
    <n v="7459.9089999999997"/>
    <n v="6748.5290000000005"/>
    <n v="6075.7480000000005"/>
    <n v="6728.433"/>
    <n v="5871.4620000000004"/>
    <n v="6120.5030000000006"/>
  </r>
  <r>
    <x v="3"/>
    <x v="9"/>
    <x v="3"/>
    <x v="22"/>
    <s v="m3"/>
    <n v="2770"/>
    <n v="1829.5"/>
    <n v="1932"/>
    <n v="1467"/>
    <n v="1224"/>
    <n v="1334"/>
    <n v="1313"/>
    <n v="1858"/>
    <n v="1650.5"/>
    <n v="1685"/>
    <n v="1960"/>
    <n v="1672"/>
  </r>
  <r>
    <x v="3"/>
    <x v="9"/>
    <x v="4"/>
    <x v="23"/>
    <s v="m3"/>
    <n v="64"/>
    <n v="158"/>
    <n v="390"/>
    <n v="431"/>
    <n v="356"/>
    <n v="217"/>
    <n v="166"/>
    <n v="237"/>
    <n v="108"/>
    <n v="116"/>
    <n v="66"/>
    <n v="161"/>
  </r>
  <r>
    <x v="3"/>
    <x v="9"/>
    <x v="4"/>
    <x v="24"/>
    <s v="m3"/>
    <n v="0"/>
    <n v="0"/>
    <n v="0"/>
    <n v="0"/>
    <n v="0"/>
    <n v="0"/>
    <n v="0"/>
    <n v="0"/>
    <n v="0"/>
    <n v="0"/>
    <n v="0"/>
    <n v="0"/>
  </r>
  <r>
    <x v="3"/>
    <x v="9"/>
    <x v="4"/>
    <x v="25"/>
    <s v="m3"/>
    <n v="0"/>
    <n v="0"/>
    <n v="0"/>
    <n v="0"/>
    <n v="0"/>
    <n v="0"/>
    <n v="0"/>
    <n v="0"/>
    <n v="0"/>
    <n v="0"/>
    <n v="0"/>
    <n v="0"/>
  </r>
  <r>
    <x v="3"/>
    <x v="9"/>
    <x v="4"/>
    <x v="26"/>
    <s v="m3"/>
    <n v="0"/>
    <n v="0"/>
    <n v="0"/>
    <n v="0"/>
    <n v="0"/>
    <n v="0"/>
    <n v="0"/>
    <n v="0"/>
    <n v="0"/>
    <n v="0"/>
    <n v="0"/>
    <n v="0"/>
  </r>
  <r>
    <x v="4"/>
    <x v="9"/>
    <x v="0"/>
    <x v="0"/>
    <s v="m3"/>
    <n v="0"/>
    <n v="0"/>
    <n v="0"/>
    <n v="0"/>
    <n v="0"/>
    <n v="0"/>
    <n v="0"/>
    <n v="0"/>
    <n v="0"/>
    <n v="0"/>
    <n v="0"/>
    <n v="0"/>
  </r>
  <r>
    <x v="4"/>
    <x v="9"/>
    <x v="0"/>
    <x v="1"/>
    <s v="m3"/>
    <n v="0"/>
    <n v="0"/>
    <n v="0"/>
    <n v="0"/>
    <n v="0"/>
    <n v="0"/>
    <n v="0"/>
    <n v="0"/>
    <n v="0"/>
    <n v="0"/>
    <n v="0"/>
    <n v="0"/>
  </r>
  <r>
    <x v="4"/>
    <x v="9"/>
    <x v="0"/>
    <x v="2"/>
    <s v="m3"/>
    <n v="0"/>
    <n v="0"/>
    <n v="0"/>
    <n v="0"/>
    <n v="0"/>
    <n v="0"/>
    <n v="0"/>
    <n v="0"/>
    <n v="0"/>
    <n v="0"/>
    <n v="0"/>
    <n v="0"/>
  </r>
  <r>
    <x v="4"/>
    <x v="9"/>
    <x v="0"/>
    <x v="3"/>
    <s v="m3"/>
    <n v="0"/>
    <n v="0"/>
    <n v="0"/>
    <n v="0"/>
    <n v="0"/>
    <n v="0"/>
    <n v="0"/>
    <n v="0"/>
    <n v="0"/>
    <n v="0"/>
    <n v="0"/>
    <n v="0"/>
  </r>
  <r>
    <x v="4"/>
    <x v="9"/>
    <x v="0"/>
    <x v="4"/>
    <s v="m3"/>
    <n v="0"/>
    <n v="0"/>
    <n v="0"/>
    <n v="0"/>
    <n v="0"/>
    <n v="0"/>
    <n v="0"/>
    <n v="0"/>
    <n v="0"/>
    <n v="0"/>
    <n v="0"/>
    <n v="0"/>
  </r>
  <r>
    <x v="4"/>
    <x v="9"/>
    <x v="0"/>
    <x v="5"/>
    <s v="m3"/>
    <n v="0"/>
    <n v="0"/>
    <n v="0"/>
    <n v="0"/>
    <n v="0"/>
    <n v="0"/>
    <n v="0"/>
    <n v="0"/>
    <n v="0"/>
    <n v="0"/>
    <n v="0"/>
    <n v="0"/>
  </r>
  <r>
    <x v="4"/>
    <x v="9"/>
    <x v="0"/>
    <x v="6"/>
    <s v="m3"/>
    <n v="0"/>
    <n v="0"/>
    <n v="0"/>
    <n v="0"/>
    <n v="0"/>
    <n v="0"/>
    <n v="0"/>
    <n v="0"/>
    <n v="0"/>
    <n v="0"/>
    <n v="0"/>
    <n v="0"/>
  </r>
  <r>
    <x v="4"/>
    <x v="9"/>
    <x v="1"/>
    <x v="7"/>
    <s v="m3"/>
    <n v="0"/>
    <n v="0"/>
    <n v="0"/>
    <n v="0"/>
    <n v="0"/>
    <n v="0"/>
    <n v="0"/>
    <n v="0"/>
    <n v="0"/>
    <n v="0"/>
    <n v="0"/>
    <n v="0"/>
  </r>
  <r>
    <x v="4"/>
    <x v="9"/>
    <x v="1"/>
    <x v="8"/>
    <s v="m3"/>
    <n v="0"/>
    <n v="0"/>
    <n v="0"/>
    <n v="0"/>
    <n v="0"/>
    <n v="0"/>
    <n v="0"/>
    <n v="0"/>
    <n v="0"/>
    <n v="0"/>
    <n v="0"/>
    <n v="0"/>
  </r>
  <r>
    <x v="4"/>
    <x v="9"/>
    <x v="1"/>
    <x v="9"/>
    <s v="m3"/>
    <n v="0"/>
    <n v="0"/>
    <n v="0"/>
    <n v="0"/>
    <n v="0"/>
    <n v="0"/>
    <n v="0"/>
    <n v="0"/>
    <n v="0"/>
    <n v="0"/>
    <n v="0"/>
    <n v="0"/>
  </r>
  <r>
    <x v="4"/>
    <x v="9"/>
    <x v="1"/>
    <x v="10"/>
    <s v="m3"/>
    <n v="0"/>
    <n v="0"/>
    <n v="0"/>
    <n v="0"/>
    <n v="0"/>
    <n v="0"/>
    <n v="0"/>
    <n v="0"/>
    <n v="0"/>
    <n v="0"/>
    <n v="0"/>
    <n v="0"/>
  </r>
  <r>
    <x v="4"/>
    <x v="9"/>
    <x v="1"/>
    <x v="11"/>
    <s v="m3"/>
    <n v="0"/>
    <n v="0"/>
    <n v="0"/>
    <n v="0"/>
    <n v="0"/>
    <n v="0"/>
    <n v="0"/>
    <n v="0"/>
    <n v="0"/>
    <n v="0"/>
    <n v="0"/>
    <n v="0"/>
  </r>
  <r>
    <x v="4"/>
    <x v="9"/>
    <x v="1"/>
    <x v="12"/>
    <s v="m3"/>
    <n v="0"/>
    <n v="0"/>
    <n v="0"/>
    <n v="0"/>
    <n v="0"/>
    <n v="0"/>
    <n v="0"/>
    <n v="0"/>
    <n v="0"/>
    <n v="0"/>
    <n v="0"/>
    <n v="0"/>
  </r>
  <r>
    <x v="4"/>
    <x v="9"/>
    <x v="1"/>
    <x v="13"/>
    <s v="m3"/>
    <n v="0"/>
    <n v="0"/>
    <n v="0"/>
    <n v="0"/>
    <n v="0"/>
    <n v="0"/>
    <n v="0"/>
    <n v="0"/>
    <n v="0"/>
    <n v="0"/>
    <n v="0"/>
    <n v="0"/>
  </r>
  <r>
    <x v="4"/>
    <x v="9"/>
    <x v="1"/>
    <x v="14"/>
    <s v="m3"/>
    <n v="0"/>
    <n v="0"/>
    <n v="0"/>
    <n v="0"/>
    <n v="0"/>
    <n v="0"/>
    <n v="0"/>
    <n v="0"/>
    <n v="0"/>
    <n v="0"/>
    <n v="0"/>
    <n v="0"/>
  </r>
  <r>
    <x v="4"/>
    <x v="9"/>
    <x v="1"/>
    <x v="15"/>
    <s v="m3"/>
    <n v="0"/>
    <n v="0"/>
    <n v="0"/>
    <n v="0"/>
    <n v="0"/>
    <n v="0"/>
    <n v="0"/>
    <n v="0"/>
    <n v="0"/>
    <n v="0"/>
    <n v="0"/>
    <n v="0"/>
  </r>
  <r>
    <x v="4"/>
    <x v="9"/>
    <x v="2"/>
    <x v="16"/>
    <s v="m3"/>
    <n v="15"/>
    <n v="30"/>
    <n v="40"/>
    <n v="25"/>
    <n v="20"/>
    <n v="4"/>
    <n v="25"/>
    <n v="15"/>
    <n v="15"/>
    <n v="25"/>
    <n v="20"/>
    <n v="40"/>
  </r>
  <r>
    <x v="4"/>
    <x v="9"/>
    <x v="2"/>
    <x v="17"/>
    <s v="m3"/>
    <n v="35"/>
    <n v="30"/>
    <n v="30"/>
    <n v="30"/>
    <n v="30"/>
    <n v="20"/>
    <n v="35"/>
    <n v="25"/>
    <n v="20"/>
    <n v="35"/>
    <n v="25"/>
    <n v="45"/>
  </r>
  <r>
    <x v="4"/>
    <x v="9"/>
    <x v="2"/>
    <x v="18"/>
    <s v="m3"/>
    <n v="1130"/>
    <n v="1247.4000000000001"/>
    <n v="965"/>
    <n v="915"/>
    <n v="440"/>
    <n v="525"/>
    <n v="760"/>
    <n v="500"/>
    <n v="520"/>
    <n v="700"/>
    <n v="752"/>
    <n v="1480"/>
  </r>
  <r>
    <x v="4"/>
    <x v="9"/>
    <x v="2"/>
    <x v="19"/>
    <s v="m3"/>
    <n v="747.4"/>
    <n v="670"/>
    <n v="718.6"/>
    <n v="518"/>
    <n v="445"/>
    <n v="371.4"/>
    <n v="536.6"/>
    <n v="397.2"/>
    <n v="405"/>
    <n v="515"/>
    <n v="570"/>
    <n v="1010"/>
  </r>
  <r>
    <x v="4"/>
    <x v="9"/>
    <x v="3"/>
    <x v="20"/>
    <s v="m3"/>
    <n v="20"/>
    <n v="35"/>
    <n v="20"/>
    <n v="0"/>
    <n v="5"/>
    <n v="5"/>
    <n v="5"/>
    <n v="0"/>
    <n v="5"/>
    <n v="0"/>
    <n v="0"/>
    <n v="5"/>
  </r>
  <r>
    <x v="4"/>
    <x v="9"/>
    <x v="3"/>
    <x v="21"/>
    <s v="m3"/>
    <n v="90"/>
    <n v="85"/>
    <n v="55"/>
    <n v="60"/>
    <n v="25"/>
    <n v="25"/>
    <n v="50"/>
    <n v="60"/>
    <n v="35"/>
    <n v="70"/>
    <n v="45"/>
    <n v="70"/>
  </r>
  <r>
    <x v="4"/>
    <x v="9"/>
    <x v="3"/>
    <x v="22"/>
    <s v="m3"/>
    <n v="39"/>
    <n v="45"/>
    <n v="87"/>
    <n v="51"/>
    <n v="71"/>
    <n v="85"/>
    <n v="54"/>
    <n v="64"/>
    <n v="58"/>
    <n v="61"/>
    <n v="104"/>
    <n v="81"/>
  </r>
  <r>
    <x v="4"/>
    <x v="9"/>
    <x v="4"/>
    <x v="23"/>
    <s v="m3"/>
    <n v="0"/>
    <n v="0"/>
    <n v="0"/>
    <n v="0"/>
    <n v="0"/>
    <n v="0"/>
    <n v="0"/>
    <n v="0"/>
    <n v="0"/>
    <n v="0"/>
    <n v="0"/>
    <n v="0"/>
  </r>
  <r>
    <x v="4"/>
    <x v="9"/>
    <x v="4"/>
    <x v="24"/>
    <s v="m3"/>
    <n v="3"/>
    <n v="6"/>
    <n v="6"/>
    <n v="12"/>
    <n v="6"/>
    <n v="6"/>
    <n v="6"/>
    <n v="6"/>
    <n v="9"/>
    <n v="12"/>
    <n v="10"/>
    <n v="19"/>
  </r>
  <r>
    <x v="4"/>
    <x v="9"/>
    <x v="4"/>
    <x v="25"/>
    <s v="m3"/>
    <n v="15"/>
    <n v="0"/>
    <n v="0"/>
    <n v="0"/>
    <n v="0"/>
    <n v="0"/>
    <n v="0"/>
    <n v="0"/>
    <n v="0"/>
    <n v="0"/>
    <n v="0"/>
    <n v="0"/>
  </r>
  <r>
    <x v="4"/>
    <x v="9"/>
    <x v="4"/>
    <x v="26"/>
    <s v="m3"/>
    <n v="10"/>
    <n v="10"/>
    <n v="20"/>
    <n v="10"/>
    <n v="15"/>
    <n v="10"/>
    <n v="10"/>
    <n v="15"/>
    <n v="15"/>
    <n v="20"/>
    <n v="5"/>
    <n v="20"/>
  </r>
  <r>
    <x v="0"/>
    <x v="10"/>
    <x v="0"/>
    <x v="0"/>
    <s v="m3"/>
    <n v="37915.986999999994"/>
    <m/>
    <m/>
    <m/>
    <m/>
    <m/>
    <m/>
    <m/>
    <m/>
    <m/>
    <m/>
    <m/>
  </r>
  <r>
    <x v="0"/>
    <x v="10"/>
    <x v="0"/>
    <x v="1"/>
    <s v="m3"/>
    <n v="3917.5"/>
    <m/>
    <m/>
    <m/>
    <m/>
    <m/>
    <m/>
    <m/>
    <m/>
    <m/>
    <m/>
    <m/>
  </r>
  <r>
    <x v="0"/>
    <x v="10"/>
    <x v="0"/>
    <x v="2"/>
    <s v="m3"/>
    <n v="17251.527000000002"/>
    <m/>
    <m/>
    <m/>
    <m/>
    <m/>
    <m/>
    <m/>
    <m/>
    <m/>
    <m/>
    <m/>
  </r>
  <r>
    <x v="0"/>
    <x v="10"/>
    <x v="0"/>
    <x v="3"/>
    <s v="m3"/>
    <n v="5739.3000000000011"/>
    <m/>
    <m/>
    <m/>
    <m/>
    <m/>
    <m/>
    <m/>
    <m/>
    <m/>
    <m/>
    <m/>
  </r>
  <r>
    <x v="0"/>
    <x v="10"/>
    <x v="0"/>
    <x v="4"/>
    <s v="m3"/>
    <n v="126298.28199999996"/>
    <m/>
    <m/>
    <m/>
    <m/>
    <m/>
    <m/>
    <m/>
    <m/>
    <m/>
    <m/>
    <m/>
  </r>
  <r>
    <x v="0"/>
    <x v="10"/>
    <x v="0"/>
    <x v="5"/>
    <s v="m3"/>
    <n v="3389.5119999999997"/>
    <m/>
    <m/>
    <m/>
    <m/>
    <m/>
    <m/>
    <m/>
    <m/>
    <m/>
    <m/>
    <m/>
  </r>
  <r>
    <x v="0"/>
    <x v="10"/>
    <x v="0"/>
    <x v="6"/>
    <s v="m3"/>
    <n v="59929.3"/>
    <m/>
    <m/>
    <m/>
    <m/>
    <m/>
    <m/>
    <m/>
    <m/>
    <m/>
    <m/>
    <m/>
  </r>
  <r>
    <x v="0"/>
    <x v="10"/>
    <x v="1"/>
    <x v="7"/>
    <s v="m3"/>
    <n v="73626.78"/>
    <m/>
    <m/>
    <m/>
    <m/>
    <m/>
    <m/>
    <m/>
    <m/>
    <m/>
    <m/>
    <m/>
  </r>
  <r>
    <x v="0"/>
    <x v="10"/>
    <x v="1"/>
    <x v="8"/>
    <s v="m3"/>
    <n v="31389.9"/>
    <m/>
    <m/>
    <m/>
    <m/>
    <m/>
    <m/>
    <m/>
    <m/>
    <m/>
    <m/>
    <m/>
  </r>
  <r>
    <x v="0"/>
    <x v="10"/>
    <x v="1"/>
    <x v="9"/>
    <s v="m3"/>
    <n v="78352.156000000003"/>
    <m/>
    <m/>
    <m/>
    <m/>
    <m/>
    <m/>
    <m/>
    <m/>
    <m/>
    <m/>
    <m/>
  </r>
  <r>
    <x v="0"/>
    <x v="10"/>
    <x v="1"/>
    <x v="10"/>
    <s v="m3"/>
    <n v="22591"/>
    <m/>
    <m/>
    <m/>
    <m/>
    <m/>
    <m/>
    <m/>
    <m/>
    <m/>
    <m/>
    <m/>
  </r>
  <r>
    <x v="0"/>
    <x v="10"/>
    <x v="1"/>
    <x v="11"/>
    <s v="m3"/>
    <n v="25836.780999999999"/>
    <m/>
    <m/>
    <m/>
    <m/>
    <m/>
    <m/>
    <m/>
    <m/>
    <m/>
    <m/>
    <m/>
  </r>
  <r>
    <x v="0"/>
    <x v="10"/>
    <x v="1"/>
    <x v="12"/>
    <s v="m3"/>
    <n v="122639.21999999997"/>
    <m/>
    <m/>
    <m/>
    <m/>
    <m/>
    <m/>
    <m/>
    <m/>
    <m/>
    <m/>
    <m/>
  </r>
  <r>
    <x v="0"/>
    <x v="10"/>
    <x v="1"/>
    <x v="13"/>
    <s v="m3"/>
    <n v="26237.13"/>
    <m/>
    <m/>
    <m/>
    <m/>
    <m/>
    <m/>
    <m/>
    <m/>
    <m/>
    <m/>
    <m/>
  </r>
  <r>
    <x v="0"/>
    <x v="10"/>
    <x v="1"/>
    <x v="14"/>
    <s v="m3"/>
    <n v="27264.642"/>
    <m/>
    <m/>
    <m/>
    <m/>
    <m/>
    <m/>
    <m/>
    <m/>
    <m/>
    <m/>
    <m/>
  </r>
  <r>
    <x v="0"/>
    <x v="10"/>
    <x v="1"/>
    <x v="15"/>
    <s v="m3"/>
    <n v="167462.03199999998"/>
    <m/>
    <m/>
    <m/>
    <m/>
    <m/>
    <m/>
    <m/>
    <m/>
    <m/>
    <m/>
    <m/>
  </r>
  <r>
    <x v="0"/>
    <x v="10"/>
    <x v="2"/>
    <x v="16"/>
    <s v="m3"/>
    <n v="338488.7049999999"/>
    <m/>
    <m/>
    <m/>
    <m/>
    <m/>
    <m/>
    <m/>
    <m/>
    <m/>
    <m/>
    <m/>
  </r>
  <r>
    <x v="0"/>
    <x v="10"/>
    <x v="2"/>
    <x v="17"/>
    <s v="m3"/>
    <n v="58725.100000000006"/>
    <m/>
    <m/>
    <m/>
    <m/>
    <m/>
    <m/>
    <m/>
    <m/>
    <m/>
    <m/>
    <m/>
  </r>
  <r>
    <x v="0"/>
    <x v="10"/>
    <x v="2"/>
    <x v="18"/>
    <s v="m3"/>
    <n v="119112.73800000001"/>
    <m/>
    <m/>
    <m/>
    <m/>
    <m/>
    <m/>
    <m/>
    <m/>
    <m/>
    <m/>
    <m/>
  </r>
  <r>
    <x v="0"/>
    <x v="10"/>
    <x v="2"/>
    <x v="19"/>
    <s v="m3"/>
    <n v="577411.31700000016"/>
    <m/>
    <m/>
    <m/>
    <m/>
    <m/>
    <m/>
    <m/>
    <m/>
    <m/>
    <m/>
    <m/>
  </r>
  <r>
    <x v="0"/>
    <x v="10"/>
    <x v="3"/>
    <x v="20"/>
    <s v="m3"/>
    <n v="274798.09099999996"/>
    <m/>
    <m/>
    <m/>
    <m/>
    <m/>
    <m/>
    <m/>
    <m/>
    <m/>
    <m/>
    <m/>
  </r>
  <r>
    <x v="0"/>
    <x v="10"/>
    <x v="3"/>
    <x v="21"/>
    <s v="m3"/>
    <n v="156682.04200000002"/>
    <m/>
    <m/>
    <m/>
    <m/>
    <m/>
    <m/>
    <m/>
    <m/>
    <m/>
    <m/>
    <m/>
  </r>
  <r>
    <x v="0"/>
    <x v="10"/>
    <x v="3"/>
    <x v="22"/>
    <s v="m3"/>
    <n v="173258.6289999999"/>
    <m/>
    <m/>
    <m/>
    <m/>
    <m/>
    <m/>
    <m/>
    <m/>
    <m/>
    <m/>
    <m/>
  </r>
  <r>
    <x v="0"/>
    <x v="10"/>
    <x v="4"/>
    <x v="23"/>
    <s v="m3"/>
    <n v="77518.725999999995"/>
    <m/>
    <m/>
    <m/>
    <m/>
    <m/>
    <m/>
    <m/>
    <m/>
    <m/>
    <m/>
    <m/>
  </r>
  <r>
    <x v="0"/>
    <x v="10"/>
    <x v="4"/>
    <x v="24"/>
    <s v="m3"/>
    <n v="181514.66200000001"/>
    <m/>
    <m/>
    <m/>
    <m/>
    <m/>
    <m/>
    <m/>
    <m/>
    <m/>
    <m/>
    <m/>
  </r>
  <r>
    <x v="0"/>
    <x v="10"/>
    <x v="4"/>
    <x v="25"/>
    <s v="m3"/>
    <n v="129622.27300000002"/>
    <m/>
    <m/>
    <m/>
    <m/>
    <m/>
    <m/>
    <m/>
    <m/>
    <m/>
    <m/>
    <m/>
  </r>
  <r>
    <x v="0"/>
    <x v="10"/>
    <x v="4"/>
    <x v="26"/>
    <s v="m3"/>
    <n v="20894.5"/>
    <m/>
    <m/>
    <m/>
    <m/>
    <m/>
    <m/>
    <m/>
    <m/>
    <m/>
    <m/>
    <m/>
  </r>
  <r>
    <x v="1"/>
    <x v="10"/>
    <x v="0"/>
    <x v="0"/>
    <s v="m3"/>
    <n v="19328.481"/>
    <m/>
    <m/>
    <m/>
    <m/>
    <m/>
    <m/>
    <m/>
    <m/>
    <m/>
    <m/>
    <m/>
  </r>
  <r>
    <x v="1"/>
    <x v="10"/>
    <x v="0"/>
    <x v="1"/>
    <s v="m3"/>
    <n v="7739.2"/>
    <m/>
    <m/>
    <m/>
    <m/>
    <m/>
    <m/>
    <m/>
    <m/>
    <m/>
    <m/>
    <m/>
  </r>
  <r>
    <x v="1"/>
    <x v="10"/>
    <x v="0"/>
    <x v="2"/>
    <s v="m3"/>
    <n v="36920.731999999982"/>
    <m/>
    <m/>
    <m/>
    <m/>
    <m/>
    <m/>
    <m/>
    <m/>
    <m/>
    <m/>
    <m/>
  </r>
  <r>
    <x v="1"/>
    <x v="10"/>
    <x v="0"/>
    <x v="3"/>
    <s v="m3"/>
    <n v="6858.8530000000001"/>
    <m/>
    <m/>
    <m/>
    <m/>
    <m/>
    <m/>
    <m/>
    <m/>
    <m/>
    <m/>
    <m/>
  </r>
  <r>
    <x v="1"/>
    <x v="10"/>
    <x v="0"/>
    <x v="4"/>
    <s v="m3"/>
    <n v="65157.728999999985"/>
    <m/>
    <m/>
    <m/>
    <m/>
    <m/>
    <m/>
    <m/>
    <m/>
    <m/>
    <m/>
    <m/>
  </r>
  <r>
    <x v="1"/>
    <x v="10"/>
    <x v="0"/>
    <x v="5"/>
    <s v="m3"/>
    <n v="4409.18"/>
    <m/>
    <m/>
    <m/>
    <m/>
    <m/>
    <m/>
    <m/>
    <m/>
    <m/>
    <m/>
    <m/>
  </r>
  <r>
    <x v="1"/>
    <x v="10"/>
    <x v="0"/>
    <x v="6"/>
    <s v="m3"/>
    <n v="26643.899999999998"/>
    <m/>
    <m/>
    <m/>
    <m/>
    <m/>
    <m/>
    <m/>
    <m/>
    <m/>
    <m/>
    <m/>
  </r>
  <r>
    <x v="1"/>
    <x v="10"/>
    <x v="1"/>
    <x v="7"/>
    <s v="m3"/>
    <n v="43319.63"/>
    <m/>
    <m/>
    <m/>
    <m/>
    <m/>
    <m/>
    <m/>
    <m/>
    <m/>
    <m/>
    <m/>
  </r>
  <r>
    <x v="1"/>
    <x v="10"/>
    <x v="1"/>
    <x v="8"/>
    <s v="m3"/>
    <n v="10937.8"/>
    <m/>
    <m/>
    <m/>
    <m/>
    <m/>
    <m/>
    <m/>
    <m/>
    <m/>
    <m/>
    <m/>
  </r>
  <r>
    <x v="1"/>
    <x v="10"/>
    <x v="1"/>
    <x v="9"/>
    <s v="m3"/>
    <n v="7434.5"/>
    <m/>
    <m/>
    <m/>
    <m/>
    <m/>
    <m/>
    <m/>
    <m/>
    <m/>
    <m/>
    <m/>
  </r>
  <r>
    <x v="1"/>
    <x v="10"/>
    <x v="1"/>
    <x v="10"/>
    <s v="m3"/>
    <n v="14823"/>
    <m/>
    <m/>
    <m/>
    <m/>
    <m/>
    <m/>
    <m/>
    <m/>
    <m/>
    <m/>
    <m/>
  </r>
  <r>
    <x v="1"/>
    <x v="10"/>
    <x v="1"/>
    <x v="11"/>
    <s v="m3"/>
    <n v="12174.630000000001"/>
    <m/>
    <m/>
    <m/>
    <m/>
    <m/>
    <m/>
    <m/>
    <m/>
    <m/>
    <m/>
    <m/>
  </r>
  <r>
    <x v="1"/>
    <x v="10"/>
    <x v="1"/>
    <x v="12"/>
    <s v="m3"/>
    <n v="2123"/>
    <m/>
    <m/>
    <m/>
    <m/>
    <m/>
    <m/>
    <m/>
    <m/>
    <m/>
    <m/>
    <m/>
  </r>
  <r>
    <x v="1"/>
    <x v="10"/>
    <x v="1"/>
    <x v="13"/>
    <s v="m3"/>
    <n v="10074.5"/>
    <m/>
    <m/>
    <m/>
    <m/>
    <m/>
    <m/>
    <m/>
    <m/>
    <m/>
    <m/>
    <m/>
  </r>
  <r>
    <x v="1"/>
    <x v="10"/>
    <x v="1"/>
    <x v="14"/>
    <s v="m3"/>
    <n v="4562"/>
    <m/>
    <m/>
    <m/>
    <m/>
    <m/>
    <m/>
    <m/>
    <m/>
    <m/>
    <m/>
    <m/>
  </r>
  <r>
    <x v="1"/>
    <x v="10"/>
    <x v="1"/>
    <x v="15"/>
    <s v="m3"/>
    <n v="67902.850000000006"/>
    <m/>
    <m/>
    <m/>
    <m/>
    <m/>
    <m/>
    <m/>
    <m/>
    <m/>
    <m/>
    <m/>
  </r>
  <r>
    <x v="1"/>
    <x v="10"/>
    <x v="2"/>
    <x v="16"/>
    <s v="m3"/>
    <n v="193826.91900000002"/>
    <m/>
    <m/>
    <m/>
    <m/>
    <m/>
    <m/>
    <m/>
    <m/>
    <m/>
    <m/>
    <m/>
  </r>
  <r>
    <x v="1"/>
    <x v="10"/>
    <x v="2"/>
    <x v="17"/>
    <s v="m3"/>
    <n v="39439.165999999997"/>
    <m/>
    <m/>
    <m/>
    <m/>
    <m/>
    <m/>
    <m/>
    <m/>
    <m/>
    <m/>
    <m/>
  </r>
  <r>
    <x v="1"/>
    <x v="10"/>
    <x v="2"/>
    <x v="18"/>
    <s v="m3"/>
    <n v="42772.983999999997"/>
    <m/>
    <m/>
    <m/>
    <m/>
    <m/>
    <m/>
    <m/>
    <m/>
    <m/>
    <m/>
    <m/>
  </r>
  <r>
    <x v="1"/>
    <x v="10"/>
    <x v="2"/>
    <x v="19"/>
    <s v="m3"/>
    <n v="263288.61199999996"/>
    <m/>
    <m/>
    <m/>
    <m/>
    <m/>
    <m/>
    <m/>
    <m/>
    <m/>
    <m/>
    <m/>
  </r>
  <r>
    <x v="1"/>
    <x v="10"/>
    <x v="3"/>
    <x v="20"/>
    <s v="m3"/>
    <n v="174333.61200000005"/>
    <m/>
    <m/>
    <m/>
    <m/>
    <m/>
    <m/>
    <m/>
    <m/>
    <m/>
    <m/>
    <m/>
  </r>
  <r>
    <x v="1"/>
    <x v="10"/>
    <x v="3"/>
    <x v="21"/>
    <s v="m3"/>
    <n v="68506.341"/>
    <m/>
    <m/>
    <m/>
    <m/>
    <m/>
    <m/>
    <m/>
    <m/>
    <m/>
    <m/>
    <m/>
  </r>
  <r>
    <x v="1"/>
    <x v="10"/>
    <x v="3"/>
    <x v="22"/>
    <s v="m3"/>
    <n v="111621.965"/>
    <m/>
    <m/>
    <m/>
    <m/>
    <m/>
    <m/>
    <m/>
    <m/>
    <m/>
    <m/>
    <m/>
  </r>
  <r>
    <x v="1"/>
    <x v="10"/>
    <x v="4"/>
    <x v="23"/>
    <s v="m3"/>
    <n v="50874.962"/>
    <m/>
    <m/>
    <m/>
    <m/>
    <m/>
    <m/>
    <m/>
    <m/>
    <m/>
    <m/>
    <m/>
  </r>
  <r>
    <x v="1"/>
    <x v="10"/>
    <x v="4"/>
    <x v="24"/>
    <s v="m3"/>
    <n v="100208.90000000002"/>
    <m/>
    <m/>
    <m/>
    <m/>
    <m/>
    <m/>
    <m/>
    <m/>
    <m/>
    <m/>
    <m/>
  </r>
  <r>
    <x v="1"/>
    <x v="10"/>
    <x v="4"/>
    <x v="25"/>
    <s v="m3"/>
    <n v="83664.580000000031"/>
    <m/>
    <m/>
    <m/>
    <m/>
    <m/>
    <m/>
    <m/>
    <m/>
    <m/>
    <m/>
    <m/>
  </r>
  <r>
    <x v="1"/>
    <x v="10"/>
    <x v="4"/>
    <x v="26"/>
    <s v="m3"/>
    <n v="5630.5"/>
    <m/>
    <m/>
    <m/>
    <m/>
    <m/>
    <m/>
    <m/>
    <m/>
    <m/>
    <m/>
    <m/>
  </r>
  <r>
    <x v="2"/>
    <x v="10"/>
    <x v="0"/>
    <x v="0"/>
    <s v="m3"/>
    <n v="0"/>
    <m/>
    <m/>
    <m/>
    <m/>
    <m/>
    <m/>
    <m/>
    <m/>
    <m/>
    <m/>
    <m/>
  </r>
  <r>
    <x v="2"/>
    <x v="10"/>
    <x v="0"/>
    <x v="1"/>
    <s v="m3"/>
    <n v="0"/>
    <m/>
    <m/>
    <m/>
    <m/>
    <m/>
    <m/>
    <m/>
    <m/>
    <m/>
    <m/>
    <m/>
  </r>
  <r>
    <x v="2"/>
    <x v="10"/>
    <x v="0"/>
    <x v="2"/>
    <s v="m3"/>
    <n v="6151.83"/>
    <m/>
    <m/>
    <m/>
    <m/>
    <m/>
    <m/>
    <m/>
    <m/>
    <m/>
    <m/>
    <m/>
  </r>
  <r>
    <x v="2"/>
    <x v="10"/>
    <x v="0"/>
    <x v="3"/>
    <s v="m3"/>
    <n v="7177.7790000000005"/>
    <m/>
    <m/>
    <m/>
    <m/>
    <m/>
    <m/>
    <m/>
    <m/>
    <m/>
    <m/>
    <m/>
  </r>
  <r>
    <x v="2"/>
    <x v="10"/>
    <x v="0"/>
    <x v="4"/>
    <s v="m3"/>
    <n v="0"/>
    <m/>
    <m/>
    <m/>
    <m/>
    <m/>
    <m/>
    <m/>
    <m/>
    <m/>
    <m/>
    <m/>
  </r>
  <r>
    <x v="2"/>
    <x v="10"/>
    <x v="0"/>
    <x v="5"/>
    <s v="m3"/>
    <n v="0"/>
    <m/>
    <m/>
    <m/>
    <m/>
    <m/>
    <m/>
    <m/>
    <m/>
    <m/>
    <m/>
    <m/>
  </r>
  <r>
    <x v="2"/>
    <x v="10"/>
    <x v="0"/>
    <x v="6"/>
    <s v="m3"/>
    <n v="0"/>
    <m/>
    <m/>
    <m/>
    <m/>
    <m/>
    <m/>
    <m/>
    <m/>
    <m/>
    <m/>
    <m/>
  </r>
  <r>
    <x v="2"/>
    <x v="10"/>
    <x v="1"/>
    <x v="7"/>
    <s v="m3"/>
    <n v="0"/>
    <m/>
    <m/>
    <m/>
    <m/>
    <m/>
    <m/>
    <m/>
    <m/>
    <m/>
    <m/>
    <m/>
  </r>
  <r>
    <x v="2"/>
    <x v="10"/>
    <x v="1"/>
    <x v="8"/>
    <s v="m3"/>
    <n v="0"/>
    <m/>
    <m/>
    <m/>
    <m/>
    <m/>
    <m/>
    <m/>
    <m/>
    <m/>
    <m/>
    <m/>
  </r>
  <r>
    <x v="2"/>
    <x v="10"/>
    <x v="1"/>
    <x v="9"/>
    <s v="m3"/>
    <n v="0"/>
    <m/>
    <m/>
    <m/>
    <m/>
    <m/>
    <m/>
    <m/>
    <m/>
    <m/>
    <m/>
    <m/>
  </r>
  <r>
    <x v="2"/>
    <x v="10"/>
    <x v="1"/>
    <x v="10"/>
    <s v="m3"/>
    <n v="0"/>
    <m/>
    <m/>
    <m/>
    <m/>
    <m/>
    <m/>
    <m/>
    <m/>
    <m/>
    <m/>
    <m/>
  </r>
  <r>
    <x v="2"/>
    <x v="10"/>
    <x v="1"/>
    <x v="11"/>
    <s v="m3"/>
    <n v="0"/>
    <m/>
    <m/>
    <m/>
    <m/>
    <m/>
    <m/>
    <m/>
    <m/>
    <m/>
    <m/>
    <m/>
  </r>
  <r>
    <x v="2"/>
    <x v="10"/>
    <x v="1"/>
    <x v="12"/>
    <s v="m3"/>
    <n v="0"/>
    <m/>
    <m/>
    <m/>
    <m/>
    <m/>
    <m/>
    <m/>
    <m/>
    <m/>
    <m/>
    <m/>
  </r>
  <r>
    <x v="2"/>
    <x v="10"/>
    <x v="1"/>
    <x v="13"/>
    <s v="m3"/>
    <n v="0"/>
    <m/>
    <m/>
    <m/>
    <m/>
    <m/>
    <m/>
    <m/>
    <m/>
    <m/>
    <m/>
    <m/>
  </r>
  <r>
    <x v="2"/>
    <x v="10"/>
    <x v="1"/>
    <x v="14"/>
    <s v="m3"/>
    <n v="0"/>
    <m/>
    <m/>
    <m/>
    <m/>
    <m/>
    <m/>
    <m/>
    <m/>
    <m/>
    <m/>
    <m/>
  </r>
  <r>
    <x v="2"/>
    <x v="10"/>
    <x v="1"/>
    <x v="15"/>
    <s v="m3"/>
    <n v="0"/>
    <m/>
    <m/>
    <m/>
    <m/>
    <m/>
    <m/>
    <m/>
    <m/>
    <m/>
    <m/>
    <m/>
  </r>
  <r>
    <x v="2"/>
    <x v="10"/>
    <x v="2"/>
    <x v="16"/>
    <s v="m3"/>
    <n v="0"/>
    <m/>
    <m/>
    <m/>
    <m/>
    <m/>
    <m/>
    <m/>
    <m/>
    <m/>
    <m/>
    <m/>
  </r>
  <r>
    <x v="2"/>
    <x v="10"/>
    <x v="2"/>
    <x v="17"/>
    <s v="m3"/>
    <n v="0"/>
    <m/>
    <m/>
    <m/>
    <m/>
    <m/>
    <m/>
    <m/>
    <m/>
    <m/>
    <m/>
    <m/>
  </r>
  <r>
    <x v="2"/>
    <x v="10"/>
    <x v="2"/>
    <x v="18"/>
    <s v="m3"/>
    <n v="0"/>
    <m/>
    <m/>
    <m/>
    <m/>
    <m/>
    <m/>
    <m/>
    <m/>
    <m/>
    <m/>
    <m/>
  </r>
  <r>
    <x v="2"/>
    <x v="10"/>
    <x v="2"/>
    <x v="19"/>
    <s v="m3"/>
    <n v="0"/>
    <m/>
    <m/>
    <m/>
    <m/>
    <m/>
    <m/>
    <m/>
    <m/>
    <m/>
    <m/>
    <m/>
  </r>
  <r>
    <x v="2"/>
    <x v="10"/>
    <x v="3"/>
    <x v="20"/>
    <s v="m3"/>
    <n v="105"/>
    <m/>
    <m/>
    <m/>
    <m/>
    <m/>
    <m/>
    <m/>
    <m/>
    <m/>
    <m/>
    <m/>
  </r>
  <r>
    <x v="2"/>
    <x v="10"/>
    <x v="3"/>
    <x v="21"/>
    <s v="m3"/>
    <n v="0"/>
    <m/>
    <m/>
    <m/>
    <m/>
    <m/>
    <m/>
    <m/>
    <m/>
    <m/>
    <m/>
    <m/>
  </r>
  <r>
    <x v="2"/>
    <x v="10"/>
    <x v="3"/>
    <x v="22"/>
    <s v="m3"/>
    <n v="0"/>
    <m/>
    <m/>
    <m/>
    <m/>
    <m/>
    <m/>
    <m/>
    <m/>
    <m/>
    <m/>
    <m/>
  </r>
  <r>
    <x v="2"/>
    <x v="10"/>
    <x v="4"/>
    <x v="23"/>
    <s v="m3"/>
    <n v="0"/>
    <m/>
    <m/>
    <m/>
    <m/>
    <m/>
    <m/>
    <m/>
    <m/>
    <m/>
    <m/>
    <m/>
  </r>
  <r>
    <x v="2"/>
    <x v="10"/>
    <x v="4"/>
    <x v="24"/>
    <s v="m3"/>
    <n v="0"/>
    <m/>
    <m/>
    <m/>
    <m/>
    <m/>
    <m/>
    <m/>
    <m/>
    <m/>
    <m/>
    <m/>
  </r>
  <r>
    <x v="2"/>
    <x v="10"/>
    <x v="4"/>
    <x v="25"/>
    <s v="m3"/>
    <n v="0"/>
    <m/>
    <m/>
    <m/>
    <m/>
    <m/>
    <m/>
    <m/>
    <m/>
    <m/>
    <m/>
    <m/>
  </r>
  <r>
    <x v="2"/>
    <x v="10"/>
    <x v="4"/>
    <x v="26"/>
    <s v="m3"/>
    <n v="0"/>
    <m/>
    <m/>
    <m/>
    <m/>
    <m/>
    <m/>
    <m/>
    <m/>
    <m/>
    <m/>
    <m/>
  </r>
  <r>
    <x v="3"/>
    <x v="10"/>
    <x v="0"/>
    <x v="0"/>
    <s v="m3"/>
    <n v="1666.9"/>
    <m/>
    <m/>
    <m/>
    <m/>
    <m/>
    <m/>
    <m/>
    <m/>
    <m/>
    <m/>
    <m/>
  </r>
  <r>
    <x v="3"/>
    <x v="10"/>
    <x v="0"/>
    <x v="1"/>
    <s v="m3"/>
    <n v="187"/>
    <m/>
    <m/>
    <m/>
    <m/>
    <m/>
    <m/>
    <m/>
    <m/>
    <m/>
    <m/>
    <m/>
  </r>
  <r>
    <x v="3"/>
    <x v="10"/>
    <x v="0"/>
    <x v="2"/>
    <s v="m3"/>
    <n v="17192.112999999998"/>
    <m/>
    <m/>
    <m/>
    <m/>
    <m/>
    <m/>
    <m/>
    <m/>
    <m/>
    <m/>
    <m/>
  </r>
  <r>
    <x v="3"/>
    <x v="10"/>
    <x v="0"/>
    <x v="3"/>
    <s v="m3"/>
    <n v="0"/>
    <m/>
    <m/>
    <m/>
    <m/>
    <m/>
    <m/>
    <m/>
    <m/>
    <m/>
    <m/>
    <m/>
  </r>
  <r>
    <x v="3"/>
    <x v="10"/>
    <x v="0"/>
    <x v="4"/>
    <s v="m3"/>
    <n v="17664.973000000002"/>
    <m/>
    <m/>
    <m/>
    <m/>
    <m/>
    <m/>
    <m/>
    <m/>
    <m/>
    <m/>
    <m/>
  </r>
  <r>
    <x v="3"/>
    <x v="10"/>
    <x v="0"/>
    <x v="5"/>
    <s v="m3"/>
    <n v="210"/>
    <m/>
    <m/>
    <m/>
    <m/>
    <m/>
    <m/>
    <m/>
    <m/>
    <m/>
    <m/>
    <m/>
  </r>
  <r>
    <x v="3"/>
    <x v="10"/>
    <x v="0"/>
    <x v="6"/>
    <s v="m3"/>
    <n v="792"/>
    <m/>
    <m/>
    <m/>
    <m/>
    <m/>
    <m/>
    <m/>
    <m/>
    <m/>
    <m/>
    <m/>
  </r>
  <r>
    <x v="3"/>
    <x v="10"/>
    <x v="1"/>
    <x v="7"/>
    <s v="m3"/>
    <n v="941"/>
    <m/>
    <m/>
    <m/>
    <m/>
    <m/>
    <m/>
    <m/>
    <m/>
    <m/>
    <m/>
    <m/>
  </r>
  <r>
    <x v="3"/>
    <x v="10"/>
    <x v="1"/>
    <x v="8"/>
    <s v="m3"/>
    <n v="0"/>
    <m/>
    <m/>
    <m/>
    <m/>
    <m/>
    <m/>
    <m/>
    <m/>
    <m/>
    <m/>
    <m/>
  </r>
  <r>
    <x v="3"/>
    <x v="10"/>
    <x v="1"/>
    <x v="9"/>
    <s v="m3"/>
    <n v="1163"/>
    <m/>
    <m/>
    <m/>
    <m/>
    <m/>
    <m/>
    <m/>
    <m/>
    <m/>
    <m/>
    <m/>
  </r>
  <r>
    <x v="3"/>
    <x v="10"/>
    <x v="1"/>
    <x v="10"/>
    <s v="m3"/>
    <n v="575"/>
    <m/>
    <m/>
    <m/>
    <m/>
    <m/>
    <m/>
    <m/>
    <m/>
    <m/>
    <m/>
    <m/>
  </r>
  <r>
    <x v="3"/>
    <x v="10"/>
    <x v="1"/>
    <x v="11"/>
    <s v="m3"/>
    <n v="90"/>
    <m/>
    <m/>
    <m/>
    <m/>
    <m/>
    <m/>
    <m/>
    <m/>
    <m/>
    <m/>
    <m/>
  </r>
  <r>
    <x v="3"/>
    <x v="10"/>
    <x v="1"/>
    <x v="12"/>
    <s v="m3"/>
    <n v="807"/>
    <m/>
    <m/>
    <m/>
    <m/>
    <m/>
    <m/>
    <m/>
    <m/>
    <m/>
    <m/>
    <m/>
  </r>
  <r>
    <x v="3"/>
    <x v="10"/>
    <x v="1"/>
    <x v="13"/>
    <s v="m3"/>
    <n v="1278.5219999999999"/>
    <m/>
    <m/>
    <m/>
    <m/>
    <m/>
    <m/>
    <m/>
    <m/>
    <m/>
    <m/>
    <m/>
  </r>
  <r>
    <x v="3"/>
    <x v="10"/>
    <x v="1"/>
    <x v="14"/>
    <s v="m3"/>
    <n v="10"/>
    <m/>
    <m/>
    <m/>
    <m/>
    <m/>
    <m/>
    <m/>
    <m/>
    <m/>
    <m/>
    <m/>
  </r>
  <r>
    <x v="3"/>
    <x v="10"/>
    <x v="1"/>
    <x v="15"/>
    <s v="m3"/>
    <n v="1148.204"/>
    <m/>
    <m/>
    <m/>
    <m/>
    <m/>
    <m/>
    <m/>
    <m/>
    <m/>
    <m/>
    <m/>
  </r>
  <r>
    <x v="3"/>
    <x v="10"/>
    <x v="2"/>
    <x v="16"/>
    <s v="m3"/>
    <n v="1539.675"/>
    <m/>
    <m/>
    <m/>
    <m/>
    <m/>
    <m/>
    <m/>
    <m/>
    <m/>
    <m/>
    <m/>
  </r>
  <r>
    <x v="3"/>
    <x v="10"/>
    <x v="2"/>
    <x v="17"/>
    <s v="m3"/>
    <n v="3125"/>
    <m/>
    <m/>
    <m/>
    <m/>
    <m/>
    <m/>
    <m/>
    <m/>
    <m/>
    <m/>
    <m/>
  </r>
  <r>
    <x v="3"/>
    <x v="10"/>
    <x v="2"/>
    <x v="18"/>
    <s v="m3"/>
    <n v="48087.738999999994"/>
    <m/>
    <m/>
    <m/>
    <m/>
    <m/>
    <m/>
    <m/>
    <m/>
    <m/>
    <m/>
    <m/>
  </r>
  <r>
    <x v="3"/>
    <x v="10"/>
    <x v="2"/>
    <x v="19"/>
    <s v="m3"/>
    <n v="6511.7820000000002"/>
    <m/>
    <m/>
    <m/>
    <m/>
    <m/>
    <m/>
    <m/>
    <m/>
    <m/>
    <m/>
    <m/>
  </r>
  <r>
    <x v="3"/>
    <x v="10"/>
    <x v="3"/>
    <x v="20"/>
    <s v="m3"/>
    <n v="1454.5"/>
    <m/>
    <m/>
    <m/>
    <m/>
    <m/>
    <m/>
    <m/>
    <m/>
    <m/>
    <m/>
    <m/>
  </r>
  <r>
    <x v="3"/>
    <x v="10"/>
    <x v="3"/>
    <x v="21"/>
    <s v="m3"/>
    <n v="4886.6930000000002"/>
    <m/>
    <m/>
    <m/>
    <m/>
    <m/>
    <m/>
    <m/>
    <m/>
    <m/>
    <m/>
    <m/>
  </r>
  <r>
    <x v="3"/>
    <x v="10"/>
    <x v="3"/>
    <x v="22"/>
    <s v="m3"/>
    <n v="1724.67"/>
    <m/>
    <m/>
    <m/>
    <m/>
    <m/>
    <m/>
    <m/>
    <m/>
    <m/>
    <m/>
    <m/>
  </r>
  <r>
    <x v="3"/>
    <x v="10"/>
    <x v="4"/>
    <x v="23"/>
    <s v="m3"/>
    <n v="58"/>
    <m/>
    <m/>
    <m/>
    <m/>
    <m/>
    <m/>
    <m/>
    <m/>
    <m/>
    <m/>
    <m/>
  </r>
  <r>
    <x v="3"/>
    <x v="10"/>
    <x v="4"/>
    <x v="24"/>
    <s v="m3"/>
    <n v="0"/>
    <m/>
    <m/>
    <m/>
    <m/>
    <m/>
    <m/>
    <m/>
    <m/>
    <m/>
    <m/>
    <m/>
  </r>
  <r>
    <x v="3"/>
    <x v="10"/>
    <x v="4"/>
    <x v="25"/>
    <s v="m3"/>
    <n v="0"/>
    <m/>
    <m/>
    <m/>
    <m/>
    <m/>
    <m/>
    <m/>
    <m/>
    <m/>
    <m/>
    <m/>
  </r>
  <r>
    <x v="3"/>
    <x v="10"/>
    <x v="4"/>
    <x v="26"/>
    <s v="m3"/>
    <n v="0"/>
    <m/>
    <m/>
    <m/>
    <m/>
    <m/>
    <m/>
    <m/>
    <m/>
    <m/>
    <m/>
    <m/>
  </r>
  <r>
    <x v="4"/>
    <x v="10"/>
    <x v="0"/>
    <x v="0"/>
    <s v="m3"/>
    <n v="0"/>
    <m/>
    <m/>
    <m/>
    <m/>
    <m/>
    <m/>
    <m/>
    <m/>
    <m/>
    <m/>
    <m/>
  </r>
  <r>
    <x v="4"/>
    <x v="10"/>
    <x v="0"/>
    <x v="1"/>
    <s v="m3"/>
    <n v="0"/>
    <m/>
    <m/>
    <m/>
    <m/>
    <m/>
    <m/>
    <m/>
    <m/>
    <m/>
    <m/>
    <m/>
  </r>
  <r>
    <x v="4"/>
    <x v="10"/>
    <x v="0"/>
    <x v="2"/>
    <s v="m3"/>
    <n v="0"/>
    <m/>
    <m/>
    <m/>
    <m/>
    <m/>
    <m/>
    <m/>
    <m/>
    <m/>
    <m/>
    <m/>
  </r>
  <r>
    <x v="4"/>
    <x v="10"/>
    <x v="0"/>
    <x v="3"/>
    <s v="m3"/>
    <n v="0"/>
    <m/>
    <m/>
    <m/>
    <m/>
    <m/>
    <m/>
    <m/>
    <m/>
    <m/>
    <m/>
    <m/>
  </r>
  <r>
    <x v="4"/>
    <x v="10"/>
    <x v="0"/>
    <x v="4"/>
    <s v="m3"/>
    <n v="0"/>
    <m/>
    <m/>
    <m/>
    <m/>
    <m/>
    <m/>
    <m/>
    <m/>
    <m/>
    <m/>
    <m/>
  </r>
  <r>
    <x v="4"/>
    <x v="10"/>
    <x v="0"/>
    <x v="5"/>
    <s v="m3"/>
    <n v="0"/>
    <m/>
    <m/>
    <m/>
    <m/>
    <m/>
    <m/>
    <m/>
    <m/>
    <m/>
    <m/>
    <m/>
  </r>
  <r>
    <x v="4"/>
    <x v="10"/>
    <x v="0"/>
    <x v="6"/>
    <s v="m3"/>
    <n v="0"/>
    <m/>
    <m/>
    <m/>
    <m/>
    <m/>
    <m/>
    <m/>
    <m/>
    <m/>
    <m/>
    <m/>
  </r>
  <r>
    <x v="4"/>
    <x v="10"/>
    <x v="1"/>
    <x v="7"/>
    <s v="m3"/>
    <n v="0"/>
    <m/>
    <m/>
    <m/>
    <m/>
    <m/>
    <m/>
    <m/>
    <m/>
    <m/>
    <m/>
    <m/>
  </r>
  <r>
    <x v="4"/>
    <x v="10"/>
    <x v="1"/>
    <x v="8"/>
    <s v="m3"/>
    <n v="0"/>
    <m/>
    <m/>
    <m/>
    <m/>
    <m/>
    <m/>
    <m/>
    <m/>
    <m/>
    <m/>
    <m/>
  </r>
  <r>
    <x v="4"/>
    <x v="10"/>
    <x v="1"/>
    <x v="9"/>
    <s v="m3"/>
    <n v="0"/>
    <m/>
    <m/>
    <m/>
    <m/>
    <m/>
    <m/>
    <m/>
    <m/>
    <m/>
    <m/>
    <m/>
  </r>
  <r>
    <x v="4"/>
    <x v="10"/>
    <x v="1"/>
    <x v="10"/>
    <s v="m3"/>
    <n v="0"/>
    <m/>
    <m/>
    <m/>
    <m/>
    <m/>
    <m/>
    <m/>
    <m/>
    <m/>
    <m/>
    <m/>
  </r>
  <r>
    <x v="4"/>
    <x v="10"/>
    <x v="1"/>
    <x v="11"/>
    <s v="m3"/>
    <n v="0"/>
    <m/>
    <m/>
    <m/>
    <m/>
    <m/>
    <m/>
    <m/>
    <m/>
    <m/>
    <m/>
    <m/>
  </r>
  <r>
    <x v="4"/>
    <x v="10"/>
    <x v="1"/>
    <x v="12"/>
    <s v="m3"/>
    <n v="0"/>
    <m/>
    <m/>
    <m/>
    <m/>
    <m/>
    <m/>
    <m/>
    <m/>
    <m/>
    <m/>
    <m/>
  </r>
  <r>
    <x v="4"/>
    <x v="10"/>
    <x v="1"/>
    <x v="13"/>
    <s v="m3"/>
    <n v="0"/>
    <m/>
    <m/>
    <m/>
    <m/>
    <m/>
    <m/>
    <m/>
    <m/>
    <m/>
    <m/>
    <m/>
  </r>
  <r>
    <x v="4"/>
    <x v="10"/>
    <x v="1"/>
    <x v="14"/>
    <s v="m3"/>
    <n v="0"/>
    <m/>
    <m/>
    <m/>
    <m/>
    <m/>
    <m/>
    <m/>
    <m/>
    <m/>
    <m/>
    <m/>
  </r>
  <r>
    <x v="4"/>
    <x v="10"/>
    <x v="1"/>
    <x v="15"/>
    <s v="m3"/>
    <n v="0"/>
    <m/>
    <m/>
    <m/>
    <m/>
    <m/>
    <m/>
    <m/>
    <m/>
    <m/>
    <m/>
    <m/>
  </r>
  <r>
    <x v="4"/>
    <x v="10"/>
    <x v="2"/>
    <x v="16"/>
    <s v="m3"/>
    <n v="40"/>
    <m/>
    <m/>
    <m/>
    <m/>
    <m/>
    <m/>
    <m/>
    <m/>
    <m/>
    <m/>
    <m/>
  </r>
  <r>
    <x v="4"/>
    <x v="10"/>
    <x v="2"/>
    <x v="17"/>
    <s v="m3"/>
    <n v="35"/>
    <m/>
    <m/>
    <m/>
    <m/>
    <m/>
    <m/>
    <m/>
    <m/>
    <m/>
    <m/>
    <m/>
  </r>
  <r>
    <x v="4"/>
    <x v="10"/>
    <x v="2"/>
    <x v="18"/>
    <s v="m3"/>
    <n v="1355"/>
    <m/>
    <m/>
    <m/>
    <m/>
    <m/>
    <m/>
    <m/>
    <m/>
    <m/>
    <m/>
    <m/>
  </r>
  <r>
    <x v="4"/>
    <x v="10"/>
    <x v="2"/>
    <x v="19"/>
    <s v="m3"/>
    <n v="710"/>
    <m/>
    <m/>
    <m/>
    <m/>
    <m/>
    <m/>
    <m/>
    <m/>
    <m/>
    <m/>
    <m/>
  </r>
  <r>
    <x v="4"/>
    <x v="10"/>
    <x v="3"/>
    <x v="20"/>
    <s v="m3"/>
    <n v="0"/>
    <m/>
    <m/>
    <m/>
    <m/>
    <m/>
    <m/>
    <m/>
    <m/>
    <m/>
    <m/>
    <m/>
  </r>
  <r>
    <x v="4"/>
    <x v="10"/>
    <x v="3"/>
    <x v="21"/>
    <s v="m3"/>
    <n v="35"/>
    <m/>
    <m/>
    <m/>
    <m/>
    <m/>
    <m/>
    <m/>
    <m/>
    <m/>
    <m/>
    <m/>
  </r>
  <r>
    <x v="4"/>
    <x v="10"/>
    <x v="3"/>
    <x v="22"/>
    <s v="m3"/>
    <n v="56"/>
    <m/>
    <m/>
    <m/>
    <m/>
    <m/>
    <m/>
    <m/>
    <m/>
    <m/>
    <m/>
    <m/>
  </r>
  <r>
    <x v="4"/>
    <x v="10"/>
    <x v="4"/>
    <x v="23"/>
    <s v="m3"/>
    <n v="0"/>
    <m/>
    <m/>
    <m/>
    <m/>
    <m/>
    <m/>
    <m/>
    <m/>
    <m/>
    <m/>
    <m/>
  </r>
  <r>
    <x v="4"/>
    <x v="10"/>
    <x v="4"/>
    <x v="24"/>
    <s v="m3"/>
    <n v="3"/>
    <m/>
    <m/>
    <m/>
    <m/>
    <m/>
    <m/>
    <m/>
    <m/>
    <m/>
    <m/>
    <m/>
  </r>
  <r>
    <x v="4"/>
    <x v="10"/>
    <x v="4"/>
    <x v="25"/>
    <s v="m3"/>
    <n v="0"/>
    <m/>
    <m/>
    <m/>
    <m/>
    <m/>
    <m/>
    <m/>
    <m/>
    <m/>
    <m/>
    <m/>
  </r>
  <r>
    <x v="4"/>
    <x v="10"/>
    <x v="4"/>
    <x v="26"/>
    <s v="m3"/>
    <n v="0"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4">
  <r>
    <x v="0"/>
    <x v="0"/>
    <x v="0"/>
    <x v="0"/>
    <x v="0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x v="0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x v="0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x v="0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x v="0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x v="0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x v="0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x v="0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x v="0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x v="0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x v="0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x v="0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x v="0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x v="0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x v="0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x v="0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x v="0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x v="0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x v="0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x v="0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x v="0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x v="0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x v="0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x v="0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x v="0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x v="0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x v="0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1"/>
    <x v="0"/>
    <x v="0"/>
    <x v="0"/>
    <x v="0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x v="0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x v="0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x v="0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x v="0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x v="0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x v="0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x v="0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x v="0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x v="0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x v="0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x v="0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x v="0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x v="0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x v="0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x v="0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x v="0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x v="0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x v="0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x v="0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x v="0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x v="0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x v="0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x v="0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x v="0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x v="0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x v="0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2"/>
    <x v="0"/>
    <x v="0"/>
    <x v="0"/>
    <x v="0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0"/>
    <x v="0"/>
    <x v="2"/>
    <x v="0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0"/>
    <x v="0"/>
    <x v="4"/>
    <x v="0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0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0"/>
    <x v="1"/>
    <x v="7"/>
    <x v="0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x v="0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x v="0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x v="0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x v="0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x v="0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0"/>
    <x v="1"/>
    <x v="14"/>
    <x v="0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x v="0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x v="0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x v="0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x v="0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x v="0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x v="0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x v="0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x v="0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x v="0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x v="0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x v="0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x v="0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3"/>
    <x v="0"/>
    <x v="0"/>
    <x v="0"/>
    <x v="0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x v="0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x v="0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x v="0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x v="0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x v="0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x v="0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x v="0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x v="0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x v="0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x v="0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x v="0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x v="0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x v="0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x v="0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x v="0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x v="0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x v="0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x v="0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x v="0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x v="0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x v="0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x v="0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x v="0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x v="0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x v="0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x v="0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4"/>
    <x v="0"/>
    <x v="0"/>
    <x v="0"/>
    <x v="0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x v="0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x v="0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x v="0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x v="0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x v="0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x v="0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x v="0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x v="0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x v="0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x v="0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x v="0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x v="0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x v="0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x v="0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x v="0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x v="0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x v="0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x v="0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x v="0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x v="0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x v="0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x v="0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x v="0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x v="0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x v="0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x v="0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5"/>
    <x v="0"/>
    <x v="0"/>
    <x v="0"/>
    <x v="0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0"/>
    <x v="0"/>
    <x v="2"/>
    <x v="0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0"/>
    <x v="0"/>
    <x v="4"/>
    <x v="0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0"/>
    <x v="0"/>
    <x v="6"/>
    <x v="0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x v="0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x v="0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x v="0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x v="0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x v="0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x v="0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x v="0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x v="0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x v="0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x v="0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x v="0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x v="0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x v="0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x v="0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x v="0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x v="0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x v="0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x v="0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x v="0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x v="0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6"/>
    <x v="0"/>
    <x v="0"/>
    <x v="0"/>
    <x v="0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x v="0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x v="0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x v="0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x v="0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x v="0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x v="0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x v="0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x v="0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x v="0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x v="0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x v="0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x v="0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x v="0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x v="0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x v="0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x v="0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x v="0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x v="0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x v="0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x v="0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x v="0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x v="0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x v="0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x v="0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x v="0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x v="0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7"/>
    <x v="0"/>
    <x v="0"/>
    <x v="0"/>
    <x v="0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x v="0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x v="0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x v="0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x v="0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x v="0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x v="0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x v="0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x v="0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x v="0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x v="0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x v="0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x v="0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x v="0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x v="0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x v="0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x v="0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x v="0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x v="0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x v="0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x v="0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x v="0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x v="0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x v="0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x v="0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x v="0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x v="0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0"/>
    <x v="1"/>
    <x v="0"/>
    <x v="0"/>
    <x v="0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x v="0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x v="0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x v="0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x v="0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x v="0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x v="0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x v="0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x v="0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x v="0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x v="0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x v="0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x v="0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x v="0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x v="0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x v="0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x v="0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x v="0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x v="0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x v="0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x v="0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x v="0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x v="0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x v="0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x v="0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x v="0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x v="0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1"/>
    <x v="1"/>
    <x v="0"/>
    <x v="0"/>
    <x v="0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x v="0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x v="0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x v="0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x v="0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x v="0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x v="0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x v="0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x v="0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x v="0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x v="0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x v="0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x v="0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x v="0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x v="0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x v="0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x v="0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x v="0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x v="0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x v="0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x v="0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x v="0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x v="0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x v="0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x v="0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x v="0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x v="0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2"/>
    <x v="1"/>
    <x v="0"/>
    <x v="0"/>
    <x v="0"/>
    <n v="5"/>
    <n v="0"/>
    <n v="40"/>
    <n v="5"/>
    <n v="5"/>
    <n v="5"/>
    <n v="5"/>
    <n v="0"/>
    <n v="0"/>
    <n v="0"/>
    <n v="0"/>
    <n v="0"/>
    <n v="65"/>
  </r>
  <r>
    <x v="2"/>
    <x v="1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"/>
    <x v="0"/>
    <x v="2"/>
    <x v="0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"/>
    <x v="0"/>
    <x v="4"/>
    <x v="0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"/>
    <x v="1"/>
    <x v="7"/>
    <x v="0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x v="0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x v="0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x v="0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x v="0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x v="0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"/>
    <x v="1"/>
    <x v="14"/>
    <x v="0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x v="0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x v="0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x v="0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x v="0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x v="0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x v="0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x v="0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x v="0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x v="0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x v="0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x v="0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x v="0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3"/>
    <x v="1"/>
    <x v="0"/>
    <x v="0"/>
    <x v="0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x v="0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x v="0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x v="0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x v="0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x v="0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x v="0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x v="0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x v="0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x v="0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x v="0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x v="0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x v="0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x v="0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x v="0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x v="0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x v="0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x v="0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x v="0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x v="0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x v="0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x v="0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x v="0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x v="0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x v="0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x v="0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x v="0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4"/>
    <x v="1"/>
    <x v="0"/>
    <x v="0"/>
    <x v="0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x v="0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x v="0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x v="0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x v="0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x v="0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x v="0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x v="0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x v="0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x v="0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x v="0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x v="0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x v="0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x v="0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x v="0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x v="0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x v="0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x v="0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x v="0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x v="0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x v="0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x v="0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x v="0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x v="0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x v="0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x v="0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x v="0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5"/>
    <x v="1"/>
    <x v="0"/>
    <x v="0"/>
    <x v="0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"/>
    <x v="0"/>
    <x v="2"/>
    <x v="0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"/>
    <x v="0"/>
    <x v="4"/>
    <x v="0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"/>
    <x v="0"/>
    <x v="6"/>
    <x v="0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x v="0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x v="0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x v="0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x v="0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x v="0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x v="0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x v="0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x v="0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x v="0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x v="0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x v="0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x v="0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x v="0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x v="0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x v="0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x v="0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x v="0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x v="0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x v="0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x v="0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6"/>
    <x v="1"/>
    <x v="0"/>
    <x v="0"/>
    <x v="0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x v="0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x v="0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x v="0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x v="0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x v="0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x v="0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x v="0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x v="0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x v="0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x v="0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x v="0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x v="0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x v="0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x v="0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x v="0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x v="0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x v="0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x v="0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x v="0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x v="0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x v="0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x v="0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x v="0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x v="0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x v="0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x v="0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7"/>
    <x v="1"/>
    <x v="0"/>
    <x v="0"/>
    <x v="0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x v="0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x v="0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x v="0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x v="0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x v="0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x v="0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x v="0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x v="0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x v="0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x v="0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x v="0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x v="0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x v="0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x v="0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x v="0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x v="0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x v="0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x v="0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x v="0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x v="0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x v="0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x v="0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x v="0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x v="0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x v="0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x v="0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0"/>
    <x v="2"/>
    <x v="0"/>
    <x v="0"/>
    <x v="0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x v="0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x v="0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x v="0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x v="0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x v="0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x v="0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x v="0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x v="0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x v="0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x v="0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x v="0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x v="0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x v="0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x v="0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x v="0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x v="0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x v="0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x v="0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x v="0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x v="0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x v="0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x v="0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x v="0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x v="0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x v="0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x v="0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1"/>
    <x v="2"/>
    <x v="0"/>
    <x v="0"/>
    <x v="0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x v="0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x v="0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x v="0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x v="0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x v="0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x v="0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x v="0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x v="0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x v="0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x v="0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x v="0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x v="0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x v="0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x v="0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x v="0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x v="0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x v="0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x v="0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x v="0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x v="0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x v="0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x v="0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x v="0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x v="0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x v="0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x v="0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2"/>
    <x v="2"/>
    <x v="0"/>
    <x v="0"/>
    <x v="0"/>
    <n v="0"/>
    <n v="0"/>
    <n v="35"/>
    <n v="0"/>
    <n v="0"/>
    <n v="0"/>
    <n v="0"/>
    <n v="0"/>
    <n v="0"/>
    <n v="0"/>
    <n v="0"/>
    <n v="0"/>
    <n v="35"/>
  </r>
  <r>
    <x v="2"/>
    <x v="2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"/>
    <x v="0"/>
    <x v="2"/>
    <x v="0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"/>
    <x v="0"/>
    <x v="4"/>
    <x v="0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"/>
    <x v="1"/>
    <x v="7"/>
    <x v="0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x v="0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x v="0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x v="0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x v="0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x v="0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"/>
    <x v="1"/>
    <x v="14"/>
    <x v="0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x v="0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x v="0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x v="0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x v="0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x v="0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x v="0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x v="0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x v="0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x v="0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x v="0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x v="0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x v="0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3"/>
    <x v="2"/>
    <x v="0"/>
    <x v="0"/>
    <x v="0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x v="0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x v="0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x v="0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x v="0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x v="0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x v="0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x v="0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x v="0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x v="0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x v="0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x v="0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x v="0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x v="0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x v="0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x v="0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x v="0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x v="0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x v="0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x v="0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x v="0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x v="0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x v="0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x v="0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x v="0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x v="0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x v="0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4"/>
    <x v="2"/>
    <x v="0"/>
    <x v="0"/>
    <x v="0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x v="0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x v="0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x v="0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x v="0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x v="0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x v="0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x v="0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x v="0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x v="0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x v="0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x v="0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x v="0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x v="0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x v="0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x v="0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x v="0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x v="0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x v="0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x v="0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x v="0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x v="0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x v="0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x v="0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x v="0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x v="0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x v="0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5"/>
    <x v="2"/>
    <x v="0"/>
    <x v="0"/>
    <x v="0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"/>
    <x v="0"/>
    <x v="2"/>
    <x v="0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x v="0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x v="0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"/>
    <x v="0"/>
    <x v="6"/>
    <x v="0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x v="0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x v="0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x v="0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x v="0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x v="0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x v="0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x v="0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x v="0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x v="0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x v="0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x v="0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x v="0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x v="0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x v="0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x v="0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x v="0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x v="0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x v="0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x v="0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x v="0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6"/>
    <x v="2"/>
    <x v="0"/>
    <x v="0"/>
    <x v="0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x v="0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x v="0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x v="0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x v="0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x v="0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x v="0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x v="0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x v="0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x v="0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x v="0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x v="0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x v="0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x v="0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x v="0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x v="0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x v="0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x v="0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x v="0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x v="0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x v="0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x v="0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x v="0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x v="0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x v="0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x v="0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x v="0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7"/>
    <x v="2"/>
    <x v="0"/>
    <x v="0"/>
    <x v="0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x v="0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x v="0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x v="0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x v="0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x v="0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x v="0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x v="0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x v="0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x v="0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x v="0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x v="0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x v="0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x v="0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x v="0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x v="0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x v="0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x v="0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x v="0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x v="0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x v="0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x v="0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x v="0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x v="0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x v="0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x v="0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x v="0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0"/>
    <x v="3"/>
    <x v="0"/>
    <x v="0"/>
    <x v="0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x v="0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x v="0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x v="0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x v="0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x v="0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x v="0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x v="0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x v="0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x v="0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x v="0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x v="0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x v="0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x v="0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x v="0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x v="0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x v="0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x v="0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x v="0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x v="0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x v="0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x v="0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x v="0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x v="0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x v="0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x v="0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x v="0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1"/>
    <x v="3"/>
    <x v="0"/>
    <x v="0"/>
    <x v="0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x v="0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x v="0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x v="0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x v="0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x v="0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x v="0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x v="0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x v="0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x v="0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x v="0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x v="0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x v="0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x v="0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x v="0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x v="0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x v="0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x v="0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x v="0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x v="0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x v="0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x v="0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x v="0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x v="0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x v="0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x v="0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x v="0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2"/>
    <x v="3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2"/>
    <x v="0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4"/>
    <x v="0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3"/>
    <x v="1"/>
    <x v="7"/>
    <x v="0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x v="0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x v="0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x v="0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x v="0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x v="0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x v="0"/>
    <n v="0"/>
    <n v="0"/>
    <n v="0"/>
    <n v="0"/>
    <n v="0"/>
    <n v="3"/>
    <n v="0"/>
    <n v="0"/>
    <n v="0"/>
    <n v="0"/>
    <n v="0"/>
    <n v="0"/>
    <n v="3"/>
  </r>
  <r>
    <x v="2"/>
    <x v="3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3"/>
    <x v="1"/>
    <x v="15"/>
    <x v="0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x v="0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x v="0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x v="0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x v="0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x v="0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x v="0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x v="0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x v="0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x v="0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x v="0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x v="0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3"/>
    <x v="3"/>
    <x v="0"/>
    <x v="0"/>
    <x v="0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x v="0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x v="0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x v="0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x v="0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x v="0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x v="0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x v="0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x v="0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x v="0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x v="0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x v="0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x v="0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x v="0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x v="0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x v="0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x v="0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x v="0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x v="0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x v="0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x v="0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x v="0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x v="0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x v="0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x v="0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x v="0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x v="0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4"/>
    <x v="3"/>
    <x v="0"/>
    <x v="0"/>
    <x v="0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x v="0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x v="0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x v="0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x v="0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x v="0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x v="0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x v="0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x v="0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x v="0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x v="0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x v="0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x v="0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x v="0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x v="0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x v="0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x v="0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x v="0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x v="0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x v="0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x v="0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x v="0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x v="0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x v="0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x v="0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x v="0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x v="0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5"/>
    <x v="3"/>
    <x v="0"/>
    <x v="0"/>
    <x v="0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x v="0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x v="0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3"/>
    <x v="0"/>
    <x v="4"/>
    <x v="0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3"/>
    <x v="0"/>
    <x v="6"/>
    <x v="0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x v="0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x v="0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x v="0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x v="0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x v="0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x v="0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x v="0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x v="0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x v="0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x v="0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x v="0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x v="0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x v="0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x v="0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x v="0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x v="0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x v="0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x v="0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x v="0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x v="0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6"/>
    <x v="3"/>
    <x v="0"/>
    <x v="0"/>
    <x v="0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x v="0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x v="0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x v="0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x v="0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x v="0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x v="0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x v="0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x v="0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x v="0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x v="0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x v="0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x v="0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x v="0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x v="0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x v="0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x v="0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x v="0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x v="0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x v="0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x v="0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x v="0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x v="0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x v="0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x v="0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x v="0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x v="0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7"/>
    <x v="3"/>
    <x v="0"/>
    <x v="0"/>
    <x v="0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x v="0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x v="0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x v="0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x v="0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x v="0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x v="0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x v="0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x v="0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x v="0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x v="0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x v="0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x v="0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x v="0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x v="0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x v="0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x v="0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x v="0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x v="0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x v="0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x v="0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x v="0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x v="0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x v="0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x v="0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x v="0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x v="0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0"/>
    <x v="4"/>
    <x v="0"/>
    <x v="0"/>
    <x v="0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x v="0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x v="0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x v="0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x v="0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x v="0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x v="0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x v="0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x v="0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x v="0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x v="0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x v="0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x v="0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x v="0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x v="0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x v="0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x v="0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x v="0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x v="0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x v="0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x v="0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x v="0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x v="0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x v="0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x v="0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x v="0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x v="0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1"/>
    <x v="4"/>
    <x v="0"/>
    <x v="0"/>
    <x v="0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x v="0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x v="0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x v="0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x v="0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x v="0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x v="0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x v="0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x v="0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x v="0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x v="0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x v="0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x v="0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x v="0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x v="0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x v="0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x v="0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x v="0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x v="0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x v="0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x v="0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x v="0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x v="0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x v="0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x v="0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x v="0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x v="0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2"/>
    <x v="4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2"/>
    <x v="0"/>
    <n v="360"/>
    <n v="315"/>
    <n v="440"/>
    <n v="405"/>
    <n v="380"/>
    <n v="410"/>
    <n v="400"/>
    <n v="400"/>
    <n v="390"/>
    <n v="390"/>
    <n v="375"/>
    <n v="355"/>
    <n v="4620"/>
  </r>
  <r>
    <x v="2"/>
    <x v="4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4"/>
    <x v="0"/>
    <n v="133.15"/>
    <n v="163.1"/>
    <n v="139.15"/>
    <n v="180"/>
    <n v="101"/>
    <n v="124.1"/>
    <n v="102"/>
    <n v="130"/>
    <n v="95"/>
    <n v="84"/>
    <n v="85.2"/>
    <n v="140"/>
    <n v="1476.7"/>
  </r>
  <r>
    <x v="2"/>
    <x v="4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4"/>
    <x v="1"/>
    <x v="7"/>
    <x v="0"/>
    <n v="420.15"/>
    <n v="270"/>
    <n v="475.05"/>
    <n v="310.05"/>
    <n v="435.05"/>
    <n v="295.05"/>
    <n v="265"/>
    <n v="340.1"/>
    <n v="295.05"/>
    <n v="300.14999999999998"/>
    <n v="345.1"/>
    <n v="380.1"/>
    <n v="4130.8500000000004"/>
  </r>
  <r>
    <x v="2"/>
    <x v="4"/>
    <x v="1"/>
    <x v="8"/>
    <x v="0"/>
    <n v="140"/>
    <n v="50"/>
    <n v="40"/>
    <n v="25"/>
    <n v="90"/>
    <n v="50"/>
    <n v="25"/>
    <n v="65"/>
    <n v="75"/>
    <n v="70"/>
    <n v="180"/>
    <n v="20"/>
    <n v="830"/>
  </r>
  <r>
    <x v="2"/>
    <x v="4"/>
    <x v="1"/>
    <x v="9"/>
    <x v="0"/>
    <n v="225"/>
    <n v="245"/>
    <n v="220"/>
    <n v="130"/>
    <n v="220"/>
    <n v="125"/>
    <n v="150"/>
    <n v="145"/>
    <n v="150"/>
    <n v="110"/>
    <n v="170"/>
    <n v="133"/>
    <n v="2023"/>
  </r>
  <r>
    <x v="2"/>
    <x v="4"/>
    <x v="1"/>
    <x v="10"/>
    <x v="0"/>
    <n v="70"/>
    <n v="70"/>
    <n v="35"/>
    <n v="35"/>
    <n v="65"/>
    <n v="70"/>
    <n v="35"/>
    <n v="45"/>
    <n v="65"/>
    <n v="40"/>
    <n v="55"/>
    <n v="62"/>
    <n v="647"/>
  </r>
  <r>
    <x v="2"/>
    <x v="4"/>
    <x v="1"/>
    <x v="11"/>
    <x v="0"/>
    <n v="10"/>
    <n v="15"/>
    <n v="10"/>
    <n v="20"/>
    <n v="5"/>
    <n v="20"/>
    <n v="5"/>
    <n v="25"/>
    <n v="5"/>
    <n v="15"/>
    <n v="5"/>
    <n v="25"/>
    <n v="160"/>
  </r>
  <r>
    <x v="2"/>
    <x v="4"/>
    <x v="1"/>
    <x v="12"/>
    <x v="0"/>
    <n v="172.5"/>
    <n v="222.5"/>
    <n v="153"/>
    <n v="161.9"/>
    <n v="127.45"/>
    <n v="145"/>
    <n v="128.44999999999999"/>
    <n v="118.45"/>
    <n v="117.95"/>
    <n v="78.45"/>
    <n v="126.5"/>
    <n v="166"/>
    <n v="1718.15"/>
  </r>
  <r>
    <x v="2"/>
    <x v="4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4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4"/>
    <x v="1"/>
    <x v="15"/>
    <x v="0"/>
    <n v="268.67599999999999"/>
    <n v="149.893"/>
    <n v="274.55"/>
    <n v="191.91900000000001"/>
    <n v="212.39"/>
    <n v="255.82300000000001"/>
    <n v="234.2"/>
    <n v="239.88300000000001"/>
    <n v="194.43299999999999"/>
    <n v="184.04"/>
    <n v="181.54400000000001"/>
    <n v="195.11199999999999"/>
    <n v="2582.4630000000002"/>
  </r>
  <r>
    <x v="2"/>
    <x v="4"/>
    <x v="2"/>
    <x v="16"/>
    <x v="0"/>
    <n v="2374.797"/>
    <n v="2318.9549999999999"/>
    <n v="1981.117"/>
    <n v="1406.973"/>
    <n v="1510.211"/>
    <n v="1049.038"/>
    <n v="956.88300000000004"/>
    <n v="925.07100000000003"/>
    <n v="959.02700000000004"/>
    <n v="753.64700000000005"/>
    <n v="1356.6959999999999"/>
    <n v="1979.3"/>
    <n v="17571.715"/>
  </r>
  <r>
    <x v="2"/>
    <x v="4"/>
    <x v="2"/>
    <x v="17"/>
    <x v="0"/>
    <n v="39.902999999999999"/>
    <n v="19.945"/>
    <n v="74.507999999999996"/>
    <n v="24.907"/>
    <n v="49.811"/>
    <n v="4.9930000000000003"/>
    <n v="34.920999999999999"/>
    <n v="49.945"/>
    <n v="24.943000000000001"/>
    <n v="29.931999999999999"/>
    <n v="29.954999999999998"/>
    <n v="9.9640000000000004"/>
    <n v="393.72699999999998"/>
  </r>
  <r>
    <x v="2"/>
    <x v="4"/>
    <x v="2"/>
    <x v="18"/>
    <x v="0"/>
    <n v="1064.0630000000001"/>
    <n v="1115.866"/>
    <n v="577.87099999999998"/>
    <n v="674.62599999999998"/>
    <n v="1242.171"/>
    <n v="395.67200000000003"/>
    <n v="273.29399999999998"/>
    <n v="301.49099999999999"/>
    <n v="292.71699999999998"/>
    <n v="267.82900000000001"/>
    <n v="162.946"/>
    <n v="190.56800000000001"/>
    <n v="6559.1139999999996"/>
  </r>
  <r>
    <x v="2"/>
    <x v="4"/>
    <x v="2"/>
    <x v="19"/>
    <x v="0"/>
    <n v="7578.2039999999997"/>
    <n v="5201.08"/>
    <n v="2972.6729999999998"/>
    <n v="4231.7960000000003"/>
    <n v="5597.4459999999999"/>
    <n v="4991.6549999999997"/>
    <n v="2739.7"/>
    <n v="2002.9739999999999"/>
    <n v="3517.3560000000002"/>
    <n v="1328.729"/>
    <n v="1326.7070000000001"/>
    <n v="723.55799999999999"/>
    <n v="42211.877999999997"/>
  </r>
  <r>
    <x v="2"/>
    <x v="4"/>
    <x v="3"/>
    <x v="20"/>
    <x v="0"/>
    <n v="550.26400000000001"/>
    <n v="662.11400000000003"/>
    <n v="666.17899999999997"/>
    <n v="468.279"/>
    <n v="518.56100000000004"/>
    <n v="294.30900000000003"/>
    <n v="408.86500000000001"/>
    <n v="366.99099999999999"/>
    <n v="1143.7950000000001"/>
    <n v="464.07"/>
    <n v="585.904"/>
    <n v="284.72300000000001"/>
    <n v="6414.0540000000001"/>
  </r>
  <r>
    <x v="2"/>
    <x v="4"/>
    <x v="3"/>
    <x v="21"/>
    <x v="0"/>
    <n v="357.012"/>
    <n v="371.416"/>
    <n v="415.07600000000002"/>
    <n v="395.68"/>
    <n v="517.93399999999997"/>
    <n v="413.625"/>
    <n v="482.96300000000002"/>
    <n v="429.36200000000002"/>
    <n v="422.60700000000003"/>
    <n v="354.851"/>
    <n v="301.27499999999998"/>
    <n v="359.77199999999999"/>
    <n v="4821.5729999999994"/>
  </r>
  <r>
    <x v="2"/>
    <x v="4"/>
    <x v="3"/>
    <x v="22"/>
    <x v="0"/>
    <n v="590.79999999999995"/>
    <n v="581.11800000000005"/>
    <n v="744.096"/>
    <n v="556.75099999999998"/>
    <n v="642.37800000000004"/>
    <n v="707.86"/>
    <n v="626.51"/>
    <n v="580.48400000000004"/>
    <n v="465.03500000000003"/>
    <n v="532.93499999999995"/>
    <n v="486.44600000000003"/>
    <n v="564.81500000000005"/>
    <n v="7079.228000000001"/>
  </r>
  <r>
    <x v="2"/>
    <x v="4"/>
    <x v="4"/>
    <x v="23"/>
    <x v="0"/>
    <n v="535"/>
    <n v="635"/>
    <n v="665"/>
    <n v="685"/>
    <n v="1005"/>
    <n v="994"/>
    <n v="665"/>
    <n v="1150"/>
    <n v="764"/>
    <n v="865"/>
    <n v="1630"/>
    <n v="1734"/>
    <n v="11327"/>
  </r>
  <r>
    <x v="2"/>
    <x v="4"/>
    <x v="4"/>
    <x v="24"/>
    <x v="0"/>
    <n v="74"/>
    <n v="22"/>
    <n v="35"/>
    <n v="0"/>
    <n v="35"/>
    <n v="0"/>
    <n v="35"/>
    <n v="35"/>
    <n v="1"/>
    <n v="35"/>
    <n v="22"/>
    <n v="65"/>
    <n v="359"/>
  </r>
  <r>
    <x v="2"/>
    <x v="4"/>
    <x v="4"/>
    <x v="25"/>
    <x v="0"/>
    <n v="130"/>
    <n v="116"/>
    <n v="114.577"/>
    <n v="70"/>
    <n v="76"/>
    <n v="75"/>
    <n v="45"/>
    <n v="55"/>
    <n v="90"/>
    <n v="91.2"/>
    <n v="55"/>
    <n v="65"/>
    <n v="982.77700000000004"/>
  </r>
  <r>
    <x v="2"/>
    <x v="4"/>
    <x v="4"/>
    <x v="26"/>
    <x v="0"/>
    <n v="5"/>
    <n v="10"/>
    <n v="0"/>
    <n v="20"/>
    <n v="10"/>
    <n v="5"/>
    <n v="5"/>
    <n v="10"/>
    <n v="11.21"/>
    <n v="10"/>
    <n v="10.388999999999999"/>
    <n v="0"/>
    <n v="96.599000000000004"/>
  </r>
  <r>
    <x v="3"/>
    <x v="4"/>
    <x v="0"/>
    <x v="0"/>
    <x v="0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x v="0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x v="0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x v="0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x v="0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x v="0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x v="0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x v="0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x v="0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x v="0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x v="0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x v="0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x v="0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x v="0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x v="0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x v="0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x v="0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x v="0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x v="0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x v="0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x v="0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x v="0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x v="0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x v="0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x v="0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x v="0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x v="0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4"/>
    <x v="4"/>
    <x v="0"/>
    <x v="0"/>
    <x v="0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x v="0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x v="0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x v="0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x v="0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x v="0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x v="0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x v="0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x v="0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x v="0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x v="0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x v="0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x v="0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x v="0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x v="0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x v="0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x v="0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x v="0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x v="0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x v="0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x v="0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x v="0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x v="0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x v="0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x v="0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x v="0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x v="0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5"/>
    <x v="4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2"/>
    <x v="0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4"/>
    <x v="0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6"/>
    <x v="0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x v="0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x v="0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x v="0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x v="0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x v="0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x v="0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x v="0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x v="0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x v="0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x v="0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x v="0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x v="0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x v="0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x v="0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x v="0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x v="0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x v="0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x v="0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x v="0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x v="0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6"/>
    <x v="4"/>
    <x v="0"/>
    <x v="0"/>
    <x v="0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x v="0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x v="0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x v="0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x v="0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x v="0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x v="0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x v="0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x v="0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x v="0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x v="0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x v="0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x v="0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x v="0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x v="0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x v="0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x v="0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x v="0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x v="0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x v="0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x v="0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x v="0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x v="0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x v="0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x v="0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x v="0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x v="0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7"/>
    <x v="4"/>
    <x v="0"/>
    <x v="0"/>
    <x v="0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x v="0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x v="0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x v="0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x v="0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x v="0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x v="0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x v="0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x v="0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x v="0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x v="0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x v="0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x v="0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x v="0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x v="0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x v="0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x v="0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x v="0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x v="0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x v="0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x v="0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x v="0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x v="0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x v="0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x v="0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x v="0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x v="0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0"/>
    <x v="5"/>
    <x v="0"/>
    <x v="0"/>
    <x v="0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x v="0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x v="0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x v="0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x v="0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x v="0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x v="0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x v="0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x v="0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x v="0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x v="0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x v="0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x v="0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x v="0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x v="0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x v="0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x v="0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x v="0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x v="0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x v="0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x v="0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x v="0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x v="0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x v="0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x v="0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x v="0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x v="0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1"/>
    <x v="5"/>
    <x v="0"/>
    <x v="0"/>
    <x v="0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x v="0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x v="0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x v="0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x v="0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x v="0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x v="0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x v="0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x v="0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x v="0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x v="0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x v="0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x v="0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x v="0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x v="0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x v="0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x v="0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x v="0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x v="0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x v="0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x v="0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x v="0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x v="0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x v="0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x v="0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x v="0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x v="0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2"/>
    <x v="5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2"/>
    <x v="0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4"/>
    <x v="0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5"/>
    <x v="1"/>
    <x v="7"/>
    <x v="0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x v="0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x v="0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x v="0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x v="0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x v="0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5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5"/>
    <x v="1"/>
    <x v="15"/>
    <x v="0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x v="0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x v="0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x v="0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x v="0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x v="0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x v="0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x v="0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x v="0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x v="0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x v="0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x v="0"/>
    <n v="10.194000000000001"/>
    <n v="20"/>
    <n v="0.64800000000000002"/>
    <n v="10"/>
    <n v="10"/>
    <n v="5"/>
    <n v="10"/>
    <n v="20"/>
    <n v="0"/>
    <n v="0"/>
    <n v="0"/>
    <n v="0"/>
    <n v="85.841999999999999"/>
  </r>
  <r>
    <x v="3"/>
    <x v="5"/>
    <x v="0"/>
    <x v="0"/>
    <x v="0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x v="0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x v="0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x v="0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x v="0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x v="0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x v="0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x v="0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x v="0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x v="0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x v="0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x v="0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x v="0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x v="0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x v="0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x v="0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x v="0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x v="0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x v="0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x v="0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x v="0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x v="0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x v="0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x v="0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x v="0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x v="0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x v="0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4"/>
    <x v="5"/>
    <x v="0"/>
    <x v="0"/>
    <x v="0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x v="0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x v="0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x v="0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x v="0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x v="0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x v="0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x v="0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x v="0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x v="0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x v="0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x v="0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x v="0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x v="0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x v="0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x v="0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x v="0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x v="0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x v="0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x v="0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x v="0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x v="0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x v="0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x v="0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x v="0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x v="0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x v="0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5"/>
    <x v="5"/>
    <x v="0"/>
    <x v="0"/>
    <x v="0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5"/>
    <x v="0"/>
    <x v="2"/>
    <x v="0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5"/>
    <x v="0"/>
    <x v="4"/>
    <x v="0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5"/>
    <x v="0"/>
    <x v="6"/>
    <x v="0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x v="0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x v="0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x v="0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x v="0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x v="0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x v="0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x v="0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x v="0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x v="0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x v="0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x v="0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x v="0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x v="0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x v="0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x v="0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x v="0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x v="0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x v="0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x v="0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x v="0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6"/>
    <x v="5"/>
    <x v="0"/>
    <x v="0"/>
    <x v="0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x v="0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x v="0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x v="0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x v="0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x v="0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x v="0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x v="0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x v="0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x v="0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x v="0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x v="0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x v="0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x v="0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x v="0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x v="0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x v="0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x v="0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x v="0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x v="0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x v="0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x v="0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x v="0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x v="0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x v="0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x v="0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x v="0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7"/>
    <x v="5"/>
    <x v="0"/>
    <x v="0"/>
    <x v="0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x v="0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x v="0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x v="0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x v="0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x v="0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x v="0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x v="0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x v="0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x v="0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x v="0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x v="0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x v="0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x v="0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x v="0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x v="0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x v="0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x v="0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x v="0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x v="0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x v="0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x v="0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x v="0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x v="0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x v="0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x v="0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x v="0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0"/>
    <x v="6"/>
    <x v="0"/>
    <x v="0"/>
    <x v="0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x v="0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x v="0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x v="0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x v="0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x v="0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x v="0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x v="0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x v="0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x v="0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x v="0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x v="0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x v="0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x v="0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x v="0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x v="0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x v="0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x v="0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x v="0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x v="0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x v="0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x v="0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x v="0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x v="0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x v="0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x v="0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x v="0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1"/>
    <x v="6"/>
    <x v="0"/>
    <x v="0"/>
    <x v="0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x v="0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x v="0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x v="0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x v="0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x v="0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x v="0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x v="0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x v="0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x v="0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x v="0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x v="0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x v="0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x v="0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x v="0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x v="0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x v="0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x v="0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x v="0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x v="0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x v="0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x v="0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x v="0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x v="0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x v="0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x v="0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x v="0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2"/>
    <x v="6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2"/>
    <x v="0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4"/>
    <x v="0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6"/>
    <x v="1"/>
    <x v="7"/>
    <x v="0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x v="0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x v="0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x v="0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x v="0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x v="0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6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6"/>
    <x v="1"/>
    <x v="15"/>
    <x v="0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x v="0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x v="0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x v="0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x v="0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x v="0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x v="0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x v="0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x v="0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x v="0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x v="0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x v="0"/>
    <n v="10"/>
    <n v="0"/>
    <n v="0"/>
    <n v="15"/>
    <n v="0"/>
    <n v="0"/>
    <n v="0"/>
    <n v="0"/>
    <n v="0"/>
    <n v="0"/>
    <n v="0"/>
    <n v="0"/>
    <n v="25"/>
  </r>
  <r>
    <x v="3"/>
    <x v="6"/>
    <x v="0"/>
    <x v="0"/>
    <x v="0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x v="0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x v="0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x v="0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x v="0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x v="0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x v="0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x v="0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x v="0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x v="0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x v="0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x v="0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x v="0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x v="0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x v="0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x v="0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x v="0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x v="0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x v="0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x v="0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x v="0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x v="0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x v="0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x v="0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x v="0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x v="0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x v="0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4"/>
    <x v="6"/>
    <x v="0"/>
    <x v="0"/>
    <x v="0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x v="0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x v="0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x v="0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x v="0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x v="0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x v="0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x v="0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x v="0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x v="0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x v="0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x v="0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x v="0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x v="0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x v="0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x v="0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x v="0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x v="0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x v="0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x v="0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x v="0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x v="0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x v="0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x v="0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x v="0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x v="0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x v="0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5"/>
    <x v="6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2"/>
    <x v="0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4"/>
    <x v="0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6"/>
    <x v="0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x v="0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x v="0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x v="0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x v="0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x v="0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x v="0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x v="0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x v="0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x v="0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x v="0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x v="0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x v="0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x v="0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x v="0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x v="0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x v="0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x v="0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x v="0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x v="0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x v="0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6"/>
    <x v="6"/>
    <x v="0"/>
    <x v="0"/>
    <x v="0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x v="0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x v="0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x v="0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x v="0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x v="0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x v="0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x v="0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x v="0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x v="0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x v="0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x v="0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x v="0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x v="0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x v="0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x v="0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x v="0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x v="0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x v="0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x v="0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x v="0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x v="0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x v="0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x v="0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x v="0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x v="0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x v="0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7"/>
    <x v="6"/>
    <x v="0"/>
    <x v="0"/>
    <x v="0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x v="0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x v="0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x v="0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x v="0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x v="0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x v="0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x v="0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x v="0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x v="0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x v="0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x v="0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x v="0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x v="0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x v="0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x v="0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x v="0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x v="0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x v="0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x v="0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x v="0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x v="0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x v="0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x v="0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x v="0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x v="0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x v="0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0"/>
    <x v="7"/>
    <x v="0"/>
    <x v="0"/>
    <x v="0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x v="0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x v="0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x v="0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x v="0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x v="0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x v="0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x v="0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x v="0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x v="0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x v="0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x v="0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x v="0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x v="0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x v="0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x v="0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x v="0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x v="0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x v="0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x v="0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x v="0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x v="0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x v="0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x v="0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x v="0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x v="0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x v="0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1"/>
    <x v="7"/>
    <x v="0"/>
    <x v="0"/>
    <x v="0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x v="0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x v="0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x v="0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x v="0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x v="0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x v="0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x v="0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x v="0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x v="0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x v="0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x v="0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x v="0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x v="0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x v="0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x v="0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x v="0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x v="0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x v="0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x v="0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x v="0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x v="0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x v="0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x v="0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x v="0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x v="0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x v="0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2"/>
    <x v="7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2"/>
    <x v="0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4"/>
    <x v="0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7"/>
    <x v="1"/>
    <x v="7"/>
    <x v="0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x v="0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x v="0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x v="0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x v="0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x v="0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7"/>
    <x v="1"/>
    <x v="14"/>
    <x v="0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x v="0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x v="0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x v="0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x v="0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x v="0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x v="0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x v="0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x v="0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x v="0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x v="0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x v="0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x v="0"/>
    <n v="20"/>
    <n v="0"/>
    <n v="0"/>
    <n v="5"/>
    <n v="5"/>
    <n v="0"/>
    <n v="5"/>
    <n v="10"/>
    <n v="5"/>
    <n v="5"/>
    <n v="5"/>
    <n v="-2.9595451486899159E-3"/>
    <n v="59.997040454851309"/>
  </r>
  <r>
    <x v="3"/>
    <x v="7"/>
    <x v="0"/>
    <x v="0"/>
    <x v="0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x v="0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x v="0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x v="0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x v="0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x v="0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x v="0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x v="0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x v="0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x v="0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x v="0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x v="0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x v="0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x v="0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x v="0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x v="0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x v="0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x v="0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x v="0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x v="0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x v="0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x v="0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x v="0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x v="0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x v="0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x v="0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x v="0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4"/>
    <x v="7"/>
    <x v="0"/>
    <x v="0"/>
    <x v="0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x v="0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x v="0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x v="0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x v="0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x v="0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x v="0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x v="0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x v="0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x v="0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x v="0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x v="0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x v="0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x v="0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x v="0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x v="0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x v="0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x v="0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x v="0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x v="0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x v="0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x v="0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x v="0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x v="0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x v="0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x v="0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x v="0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5"/>
    <x v="7"/>
    <x v="0"/>
    <x v="0"/>
    <x v="0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x v="0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x v="0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x v="0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x v="0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7"/>
    <x v="0"/>
    <x v="6"/>
    <x v="0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x v="0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x v="0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x v="0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x v="0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x v="0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x v="0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x v="0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x v="0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x v="0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x v="0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x v="0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x v="0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x v="0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x v="0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x v="0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x v="0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x v="0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x v="0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x v="0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x v="0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6"/>
    <x v="7"/>
    <x v="0"/>
    <x v="0"/>
    <x v="0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x v="0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x v="0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x v="0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x v="0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x v="0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x v="0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x v="0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x v="0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x v="0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x v="0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x v="0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x v="0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x v="0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x v="0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x v="0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x v="0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x v="0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x v="0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x v="0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x v="0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x v="0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x v="0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x v="0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x v="0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x v="0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x v="0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7"/>
    <x v="7"/>
    <x v="0"/>
    <x v="0"/>
    <x v="0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x v="0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x v="0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x v="0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x v="0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x v="0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x v="0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x v="0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x v="0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x v="0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x v="0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x v="0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x v="0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x v="0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x v="0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x v="0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x v="0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x v="0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x v="0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x v="0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x v="0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x v="0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x v="0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x v="0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x v="0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x v="0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x v="0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0"/>
    <x v="8"/>
    <x v="0"/>
    <x v="0"/>
    <x v="0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x v="0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x v="0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x v="0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x v="0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x v="0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x v="0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x v="0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x v="0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x v="0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x v="0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x v="0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x v="0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x v="0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x v="0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x v="0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x v="0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x v="0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x v="0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x v="0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x v="0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x v="0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x v="0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x v="0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x v="0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x v="0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x v="0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1"/>
    <x v="8"/>
    <x v="0"/>
    <x v="0"/>
    <x v="0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x v="0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x v="0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x v="0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x v="0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x v="0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x v="0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x v="0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x v="0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x v="0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x v="0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x v="0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x v="0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x v="0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x v="0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x v="0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x v="0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x v="0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x v="0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x v="0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x v="0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x v="0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x v="0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x v="0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x v="0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x v="0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x v="0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2"/>
    <x v="8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2"/>
    <x v="0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4"/>
    <x v="0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8"/>
    <x v="1"/>
    <x v="7"/>
    <x v="0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x v="0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x v="0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x v="0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x v="0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x v="0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8"/>
    <x v="1"/>
    <x v="14"/>
    <x v="0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x v="0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x v="0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x v="0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x v="0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x v="0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x v="0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x v="0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x v="0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x v="0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x v="0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x v="0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x v="0"/>
    <n v="5"/>
    <n v="5"/>
    <n v="5"/>
    <n v="0"/>
    <n v="5"/>
    <n v="5"/>
    <n v="0"/>
    <n v="5"/>
    <n v="4.9941316298821405"/>
    <n v="0"/>
    <n v="5"/>
    <n v="0"/>
    <n v="39.994131629882141"/>
  </r>
  <r>
    <x v="3"/>
    <x v="8"/>
    <x v="0"/>
    <x v="0"/>
    <x v="0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x v="0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x v="0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x v="0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x v="0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x v="0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x v="0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x v="0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x v="0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x v="0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x v="0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x v="0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x v="0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x v="0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x v="0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x v="0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x v="0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x v="0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x v="0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x v="0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x v="0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x v="0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x v="0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x v="0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x v="0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x v="0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x v="0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4"/>
    <x v="8"/>
    <x v="0"/>
    <x v="0"/>
    <x v="0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x v="0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x v="0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x v="0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x v="0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x v="0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x v="0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x v="0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x v="0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x v="0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x v="0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x v="0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x v="0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x v="0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x v="0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x v="0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x v="0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x v="0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x v="0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x v="0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x v="0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x v="0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x v="0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x v="0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x v="0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x v="0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x v="0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5"/>
    <x v="8"/>
    <x v="0"/>
    <x v="0"/>
    <x v="0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x v="0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x v="0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x v="0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x v="0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8"/>
    <x v="0"/>
    <x v="6"/>
    <x v="0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x v="0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x v="0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x v="0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x v="0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x v="0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x v="0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x v="0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x v="0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x v="0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x v="0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x v="0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x v="0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x v="0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x v="0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x v="0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x v="0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x v="0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x v="0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x v="0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x v="0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6"/>
    <x v="8"/>
    <x v="0"/>
    <x v="0"/>
    <x v="0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x v="0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x v="0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x v="0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x v="0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x v="0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x v="0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x v="0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x v="0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x v="0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x v="0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x v="0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x v="0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x v="0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x v="0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x v="0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x v="0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x v="0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x v="0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x v="0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x v="0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x v="0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x v="0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x v="0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x v="0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x v="0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x v="0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7"/>
    <x v="8"/>
    <x v="0"/>
    <x v="0"/>
    <x v="0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x v="0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x v="0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x v="0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x v="0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x v="0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x v="0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x v="0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x v="0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x v="0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x v="0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x v="0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x v="0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x v="0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x v="0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x v="0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x v="0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x v="0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x v="0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x v="0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x v="0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x v="0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x v="0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x v="0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x v="0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x v="0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x v="0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0"/>
    <x v="9"/>
    <x v="0"/>
    <x v="0"/>
    <x v="0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x v="0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x v="0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x v="0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x v="0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x v="0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x v="0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x v="0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x v="0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x v="0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x v="0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x v="0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x v="0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x v="0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x v="0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x v="0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x v="0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x v="0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x v="0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x v="0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x v="0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x v="0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x v="0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x v="0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x v="0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x v="0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x v="0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1"/>
    <x v="9"/>
    <x v="0"/>
    <x v="0"/>
    <x v="0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x v="0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x v="0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x v="0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x v="0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x v="0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x v="0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x v="0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x v="0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x v="0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x v="0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x v="0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x v="0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x v="0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x v="0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x v="0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x v="0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x v="0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x v="0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x v="0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x v="0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x v="0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x v="0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x v="0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x v="0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x v="0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x v="0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2"/>
    <x v="9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2"/>
    <x v="0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4"/>
    <x v="0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9"/>
    <x v="1"/>
    <x v="7"/>
    <x v="0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x v="0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x v="0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x v="0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x v="0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x v="0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9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9"/>
    <x v="1"/>
    <x v="15"/>
    <x v="0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x v="0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x v="0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x v="0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x v="0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x v="0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x v="0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x v="0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x v="0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x v="0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x v="0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x v="0"/>
    <n v="5"/>
    <n v="0"/>
    <n v="5"/>
    <n v="0"/>
    <n v="5"/>
    <n v="5"/>
    <n v="5"/>
    <n v="6"/>
    <n v="0"/>
    <n v="0"/>
    <n v="5"/>
    <n v="0"/>
    <n v="36"/>
  </r>
  <r>
    <x v="3"/>
    <x v="9"/>
    <x v="0"/>
    <x v="0"/>
    <x v="0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x v="0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x v="0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x v="0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x v="0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x v="0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x v="0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x v="0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x v="0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x v="0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x v="0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x v="0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x v="0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x v="0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x v="0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x v="0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x v="0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x v="0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x v="0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x v="0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x v="0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x v="0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x v="0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x v="0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x v="0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x v="0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x v="0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4"/>
    <x v="9"/>
    <x v="0"/>
    <x v="0"/>
    <x v="0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x v="0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x v="0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x v="0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x v="0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x v="0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x v="0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x v="0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x v="0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x v="0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x v="0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x v="0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x v="0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x v="0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x v="0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x v="0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x v="0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x v="0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x v="0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x v="0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x v="0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x v="0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x v="0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x v="0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x v="0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x v="0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x v="0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5"/>
    <x v="9"/>
    <x v="0"/>
    <x v="0"/>
    <x v="0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9"/>
    <x v="0"/>
    <x v="2"/>
    <x v="0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x v="0"/>
    <n v="0"/>
    <n v="0"/>
    <n v="0"/>
    <n v="0"/>
    <n v="0"/>
    <n v="0"/>
    <n v="0"/>
    <n v="0"/>
    <n v="30"/>
    <n v="0"/>
    <n v="0"/>
    <n v="0"/>
    <n v="30"/>
  </r>
  <r>
    <x v="5"/>
    <x v="9"/>
    <x v="0"/>
    <x v="4"/>
    <x v="0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9"/>
    <x v="0"/>
    <x v="6"/>
    <x v="0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x v="0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x v="0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x v="0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x v="0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x v="0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x v="0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x v="0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x v="0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x v="0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x v="0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x v="0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x v="0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x v="0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x v="0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x v="0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x v="0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x v="0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x v="0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x v="0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x v="0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6"/>
    <x v="9"/>
    <x v="0"/>
    <x v="0"/>
    <x v="0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x v="0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x v="0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x v="0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x v="0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x v="0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x v="0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x v="0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x v="0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x v="0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x v="0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x v="0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x v="0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x v="0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x v="0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x v="0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x v="0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x v="0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x v="0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x v="0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x v="0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x v="0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x v="0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x v="0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x v="0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x v="0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x v="0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7"/>
    <x v="9"/>
    <x v="0"/>
    <x v="0"/>
    <x v="0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x v="0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x v="0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x v="0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x v="0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x v="0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x v="0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x v="0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x v="0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x v="0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x v="0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x v="0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x v="0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x v="0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x v="0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x v="0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x v="0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x v="0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x v="0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x v="0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x v="0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x v="0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x v="0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x v="0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x v="0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x v="0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x v="0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0"/>
    <x v="10"/>
    <x v="0"/>
    <x v="0"/>
    <x v="0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x v="0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x v="0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x v="0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x v="0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x v="0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x v="0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x v="0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x v="0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x v="0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x v="0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x v="0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x v="0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x v="0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x v="0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x v="0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x v="0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x v="0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x v="0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x v="0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x v="0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x v="0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x v="0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x v="0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x v="0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x v="0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x v="0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1"/>
    <x v="10"/>
    <x v="0"/>
    <x v="0"/>
    <x v="0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x v="0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x v="0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x v="0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x v="0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x v="0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x v="0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x v="0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x v="0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x v="0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x v="0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x v="0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x v="0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x v="0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x v="0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x v="0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x v="0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x v="0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x v="0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x v="0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x v="0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x v="0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x v="0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x v="0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x v="0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x v="0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x v="0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2"/>
    <x v="10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2"/>
    <x v="0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4"/>
    <x v="0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0"/>
    <x v="1"/>
    <x v="7"/>
    <x v="0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x v="0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x v="0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x v="0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x v="0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x v="0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0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10"/>
    <x v="1"/>
    <x v="15"/>
    <x v="0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x v="0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x v="0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x v="0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x v="0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x v="0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x v="0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x v="0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0"/>
    <x v="4"/>
    <x v="24"/>
    <x v="0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x v="0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x v="0"/>
    <n v="5"/>
    <n v="0"/>
    <n v="5"/>
    <n v="5"/>
    <n v="0"/>
    <n v="5"/>
    <n v="0"/>
    <n v="0"/>
    <n v="5"/>
    <n v="0"/>
    <n v="0"/>
    <n v="0"/>
    <n v="25"/>
  </r>
  <r>
    <x v="3"/>
    <x v="10"/>
    <x v="0"/>
    <x v="0"/>
    <x v="0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x v="0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x v="0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x v="0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x v="0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x v="0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x v="0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x v="0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x v="0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x v="0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x v="0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x v="0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x v="0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x v="0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x v="0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x v="0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x v="0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x v="0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x v="0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x v="0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x v="0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x v="0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x v="0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x v="0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x v="0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x v="0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x v="0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4"/>
    <x v="10"/>
    <x v="0"/>
    <x v="0"/>
    <x v="0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x v="0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x v="0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x v="0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x v="0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x v="0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x v="0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x v="0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x v="0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x v="0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x v="0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x v="0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x v="0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x v="0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x v="0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x v="0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x v="0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x v="0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x v="0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x v="0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x v="0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x v="0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x v="0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x v="0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x v="0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x v="0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x v="0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5"/>
    <x v="10"/>
    <x v="0"/>
    <x v="0"/>
    <x v="0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x v="0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x v="0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0"/>
    <x v="0"/>
    <x v="4"/>
    <x v="0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x v="0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x v="0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x v="0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x v="0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x v="0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x v="0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x v="0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x v="0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x v="0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x v="0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x v="0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x v="0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x v="0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x v="0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x v="0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x v="0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x v="0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x v="0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x v="0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x v="0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x v="0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x v="0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6"/>
    <x v="10"/>
    <x v="0"/>
    <x v="0"/>
    <x v="0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x v="0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x v="0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x v="0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x v="0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x v="0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x v="0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x v="0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x v="0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x v="0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x v="0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x v="0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x v="0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x v="0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x v="0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x v="0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x v="0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x v="0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x v="0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x v="0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x v="0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x v="0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x v="0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x v="0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x v="0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x v="0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x v="0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7"/>
    <x v="10"/>
    <x v="0"/>
    <x v="0"/>
    <x v="0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x v="0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x v="0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x v="0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x v="0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x v="0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x v="0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x v="0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x v="0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x v="0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x v="0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x v="0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x v="0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x v="0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x v="0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x v="0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x v="0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x v="0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x v="0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x v="0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x v="0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x v="0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x v="0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x v="0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x v="0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x v="0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x v="0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0"/>
    <x v="11"/>
    <x v="0"/>
    <x v="0"/>
    <x v="0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x v="0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x v="0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x v="0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x v="0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x v="0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x v="0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x v="0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x v="0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x v="0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x v="0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x v="0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x v="0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x v="0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x v="0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x v="0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x v="0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x v="0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x v="0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x v="0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x v="0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x v="0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x v="0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x v="0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x v="0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x v="0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x v="0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1"/>
    <x v="11"/>
    <x v="0"/>
    <x v="0"/>
    <x v="0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x v="0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x v="0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x v="0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x v="0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x v="0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x v="0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x v="0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x v="0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x v="0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x v="0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x v="0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x v="0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x v="0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x v="0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x v="0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x v="0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x v="0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x v="0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x v="0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x v="0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x v="0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x v="0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x v="0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x v="0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x v="0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x v="0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2"/>
    <x v="11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2"/>
    <x v="0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4"/>
    <x v="0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1"/>
    <x v="1"/>
    <x v="7"/>
    <x v="0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x v="0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x v="0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x v="0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x v="0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x v="0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1"/>
    <x v="1"/>
    <x v="14"/>
    <x v="0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x v="0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x v="0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x v="0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x v="0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x v="0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x v="0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x v="0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x v="0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1"/>
    <x v="4"/>
    <x v="24"/>
    <x v="0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x v="0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1"/>
    <x v="0"/>
    <x v="0"/>
    <x v="0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x v="0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x v="0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x v="0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x v="0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x v="0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x v="0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x v="0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x v="0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x v="0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x v="0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x v="0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x v="0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x v="0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x v="0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x v="0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x v="0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x v="0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x v="0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x v="0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x v="0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x v="0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x v="0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x v="0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x v="0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x v="0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x v="0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4"/>
    <x v="11"/>
    <x v="0"/>
    <x v="0"/>
    <x v="0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x v="0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x v="0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x v="0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x v="0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x v="0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x v="0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x v="0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x v="0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x v="0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x v="0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x v="0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x v="0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x v="0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x v="0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x v="0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x v="0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x v="0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x v="0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x v="0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x v="0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x v="0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x v="0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x v="0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x v="0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x v="0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x v="0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5"/>
    <x v="11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1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1"/>
    <x v="0"/>
    <x v="2"/>
    <x v="0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x v="0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x v="0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1"/>
    <x v="0"/>
    <x v="6"/>
    <x v="0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x v="0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x v="0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x v="0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x v="0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x v="0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x v="0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x v="0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x v="0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x v="0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x v="0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x v="0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x v="0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x v="0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x v="0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x v="0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x v="0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x v="0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x v="0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x v="0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x v="0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6"/>
    <x v="11"/>
    <x v="0"/>
    <x v="0"/>
    <x v="0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x v="0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x v="0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x v="0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x v="0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x v="0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x v="0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x v="0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x v="0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x v="0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x v="0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x v="0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x v="0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x v="0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x v="0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x v="0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x v="0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x v="0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x v="0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x v="0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x v="0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x v="0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x v="0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x v="0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x v="0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x v="0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x v="0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7"/>
    <x v="11"/>
    <x v="0"/>
    <x v="0"/>
    <x v="0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x v="0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x v="0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x v="0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x v="0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x v="0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x v="0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x v="0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x v="0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x v="0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x v="0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x v="0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x v="0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x v="0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x v="0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x v="0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x v="0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x v="0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x v="0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x v="0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x v="0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x v="0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x v="0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x v="0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x v="0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x v="0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x v="0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0"/>
    <x v="12"/>
    <x v="0"/>
    <x v="0"/>
    <x v="0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x v="0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x v="0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x v="0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x v="0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x v="0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x v="0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x v="0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x v="0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x v="0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x v="0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x v="0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x v="0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x v="0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x v="0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x v="0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x v="0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x v="0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x v="0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x v="0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x v="0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x v="0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x v="0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x v="0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x v="0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x v="0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x v="0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1"/>
    <x v="12"/>
    <x v="0"/>
    <x v="0"/>
    <x v="0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x v="0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x v="0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x v="0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x v="0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x v="0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x v="0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x v="0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x v="0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x v="0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x v="0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x v="0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x v="0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x v="0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x v="0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x v="0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x v="0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x v="0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x v="0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x v="0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x v="0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x v="0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x v="0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x v="0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x v="0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x v="0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x v="0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2"/>
    <x v="12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2"/>
    <x v="0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4"/>
    <x v="0"/>
    <n v="0"/>
    <n v="0"/>
    <n v="6"/>
    <n v="0"/>
    <n v="5"/>
    <n v="5"/>
    <n v="0"/>
    <n v="0"/>
    <n v="0"/>
    <n v="0"/>
    <n v="0"/>
    <n v="0"/>
    <n v="16"/>
  </r>
  <r>
    <x v="2"/>
    <x v="12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2"/>
    <x v="1"/>
    <x v="7"/>
    <x v="0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x v="0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x v="0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x v="0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x v="0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x v="0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2"/>
    <x v="1"/>
    <x v="14"/>
    <x v="0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x v="0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x v="0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x v="0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x v="0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x v="0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x v="0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x v="0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x v="0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2"/>
    <x v="4"/>
    <x v="24"/>
    <x v="0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x v="0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2"/>
    <x v="0"/>
    <x v="0"/>
    <x v="0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x v="0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x v="0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x v="0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x v="0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x v="0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x v="0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x v="0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x v="0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x v="0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x v="0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x v="0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x v="0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x v="0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x v="0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x v="0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x v="0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x v="0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x v="0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x v="0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x v="0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x v="0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x v="0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x v="0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x v="0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x v="0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x v="0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4"/>
    <x v="12"/>
    <x v="0"/>
    <x v="0"/>
    <x v="0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x v="0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x v="0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x v="0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x v="0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x v="0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x v="0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x v="0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x v="0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x v="0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x v="0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x v="0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x v="0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x v="0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x v="0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x v="0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x v="0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x v="0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x v="0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x v="0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x v="0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x v="0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x v="0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x v="0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x v="0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x v="0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x v="0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5"/>
    <x v="12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2"/>
    <x v="0"/>
    <x v="1"/>
    <x v="0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x v="0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x v="0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x v="0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2"/>
    <x v="0"/>
    <x v="6"/>
    <x v="0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x v="0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x v="0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x v="0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x v="0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x v="0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x v="0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x v="0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x v="0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x v="0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x v="0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x v="0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x v="0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x v="0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x v="0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x v="0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x v="0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x v="0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x v="0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x v="0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x v="0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6"/>
    <x v="12"/>
    <x v="0"/>
    <x v="0"/>
    <x v="0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x v="0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x v="0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x v="0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x v="0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x v="0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x v="0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x v="0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x v="0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x v="0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x v="0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x v="0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x v="0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x v="0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x v="0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x v="0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x v="0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x v="0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x v="0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x v="0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x v="0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x v="0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x v="0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x v="0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x v="0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x v="0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x v="0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7"/>
    <x v="12"/>
    <x v="0"/>
    <x v="0"/>
    <x v="0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x v="0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x v="0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x v="0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x v="0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x v="0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x v="0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x v="0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x v="0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x v="0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x v="0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x v="0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x v="0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x v="0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x v="0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x v="0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x v="0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x v="0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x v="0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x v="0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x v="0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x v="0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x v="0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x v="0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x v="0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x v="0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x v="0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0"/>
    <x v="13"/>
    <x v="0"/>
    <x v="0"/>
    <x v="0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x v="0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x v="0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x v="0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x v="0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x v="0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x v="0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x v="0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x v="0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x v="0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x v="0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x v="0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x v="0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x v="0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x v="0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x v="0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x v="0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x v="0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x v="0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x v="0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x v="0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x v="0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x v="0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x v="0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x v="0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x v="0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x v="0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1"/>
    <x v="13"/>
    <x v="0"/>
    <x v="0"/>
    <x v="0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x v="0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x v="0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x v="0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x v="0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x v="0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x v="0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x v="0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x v="0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x v="0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x v="0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x v="0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x v="0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x v="0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x v="0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x v="0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x v="0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x v="0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x v="0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x v="0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x v="0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x v="0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x v="0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x v="0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x v="0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x v="0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x v="0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2"/>
    <x v="13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2"/>
    <x v="0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3"/>
    <x v="1"/>
    <x v="7"/>
    <x v="0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3"/>
    <x v="1"/>
    <x v="9"/>
    <x v="0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x v="0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x v="0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x v="0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x v="0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x v="0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x v="0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x v="0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x v="0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x v="0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x v="0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x v="0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x v="0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x v="0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3"/>
    <x v="4"/>
    <x v="24"/>
    <x v="0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x v="0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3"/>
    <x v="0"/>
    <x v="0"/>
    <x v="0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x v="0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x v="0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x v="0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x v="0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x v="0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x v="0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x v="0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x v="0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x v="0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x v="0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x v="0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x v="0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x v="0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x v="0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x v="0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x v="0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x v="0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x v="0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x v="0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x v="0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x v="0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x v="0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x v="0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x v="0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x v="0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x v="0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4"/>
    <x v="13"/>
    <x v="0"/>
    <x v="0"/>
    <x v="0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x v="0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x v="0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x v="0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x v="0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x v="0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x v="0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x v="0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x v="0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x v="0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x v="0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x v="0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x v="0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x v="0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x v="0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x v="0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x v="0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x v="0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x v="0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x v="0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x v="0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x v="0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x v="0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x v="0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x v="0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x v="0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x v="0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5"/>
    <x v="13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3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3"/>
    <x v="0"/>
    <x v="2"/>
    <x v="0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x v="0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x v="0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3"/>
    <x v="0"/>
    <x v="6"/>
    <x v="0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x v="0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x v="0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x v="0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x v="0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x v="0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x v="0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x v="0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x v="0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x v="0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x v="0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x v="0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x v="0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x v="0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x v="0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x v="0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x v="0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x v="0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x v="0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x v="0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x v="0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6"/>
    <x v="13"/>
    <x v="0"/>
    <x v="0"/>
    <x v="0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x v="0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x v="0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x v="0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x v="0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x v="0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x v="0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x v="0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x v="0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x v="0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x v="0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x v="0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x v="0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x v="0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x v="0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x v="0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x v="0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x v="0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x v="0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x v="0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x v="0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x v="0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x v="0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x v="0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x v="0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x v="0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x v="0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7"/>
    <x v="13"/>
    <x v="0"/>
    <x v="0"/>
    <x v="0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x v="0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x v="0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x v="0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x v="0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x v="0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x v="0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x v="0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x v="0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x v="0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x v="0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x v="0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x v="0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x v="0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x v="0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x v="0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x v="0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x v="0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x v="0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x v="0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x v="0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x v="0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x v="0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x v="0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x v="0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x v="0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x v="0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0"/>
    <x v="14"/>
    <x v="0"/>
    <x v="0"/>
    <x v="0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x v="0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x v="0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x v="0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x v="0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x v="0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x v="0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x v="0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x v="0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x v="0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x v="0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x v="0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x v="0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x v="0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x v="0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x v="0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x v="0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x v="0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x v="0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x v="0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x v="0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x v="0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x v="0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x v="0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x v="0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x v="0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x v="0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1"/>
    <x v="14"/>
    <x v="0"/>
    <x v="0"/>
    <x v="0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x v="0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x v="0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x v="0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x v="0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x v="0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x v="0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x v="0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x v="0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x v="0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x v="0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x v="0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x v="0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x v="0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x v="0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x v="0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x v="0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x v="0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x v="0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x v="0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x v="0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x v="0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x v="0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x v="0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x v="0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x v="0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x v="0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2"/>
    <x v="14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2"/>
    <x v="0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9"/>
    <x v="0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x v="0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12"/>
    <x v="0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x v="0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x v="0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x v="0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x v="0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x v="0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x v="0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x v="0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x v="0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x v="0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x v="0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4"/>
    <x v="4"/>
    <x v="24"/>
    <x v="0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x v="0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4"/>
    <x v="0"/>
    <x v="0"/>
    <x v="0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x v="0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x v="0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x v="0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x v="0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x v="0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x v="0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x v="0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x v="0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x v="0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x v="0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x v="0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x v="0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x v="0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x v="0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x v="0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x v="0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x v="0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x v="0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x v="0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x v="0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x v="0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x v="0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x v="0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x v="0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x v="0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x v="0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4"/>
    <x v="14"/>
    <x v="0"/>
    <x v="0"/>
    <x v="0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x v="0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x v="0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x v="0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x v="0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x v="0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x v="0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x v="0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x v="0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x v="0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x v="0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x v="0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x v="0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x v="0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x v="0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x v="0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x v="0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x v="0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x v="0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x v="0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x v="0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x v="0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x v="0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x v="0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x v="0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x v="0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x v="0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5"/>
    <x v="14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4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4"/>
    <x v="0"/>
    <x v="2"/>
    <x v="0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x v="0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x v="0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x v="0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x v="0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x v="0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x v="0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x v="0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x v="0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x v="0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x v="0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x v="0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x v="0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x v="0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x v="0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x v="0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x v="0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x v="0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x v="0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x v="0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x v="0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x v="0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x v="0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x v="0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x v="0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6"/>
    <x v="14"/>
    <x v="0"/>
    <x v="0"/>
    <x v="0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x v="0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x v="0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x v="0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x v="0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x v="0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x v="0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x v="0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x v="0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x v="0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x v="0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x v="0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x v="0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x v="0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x v="0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x v="0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x v="0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x v="0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x v="0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x v="0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x v="0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x v="0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x v="0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x v="0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x v="0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x v="0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x v="0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7"/>
    <x v="14"/>
    <x v="0"/>
    <x v="0"/>
    <x v="0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x v="0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x v="0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x v="0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x v="0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x v="0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x v="0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x v="0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x v="0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x v="0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x v="0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x v="0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x v="0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x v="0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x v="0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x v="0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x v="0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x v="0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x v="0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x v="0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x v="0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x v="0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x v="0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x v="0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x v="0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x v="0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x v="0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0"/>
    <x v="15"/>
    <x v="0"/>
    <x v="0"/>
    <x v="0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x v="0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x v="0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x v="0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x v="0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x v="0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x v="0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x v="0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x v="0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x v="0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x v="0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x v="0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x v="0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x v="0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x v="0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x v="0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x v="0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x v="0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x v="0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x v="0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x v="0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x v="0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x v="0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x v="0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x v="0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x v="0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x v="0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1"/>
    <x v="15"/>
    <x v="0"/>
    <x v="0"/>
    <x v="0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x v="0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x v="0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x v="0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x v="0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x v="0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x v="0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x v="0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x v="0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x v="0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x v="0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x v="0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x v="0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x v="0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x v="0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x v="0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x v="0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x v="0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x v="0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x v="0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x v="0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x v="0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x v="0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x v="0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x v="0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x v="0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x v="0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2"/>
    <x v="15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2"/>
    <x v="0"/>
    <n v="0"/>
    <n v="0"/>
    <n v="0"/>
    <n v="0"/>
    <n v="0"/>
    <n v="0"/>
    <n v="0"/>
    <n v="0"/>
    <n v="5"/>
    <n v="0"/>
    <n v="0"/>
    <n v="0"/>
    <n v="5"/>
  </r>
  <r>
    <x v="2"/>
    <x v="15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9"/>
    <x v="0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x v="0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12"/>
    <x v="0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x v="0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x v="0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x v="0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x v="0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x v="0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x v="0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x v="0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x v="0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x v="0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x v="0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5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5"/>
    <x v="4"/>
    <x v="25"/>
    <x v="0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5"/>
    <x v="0"/>
    <x v="0"/>
    <x v="0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x v="0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x v="0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x v="0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x v="0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x v="0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x v="0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x v="0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x v="0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x v="0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x v="0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x v="0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x v="0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x v="0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x v="0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x v="0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x v="0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x v="0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x v="0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x v="0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x v="0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x v="0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x v="0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x v="0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x v="0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x v="0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x v="0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4"/>
    <x v="15"/>
    <x v="0"/>
    <x v="0"/>
    <x v="0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x v="0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x v="0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x v="0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x v="0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x v="0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x v="0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x v="0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x v="0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x v="0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x v="0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x v="0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x v="0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x v="0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x v="0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x v="0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x v="0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x v="0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x v="0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x v="0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x v="0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x v="0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x v="0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x v="0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x v="0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x v="0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x v="0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5"/>
    <x v="15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2"/>
    <x v="0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4"/>
    <x v="0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6"/>
    <x v="0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x v="0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x v="0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x v="0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x v="0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x v="0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x v="0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x v="0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x v="0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x v="0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x v="0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x v="0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x v="0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x v="0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x v="0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x v="0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x v="0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x v="0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x v="0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x v="0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x v="0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6"/>
    <x v="15"/>
    <x v="0"/>
    <x v="0"/>
    <x v="0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x v="0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x v="0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x v="0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x v="0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x v="0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x v="0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x v="0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x v="0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x v="0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x v="0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x v="0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x v="0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x v="0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x v="0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x v="0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x v="0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x v="0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x v="0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x v="0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x v="0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x v="0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x v="0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x v="0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x v="0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x v="0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x v="0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7"/>
    <x v="15"/>
    <x v="0"/>
    <x v="0"/>
    <x v="0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x v="0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x v="0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x v="0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x v="0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x v="0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x v="0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x v="0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x v="0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x v="0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x v="0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x v="0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x v="0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x v="0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x v="0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x v="0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x v="0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x v="0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x v="0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x v="0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x v="0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x v="0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x v="0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x v="0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x v="0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x v="0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x v="0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0"/>
    <x v="16"/>
    <x v="0"/>
    <x v="0"/>
    <x v="0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x v="0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x v="0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x v="0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x v="0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x v="0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x v="0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x v="0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x v="0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x v="0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x v="0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x v="0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x v="0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x v="0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x v="0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x v="0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x v="0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x v="0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x v="0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x v="0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x v="0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x v="0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x v="0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x v="0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x v="0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x v="0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x v="0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1"/>
    <x v="16"/>
    <x v="0"/>
    <x v="0"/>
    <x v="0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x v="0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x v="0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x v="0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x v="0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x v="0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x v="0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x v="0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x v="0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x v="0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x v="0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x v="0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x v="0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x v="0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x v="0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x v="0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x v="0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x v="0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x v="0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x v="0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x v="0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x v="0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x v="0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x v="0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x v="0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x v="0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x v="0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2"/>
    <x v="16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2"/>
    <x v="0"/>
    <n v="0"/>
    <n v="0"/>
    <n v="0"/>
    <n v="5"/>
    <n v="0"/>
    <n v="0"/>
    <n v="0"/>
    <n v="0"/>
    <n v="0"/>
    <n v="0"/>
    <n v="0"/>
    <n v="0"/>
    <n v="5"/>
  </r>
  <r>
    <x v="2"/>
    <x v="16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9"/>
    <x v="0"/>
    <n v="0"/>
    <n v="0"/>
    <n v="0"/>
    <n v="0"/>
    <n v="0"/>
    <n v="4"/>
    <n v="0"/>
    <n v="0"/>
    <n v="0"/>
    <n v="0"/>
    <n v="0"/>
    <n v="0"/>
    <n v="4"/>
  </r>
  <r>
    <x v="2"/>
    <x v="16"/>
    <x v="1"/>
    <x v="10"/>
    <x v="0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12"/>
    <x v="0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14"/>
    <x v="0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x v="0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x v="0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x v="0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x v="0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x v="0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x v="0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x v="0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x v="0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6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6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6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6"/>
    <x v="0"/>
    <x v="0"/>
    <x v="0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x v="0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x v="0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x v="0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x v="0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x v="0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x v="0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x v="0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x v="0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x v="0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x v="0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x v="0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x v="0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x v="0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x v="0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x v="0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x v="0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x v="0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x v="0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x v="0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x v="0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x v="0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x v="0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x v="0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x v="0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x v="0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x v="0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4"/>
    <x v="16"/>
    <x v="0"/>
    <x v="0"/>
    <x v="0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x v="0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x v="0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x v="0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x v="0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x v="0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x v="0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x v="0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x v="0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x v="0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x v="0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x v="0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x v="0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x v="0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x v="0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x v="0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x v="0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x v="0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x v="0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x v="0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x v="0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x v="0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x v="0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x v="0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x v="0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x v="0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x v="0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5"/>
    <x v="16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2"/>
    <x v="0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4"/>
    <x v="0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6"/>
    <x v="0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x v="0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x v="0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x v="0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x v="0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x v="0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x v="0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x v="0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x v="0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x v="0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x v="0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x v="0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x v="0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x v="0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x v="0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x v="0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x v="0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x v="0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x v="0"/>
    <n v="0"/>
    <n v="0"/>
    <n v="0"/>
    <n v="0"/>
    <n v="0"/>
    <n v="0"/>
    <n v="0"/>
    <n v="0"/>
    <n v="0"/>
    <n v="0"/>
    <n v="0"/>
    <n v="0"/>
    <n v="0"/>
  </r>
  <r>
    <x v="5"/>
    <x v="16"/>
    <x v="4"/>
    <x v="25"/>
    <x v="0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x v="0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6"/>
    <x v="16"/>
    <x v="0"/>
    <x v="0"/>
    <x v="0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x v="0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x v="0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x v="0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x v="0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x v="0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x v="0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x v="0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x v="0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x v="0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x v="0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x v="0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x v="0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x v="0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x v="0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x v="0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x v="0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x v="0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x v="0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x v="0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x v="0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x v="0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x v="0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x v="0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x v="0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x v="0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x v="0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7"/>
    <x v="16"/>
    <x v="0"/>
    <x v="0"/>
    <x v="0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x v="0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x v="0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x v="0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x v="0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x v="0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x v="0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x v="0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x v="0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x v="0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x v="0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x v="0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x v="0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x v="0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x v="0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x v="0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x v="0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x v="0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x v="0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x v="0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x v="0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x v="0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x v="0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x v="0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x v="0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x v="0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x v="0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0"/>
    <x v="17"/>
    <x v="0"/>
    <x v="0"/>
    <x v="0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x v="0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x v="0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x v="0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x v="0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x v="0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x v="0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x v="0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x v="0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x v="0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x v="0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x v="0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x v="0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x v="0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x v="0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x v="0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x v="0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x v="0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x v="0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x v="0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x v="0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x v="0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x v="0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x v="0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x v="0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x v="0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x v="0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1"/>
    <x v="17"/>
    <x v="0"/>
    <x v="0"/>
    <x v="0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x v="0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x v="0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x v="0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x v="0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x v="0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x v="0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x v="0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x v="0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x v="0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x v="0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x v="0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x v="0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x v="0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x v="0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x v="0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x v="0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x v="0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x v="0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x v="0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x v="0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x v="0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x v="0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x v="0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x v="0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x v="0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x v="0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2"/>
    <x v="17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9"/>
    <x v="0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x v="0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12"/>
    <x v="0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x v="0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x v="0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x v="0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x v="0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x v="0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x v="0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x v="0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x v="0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x v="0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x v="0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7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7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7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7"/>
    <x v="0"/>
    <x v="0"/>
    <x v="0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x v="0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x v="0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x v="0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x v="0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x v="0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x v="0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x v="0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x v="0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x v="0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x v="0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x v="0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x v="0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x v="0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x v="0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x v="0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x v="0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x v="0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x v="0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x v="0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x v="0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x v="0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x v="0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x v="0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x v="0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x v="0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x v="0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4"/>
    <x v="17"/>
    <x v="0"/>
    <x v="0"/>
    <x v="0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x v="0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x v="0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x v="0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x v="0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x v="0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x v="0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x v="0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x v="0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x v="0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x v="0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x v="0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x v="0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x v="0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x v="0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x v="0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x v="0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x v="0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x v="0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x v="0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x v="0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x v="0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x v="0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x v="0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x v="0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x v="0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x v="0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5"/>
    <x v="17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7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7"/>
    <x v="0"/>
    <x v="2"/>
    <x v="0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x v="0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x v="0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7"/>
    <x v="0"/>
    <x v="6"/>
    <x v="0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x v="0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x v="0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x v="0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17"/>
    <x v="1"/>
    <x v="11"/>
    <x v="0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x v="0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x v="0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x v="0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x v="0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x v="0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x v="0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x v="0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x v="0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x v="0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x v="0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x v="0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x v="0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x v="0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x v="0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x v="0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6"/>
    <x v="17"/>
    <x v="0"/>
    <x v="0"/>
    <x v="0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x v="0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x v="0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x v="0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x v="0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x v="0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x v="0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x v="0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x v="0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x v="0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x v="0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x v="0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x v="0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x v="0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x v="0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x v="0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x v="0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x v="0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x v="0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x v="0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x v="0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x v="0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x v="0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x v="0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x v="0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x v="0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x v="0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7"/>
    <x v="17"/>
    <x v="0"/>
    <x v="0"/>
    <x v="0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x v="0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x v="0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x v="0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x v="0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x v="0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x v="0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x v="0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x v="0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x v="0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x v="0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x v="0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x v="0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x v="0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x v="0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x v="0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x v="0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x v="0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x v="0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x v="0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x v="0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x v="0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x v="0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x v="0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x v="0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x v="0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x v="0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0"/>
    <x v="18"/>
    <x v="0"/>
    <x v="0"/>
    <x v="0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x v="0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x v="0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x v="0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x v="0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x v="0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x v="0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x v="0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x v="0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x v="0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x v="0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x v="0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x v="0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x v="0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x v="0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x v="0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x v="0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x v="0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x v="0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x v="0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x v="0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x v="0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x v="0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x v="0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x v="0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x v="0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x v="0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1"/>
    <x v="18"/>
    <x v="0"/>
    <x v="0"/>
    <x v="0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x v="0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x v="0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x v="0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x v="0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x v="0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x v="0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x v="0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x v="0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x v="0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x v="0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x v="0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x v="0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x v="0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x v="0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x v="0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x v="0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x v="0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x v="0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x v="0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x v="0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x v="0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x v="0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x v="0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x v="0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x v="0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x v="0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2"/>
    <x v="18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10"/>
    <x v="0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12"/>
    <x v="0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14"/>
    <x v="0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x v="0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x v="0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x v="0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x v="0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x v="0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x v="0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x v="0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x v="0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8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8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8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8"/>
    <x v="0"/>
    <x v="0"/>
    <x v="0"/>
    <n v="2186.5819999999999"/>
    <n v="1749.8"/>
    <n v="1899.7159999999999"/>
    <n v="1855.146"/>
    <n v="2225.4140000000002"/>
    <n v="1952.34"/>
    <n v="2340.5369999999998"/>
    <n v="2112.7469999999998"/>
    <n v="2135.1030000000001"/>
    <n v="2129.7359999999999"/>
    <n v="2169.2139999999999"/>
    <n v="2239.6039999999998"/>
    <n v="24995.938999999998"/>
  </r>
  <r>
    <x v="3"/>
    <x v="18"/>
    <x v="0"/>
    <x v="1"/>
    <x v="0"/>
    <n v="795.97799999999995"/>
    <n v="730.56399999999996"/>
    <n v="737.58500000000004"/>
    <n v="792.76300000000003"/>
    <n v="809.178"/>
    <n v="804.00400000000002"/>
    <n v="982.67399999999998"/>
    <n v="940.58500000000004"/>
    <n v="666.6"/>
    <n v="631.37900000000002"/>
    <n v="655.14499999999998"/>
    <n v="766.14599999999996"/>
    <n v="9312.6010000000006"/>
  </r>
  <r>
    <x v="3"/>
    <x v="18"/>
    <x v="0"/>
    <x v="2"/>
    <x v="0"/>
    <n v="7773.8620000000001"/>
    <n v="6560.7039999999997"/>
    <n v="6954.8540000000003"/>
    <n v="6610.2650000000003"/>
    <n v="7446.84"/>
    <n v="7520.5919999999996"/>
    <n v="8277.866"/>
    <n v="7689.009"/>
    <n v="7687.1149999999998"/>
    <n v="7722.5469999999996"/>
    <n v="7235.3789999999999"/>
    <n v="7529.6319999999996"/>
    <n v="89008.664999999994"/>
  </r>
  <r>
    <x v="3"/>
    <x v="18"/>
    <x v="0"/>
    <x v="3"/>
    <x v="0"/>
    <n v="309.69200000000001"/>
    <n v="405.76600000000002"/>
    <n v="481.79300000000001"/>
    <n v="522.827"/>
    <n v="523.70600000000002"/>
    <n v="524.92399999999998"/>
    <n v="380.25400000000002"/>
    <n v="542.30100000000004"/>
    <n v="644.55200000000002"/>
    <n v="504.65699999999998"/>
    <n v="502.40300000000002"/>
    <n v="559.39599999999996"/>
    <n v="5902.2709999999997"/>
  </r>
  <r>
    <x v="3"/>
    <x v="18"/>
    <x v="0"/>
    <x v="4"/>
    <x v="0"/>
    <n v="8009.277"/>
    <n v="6372.4620000000004"/>
    <n v="6785.9449999999997"/>
    <n v="6635.4369999999999"/>
    <n v="7539.5969999999998"/>
    <n v="7212.9139999999998"/>
    <n v="8876.7039999999997"/>
    <n v="7525.8370000000004"/>
    <n v="7097.65"/>
    <n v="7750.7659999999996"/>
    <n v="6776.1120000000001"/>
    <n v="7838.6750000000002"/>
    <n v="88421.375999999989"/>
  </r>
  <r>
    <x v="3"/>
    <x v="18"/>
    <x v="0"/>
    <x v="5"/>
    <x v="0"/>
    <n v="98.28"/>
    <n v="66.281000000000006"/>
    <n v="81.968999999999994"/>
    <n v="112.724"/>
    <n v="107.374"/>
    <n v="123.401"/>
    <n v="119.922"/>
    <n v="139.38999999999999"/>
    <n v="75.471000000000004"/>
    <n v="54.936"/>
    <n v="83.537000000000006"/>
    <n v="109.515"/>
    <n v="1172.8000000000002"/>
  </r>
  <r>
    <x v="3"/>
    <x v="18"/>
    <x v="0"/>
    <x v="6"/>
    <x v="0"/>
    <n v="743.94899999999996"/>
    <n v="553.46799999999996"/>
    <n v="676"/>
    <n v="617.54300000000001"/>
    <n v="513.40499999999997"/>
    <n v="545.75699999999995"/>
    <n v="764.654"/>
    <n v="584.56500000000005"/>
    <n v="652.952"/>
    <n v="667.08799999999997"/>
    <n v="673.10599999999999"/>
    <n v="845.58399999999995"/>
    <n v="7838.0709999999999"/>
  </r>
  <r>
    <x v="3"/>
    <x v="18"/>
    <x v="1"/>
    <x v="7"/>
    <x v="0"/>
    <n v="4307.0050000000001"/>
    <n v="3179.0819999999999"/>
    <n v="3226.663"/>
    <n v="2920.3359999999998"/>
    <n v="3022.835"/>
    <n v="2948.1950000000002"/>
    <n v="3908.107"/>
    <n v="3439.1089999999999"/>
    <n v="2827.422"/>
    <n v="2894.6889999999999"/>
    <n v="3056.9009999999998"/>
    <n v="3553.6759999999999"/>
    <n v="39284.019999999997"/>
  </r>
  <r>
    <x v="3"/>
    <x v="18"/>
    <x v="1"/>
    <x v="8"/>
    <x v="0"/>
    <n v="2708.14"/>
    <n v="1819.5429999999999"/>
    <n v="1978.8869999999999"/>
    <n v="1700.366"/>
    <n v="1653.1669999999999"/>
    <n v="1608.8040000000001"/>
    <n v="1926.4670000000001"/>
    <n v="1629.1010000000001"/>
    <n v="1553.558"/>
    <n v="1685.145"/>
    <n v="1765.075"/>
    <n v="2356.36"/>
    <n v="22384.613000000001"/>
  </r>
  <r>
    <x v="3"/>
    <x v="18"/>
    <x v="1"/>
    <x v="9"/>
    <x v="0"/>
    <n v="13963.766"/>
    <n v="10261.833000000001"/>
    <n v="10744.53"/>
    <n v="10770.591"/>
    <n v="12027.138999999999"/>
    <n v="13067.392"/>
    <n v="15777.71"/>
    <n v="16174.218999999999"/>
    <n v="16528.743999999999"/>
    <n v="16153.231"/>
    <n v="13982.271000000001"/>
    <n v="16729.701000000001"/>
    <n v="166181.12699999998"/>
  </r>
  <r>
    <x v="3"/>
    <x v="18"/>
    <x v="1"/>
    <x v="10"/>
    <x v="0"/>
    <n v="8039.7110000000002"/>
    <n v="5950.5219999999999"/>
    <n v="6229.616"/>
    <n v="5565.4530000000004"/>
    <n v="5679.0510000000004"/>
    <n v="5794.9960000000001"/>
    <n v="8400.4339999999993"/>
    <n v="6363.8389999999999"/>
    <n v="5917.9520000000002"/>
    <n v="6253.0550000000003"/>
    <n v="9167.607"/>
    <n v="7185.5060000000003"/>
    <n v="80547.741999999998"/>
  </r>
  <r>
    <x v="3"/>
    <x v="18"/>
    <x v="1"/>
    <x v="11"/>
    <x v="0"/>
    <n v="5214.0010000000002"/>
    <n v="3766.6370000000002"/>
    <n v="3341.7429999999999"/>
    <n v="3200.8589999999999"/>
    <n v="3226.3449999999998"/>
    <n v="3875.7179999999998"/>
    <n v="4911.5469999999996"/>
    <n v="3769.4690000000001"/>
    <n v="3647.1080000000002"/>
    <n v="3865.1260000000002"/>
    <n v="4066.3989999999999"/>
    <n v="5129.5810000000001"/>
    <n v="48014.532999999996"/>
  </r>
  <r>
    <x v="3"/>
    <x v="18"/>
    <x v="1"/>
    <x v="12"/>
    <x v="0"/>
    <n v="22876.932000000001"/>
    <n v="18262.887999999999"/>
    <n v="19265.553"/>
    <n v="18662.002"/>
    <n v="16374.995000000001"/>
    <n v="19310.674999999999"/>
    <n v="23498.178"/>
    <n v="20407.431"/>
    <n v="19086.401999999998"/>
    <n v="19662.469000000001"/>
    <n v="18783.488000000001"/>
    <n v="20699.839"/>
    <n v="236890.85200000004"/>
  </r>
  <r>
    <x v="3"/>
    <x v="18"/>
    <x v="1"/>
    <x v="13"/>
    <x v="0"/>
    <n v="3334.8049999999998"/>
    <n v="2196.8980000000001"/>
    <n v="2022.71"/>
    <n v="1886.154"/>
    <n v="1681.4880000000001"/>
    <n v="1771.4090000000001"/>
    <n v="2610.451"/>
    <n v="2168.73"/>
    <n v="2086.0729999999999"/>
    <n v="2161.8820000000001"/>
    <n v="1559.114"/>
    <n v="2301.192"/>
    <n v="25780.905999999999"/>
  </r>
  <r>
    <x v="3"/>
    <x v="18"/>
    <x v="1"/>
    <x v="14"/>
    <x v="0"/>
    <n v="3094.7959999999998"/>
    <n v="2377.9380000000001"/>
    <n v="2560.944"/>
    <n v="2490.837"/>
    <n v="1930.671"/>
    <n v="2051.0529999999999"/>
    <n v="2855.5509999999999"/>
    <n v="1945.2919999999999"/>
    <n v="1833.979"/>
    <n v="1980.886"/>
    <n v="1983.211"/>
    <n v="2372.3159999999998"/>
    <n v="27477.473999999998"/>
  </r>
  <r>
    <x v="3"/>
    <x v="18"/>
    <x v="1"/>
    <x v="15"/>
    <x v="0"/>
    <n v="20451.054"/>
    <n v="14441.498"/>
    <n v="13939.241"/>
    <n v="13596.71"/>
    <n v="14200.182000000001"/>
    <n v="13909.806"/>
    <n v="17827.573"/>
    <n v="15247.769"/>
    <n v="15503.041999999999"/>
    <n v="16915.675999999999"/>
    <n v="16562.064999999999"/>
    <n v="19088.385999999999"/>
    <n v="191683.00200000001"/>
  </r>
  <r>
    <x v="3"/>
    <x v="18"/>
    <x v="2"/>
    <x v="16"/>
    <x v="0"/>
    <n v="23967.350999999999"/>
    <n v="19520.851999999999"/>
    <n v="21503.65"/>
    <n v="21385.262999999999"/>
    <n v="19856.949000000001"/>
    <n v="21193.565999999999"/>
    <n v="23327.072"/>
    <n v="22039.13"/>
    <n v="21087.583999999999"/>
    <n v="19725.170999999998"/>
    <n v="17995.707999999999"/>
    <n v="20883.648000000001"/>
    <n v="252485.94399999996"/>
  </r>
  <r>
    <x v="3"/>
    <x v="18"/>
    <x v="2"/>
    <x v="17"/>
    <x v="0"/>
    <n v="1948.229"/>
    <n v="1509.3530000000001"/>
    <n v="1703.8889999999999"/>
    <n v="1873.06"/>
    <n v="1539.43"/>
    <n v="1969.2080000000001"/>
    <n v="2313.6"/>
    <n v="2127.7449999999999"/>
    <n v="2206.9450000000002"/>
    <n v="2347.623"/>
    <n v="2532.069"/>
    <n v="2433.9009999999998"/>
    <n v="24505.052000000003"/>
  </r>
  <r>
    <x v="3"/>
    <x v="18"/>
    <x v="2"/>
    <x v="18"/>
    <x v="0"/>
    <n v="78685.504000000001"/>
    <n v="77807.501999999993"/>
    <n v="80621.866999999998"/>
    <n v="80251.845000000001"/>
    <n v="85399.55"/>
    <n v="79105.646999999997"/>
    <n v="79418.664000000004"/>
    <n v="75863.513999999996"/>
    <n v="75800.014999999999"/>
    <n v="79494.578999999998"/>
    <n v="76968.661999999997"/>
    <n v="85047.687000000005"/>
    <n v="954465.03600000008"/>
  </r>
  <r>
    <x v="3"/>
    <x v="18"/>
    <x v="2"/>
    <x v="19"/>
    <x v="0"/>
    <n v="352444.44199999998"/>
    <n v="287975.63699999999"/>
    <n v="318423.12599999999"/>
    <n v="309052.69400000002"/>
    <n v="323734.08500000002"/>
    <n v="309249.35499999998"/>
    <n v="349727.77399999998"/>
    <n v="338248.25799999997"/>
    <n v="327418.60800000001"/>
    <n v="334535.82199999999"/>
    <n v="332181.79599999997"/>
    <n v="359990.995"/>
    <n v="3942982.5920000002"/>
  </r>
  <r>
    <x v="3"/>
    <x v="18"/>
    <x v="3"/>
    <x v="20"/>
    <x v="0"/>
    <n v="11341.831"/>
    <n v="9888.8559999999998"/>
    <n v="10636.204"/>
    <n v="11219.227000000001"/>
    <n v="10445.761"/>
    <n v="9758.5669999999991"/>
    <n v="10593.512000000001"/>
    <n v="10878.143"/>
    <n v="10486.407999999999"/>
    <n v="10557.311"/>
    <n v="9910.5010000000002"/>
    <n v="10623.084999999999"/>
    <n v="126339.40599999999"/>
  </r>
  <r>
    <x v="3"/>
    <x v="18"/>
    <x v="3"/>
    <x v="21"/>
    <x v="0"/>
    <n v="19876.232"/>
    <n v="15667.064"/>
    <n v="14886.905000000001"/>
    <n v="13950.436"/>
    <n v="12222.36"/>
    <n v="13956.089"/>
    <n v="16683.679"/>
    <n v="16131.734"/>
    <n v="15010.612999999999"/>
    <n v="15191.626"/>
    <n v="14657.164000000001"/>
    <n v="16361.392"/>
    <n v="184595.29399999999"/>
  </r>
  <r>
    <x v="3"/>
    <x v="18"/>
    <x v="3"/>
    <x v="22"/>
    <x v="0"/>
    <n v="13184.886"/>
    <n v="11829.509"/>
    <n v="12656.115"/>
    <n v="13104.335999999999"/>
    <n v="12958.477999999999"/>
    <n v="12801.924999999999"/>
    <n v="13486.84"/>
    <n v="12515.251"/>
    <n v="12318.189"/>
    <n v="13591.655000000001"/>
    <n v="11144.718000000001"/>
    <n v="11808.61"/>
    <n v="151400.51199999999"/>
  </r>
  <r>
    <x v="3"/>
    <x v="18"/>
    <x v="4"/>
    <x v="23"/>
    <x v="0"/>
    <n v="1935.6569999999999"/>
    <n v="1756.029"/>
    <n v="2154.4270000000001"/>
    <n v="2435.2089999999998"/>
    <n v="2404.828"/>
    <n v="1668.481"/>
    <n v="2064.83"/>
    <n v="2072.9479999999999"/>
    <n v="1775.94"/>
    <n v="1901.604"/>
    <n v="2011.922"/>
    <n v="1838.4870000000001"/>
    <n v="24020.361999999997"/>
  </r>
  <r>
    <x v="3"/>
    <x v="18"/>
    <x v="4"/>
    <x v="24"/>
    <x v="0"/>
    <n v="4452.0010000000002"/>
    <n v="2990.759"/>
    <n v="3750.5129999999999"/>
    <n v="3670.0619999999999"/>
    <n v="2388.14"/>
    <n v="2405.723"/>
    <n v="2289.674"/>
    <n v="1731.998"/>
    <n v="2207.5169999999998"/>
    <n v="3017.5"/>
    <n v="3949.335"/>
    <n v="4131.5110000000004"/>
    <n v="36984.733"/>
  </r>
  <r>
    <x v="3"/>
    <x v="18"/>
    <x v="4"/>
    <x v="25"/>
    <x v="0"/>
    <n v="5670.3270000000002"/>
    <n v="4856.9219999999996"/>
    <n v="5681.0249999999996"/>
    <n v="5931.1859999999997"/>
    <n v="4904.518"/>
    <n v="6549.058"/>
    <n v="7225.89"/>
    <n v="7585.1909999999998"/>
    <n v="7184.8190000000004"/>
    <n v="6325.8320000000003"/>
    <n v="5535.4049999999997"/>
    <n v="6311.0050000000001"/>
    <n v="73761.178000000014"/>
  </r>
  <r>
    <x v="3"/>
    <x v="18"/>
    <x v="4"/>
    <x v="26"/>
    <x v="0"/>
    <n v="28003.22"/>
    <n v="22722.771000000001"/>
    <n v="25439.797999999999"/>
    <n v="26967.862000000001"/>
    <n v="24709.7"/>
    <n v="28711.432000000001"/>
    <n v="32737.133000000002"/>
    <n v="29719.760999999999"/>
    <n v="29048.945"/>
    <n v="27099.353999999999"/>
    <n v="25593.039000000001"/>
    <n v="27243.847000000002"/>
    <n v="327996.86200000002"/>
  </r>
  <r>
    <x v="4"/>
    <x v="18"/>
    <x v="0"/>
    <x v="0"/>
    <x v="0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x v="0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x v="0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x v="0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x v="0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x v="0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x v="0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x v="0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x v="0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x v="0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x v="0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x v="0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x v="0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x v="0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x v="0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x v="0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x v="0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x v="0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x v="0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x v="0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x v="0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x v="0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x v="0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x v="0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x v="0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x v="0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x v="0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5"/>
    <x v="18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8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8"/>
    <x v="0"/>
    <x v="2"/>
    <x v="0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x v="0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x v="0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8"/>
    <x v="0"/>
    <x v="6"/>
    <x v="0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x v="0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x v="0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x v="0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18"/>
    <x v="1"/>
    <x v="11"/>
    <x v="0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x v="0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x v="0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x v="0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x v="0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x v="0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x v="0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x v="0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x v="0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x v="0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x v="0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x v="0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x v="0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x v="0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x v="0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x v="0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6"/>
    <x v="18"/>
    <x v="0"/>
    <x v="0"/>
    <x v="0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x v="0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x v="0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x v="0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x v="0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x v="0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x v="0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x v="0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x v="0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x v="0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x v="0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x v="0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x v="0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x v="0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x v="0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x v="0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x v="0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x v="0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x v="0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x v="0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x v="0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x v="0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x v="0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x v="0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x v="0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x v="0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x v="0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7"/>
    <x v="18"/>
    <x v="0"/>
    <x v="0"/>
    <x v="0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x v="0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x v="0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x v="0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x v="0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x v="0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x v="0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x v="0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x v="0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x v="0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x v="0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x v="0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x v="0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x v="0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x v="0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x v="0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x v="0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x v="0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x v="0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x v="0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x v="0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x v="0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x v="0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x v="0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x v="0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x v="0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x v="0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0"/>
    <x v="19"/>
    <x v="0"/>
    <x v="0"/>
    <x v="0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x v="0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x v="0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x v="0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x v="0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x v="0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x v="0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x v="0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x v="0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x v="0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x v="0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x v="0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x v="0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x v="0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x v="0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x v="0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x v="0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x v="0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x v="0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x v="0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x v="0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x v="0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x v="0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x v="0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x v="0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x v="0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x v="0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1"/>
    <x v="19"/>
    <x v="0"/>
    <x v="0"/>
    <x v="0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x v="0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x v="0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x v="0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x v="0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x v="0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x v="0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x v="0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x v="0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x v="0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x v="0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x v="0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x v="0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x v="0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x v="0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x v="0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x v="0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x v="0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x v="0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x v="0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x v="0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x v="0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x v="0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x v="0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x v="0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x v="0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x v="0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2"/>
    <x v="19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0"/>
    <x v="0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5"/>
    <x v="0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x v="0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x v="0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x v="0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x v="0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x v="0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x v="0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x v="0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9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9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9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9"/>
    <x v="0"/>
    <x v="0"/>
    <x v="0"/>
    <n v="2340.1880000000001"/>
    <n v="1890.4749999999999"/>
    <n v="1784.6869999999999"/>
    <n v="1715.9280000000001"/>
    <n v="1572.9290000000001"/>
    <n v="1428.9459999999999"/>
    <n v="1628.298"/>
    <n v="1669.4590000000001"/>
    <n v="1922.2180000000001"/>
    <n v="1806.7940000000001"/>
    <n v="1030.5450000000001"/>
    <n v="2170.6469999999999"/>
    <n v="20961.114000000005"/>
  </r>
  <r>
    <x v="3"/>
    <x v="19"/>
    <x v="0"/>
    <x v="1"/>
    <x v="0"/>
    <n v="651.33000000000004"/>
    <n v="676.47199999999998"/>
    <n v="662.34199999999998"/>
    <n v="589.37300000000005"/>
    <n v="521.90099999999995"/>
    <n v="659.75800000000004"/>
    <n v="578.35500000000002"/>
    <n v="652.90599999999995"/>
    <n v="600.56899999999996"/>
    <n v="701.65499999999997"/>
    <n v="776.08900000000006"/>
    <n v="645.44399999999996"/>
    <n v="7716.1940000000013"/>
  </r>
  <r>
    <x v="3"/>
    <x v="19"/>
    <x v="0"/>
    <x v="2"/>
    <x v="0"/>
    <n v="8451.7690000000002"/>
    <n v="7480.2250000000004"/>
    <n v="8571.7880000000005"/>
    <n v="6973.0649999999996"/>
    <n v="7548.4309999999996"/>
    <n v="7419.32"/>
    <n v="8955.1450000000004"/>
    <n v="8409.6759999999995"/>
    <n v="8444.9689999999991"/>
    <n v="8791.9770000000008"/>
    <n v="8513.4490000000005"/>
    <n v="9119.9930000000004"/>
    <n v="98679.807000000015"/>
  </r>
  <r>
    <x v="3"/>
    <x v="19"/>
    <x v="0"/>
    <x v="3"/>
    <x v="0"/>
    <n v="518.34900000000005"/>
    <n v="507.93799999999999"/>
    <n v="675.38400000000001"/>
    <n v="565.79100000000005"/>
    <n v="585.40899999999999"/>
    <n v="577.13800000000003"/>
    <n v="650.13"/>
    <n v="556.57500000000005"/>
    <n v="689.59699999999998"/>
    <n v="569.84699999999998"/>
    <n v="340.61"/>
    <n v="343.66899999999998"/>
    <n v="6580.436999999999"/>
  </r>
  <r>
    <x v="3"/>
    <x v="19"/>
    <x v="0"/>
    <x v="4"/>
    <x v="0"/>
    <n v="7946.9970000000003"/>
    <n v="6496.6959999999999"/>
    <n v="6743.3720000000003"/>
    <n v="6688.183"/>
    <n v="6828.73"/>
    <n v="6713.2470000000003"/>
    <n v="8162.8389999999999"/>
    <n v="7147.7929999999997"/>
    <n v="7628.8649999999998"/>
    <n v="7616.58"/>
    <n v="7359.9359999999997"/>
    <n v="7971.7380000000003"/>
    <n v="87304.975999999995"/>
  </r>
  <r>
    <x v="3"/>
    <x v="19"/>
    <x v="0"/>
    <x v="5"/>
    <x v="0"/>
    <n v="255.47399999999999"/>
    <n v="224.607"/>
    <n v="221.61500000000001"/>
    <n v="145.01599999999999"/>
    <n v="152.40600000000001"/>
    <n v="90.674999999999997"/>
    <n v="297.75"/>
    <n v="204.80099999999999"/>
    <n v="246.76900000000001"/>
    <n v="302.42"/>
    <n v="421.35599999999999"/>
    <n v="358.20100000000002"/>
    <n v="2921.09"/>
  </r>
  <r>
    <x v="3"/>
    <x v="19"/>
    <x v="0"/>
    <x v="6"/>
    <x v="0"/>
    <n v="777.22"/>
    <n v="704.08100000000002"/>
    <n v="599.83199999999999"/>
    <n v="556.67600000000004"/>
    <n v="556.27300000000002"/>
    <n v="412.91399999999999"/>
    <n v="540.44200000000001"/>
    <n v="447.01299999999998"/>
    <n v="512.327"/>
    <n v="637.54200000000003"/>
    <n v="633.60599999999999"/>
    <n v="648.17700000000002"/>
    <n v="7026.1030000000001"/>
  </r>
  <r>
    <x v="3"/>
    <x v="19"/>
    <x v="1"/>
    <x v="7"/>
    <x v="0"/>
    <n v="3753.2739999999999"/>
    <n v="2942.6570000000002"/>
    <n v="2739.4650000000001"/>
    <n v="2737.7779999999998"/>
    <n v="2704.913"/>
    <n v="2767.6309999999999"/>
    <n v="3624.8389999999999"/>
    <n v="2738.3049999999998"/>
    <n v="2450.33"/>
    <n v="2765.32"/>
    <n v="2798.1640000000002"/>
    <n v="3054.8829999999998"/>
    <n v="35077.559000000001"/>
  </r>
  <r>
    <x v="3"/>
    <x v="19"/>
    <x v="1"/>
    <x v="8"/>
    <x v="0"/>
    <n v="1792.645"/>
    <n v="2510.0010000000002"/>
    <n v="1694.9480000000001"/>
    <n v="1602.7329999999999"/>
    <n v="1307.8989999999999"/>
    <n v="1316.0170000000001"/>
    <n v="2018.5"/>
    <n v="1789.8589999999999"/>
    <n v="1665.087"/>
    <n v="1712.355"/>
    <n v="1636.895"/>
    <n v="2187.0819999999999"/>
    <n v="21234.021000000001"/>
  </r>
  <r>
    <x v="3"/>
    <x v="19"/>
    <x v="1"/>
    <x v="9"/>
    <x v="0"/>
    <n v="17333.923999999999"/>
    <n v="13162.358"/>
    <n v="13215.540999999999"/>
    <n v="11097.048000000001"/>
    <n v="11273.371999999999"/>
    <n v="11803.406999999999"/>
    <n v="13855.32"/>
    <n v="14133.196"/>
    <n v="13760.112999999999"/>
    <n v="13643.492"/>
    <n v="13957.57"/>
    <n v="15850.764999999999"/>
    <n v="163086.10600000003"/>
  </r>
  <r>
    <x v="3"/>
    <x v="19"/>
    <x v="1"/>
    <x v="10"/>
    <x v="0"/>
    <n v="7350.1319999999996"/>
    <n v="5066.3339999999998"/>
    <n v="4829.8789999999999"/>
    <n v="4489.3789999999999"/>
    <n v="4972.8209999999999"/>
    <n v="4486.2659999999996"/>
    <n v="6413.616"/>
    <n v="5193.5450000000001"/>
    <n v="5212.8310000000001"/>
    <n v="5254.3119999999999"/>
    <n v="5333.2870000000003"/>
    <n v="6537.2219999999998"/>
    <n v="65139.624000000003"/>
  </r>
  <r>
    <x v="3"/>
    <x v="19"/>
    <x v="1"/>
    <x v="11"/>
    <x v="0"/>
    <n v="5493.0240000000003"/>
    <n v="3544.5990000000002"/>
    <n v="3744.1129999999998"/>
    <n v="3231.277"/>
    <n v="3070.9459999999999"/>
    <n v="3079.8389999999999"/>
    <n v="3604.4830000000002"/>
    <n v="2814.6030000000001"/>
    <n v="2848.7649999999999"/>
    <n v="3100.52"/>
    <n v="3516.616"/>
    <n v="4495.5559999999996"/>
    <n v="42544.340999999993"/>
  </r>
  <r>
    <x v="3"/>
    <x v="19"/>
    <x v="1"/>
    <x v="12"/>
    <x v="0"/>
    <n v="22427.91"/>
    <n v="18394.021000000001"/>
    <n v="20271.865000000002"/>
    <n v="19051.083999999999"/>
    <n v="19238.883999999998"/>
    <n v="19208.082999999999"/>
    <n v="22639.394"/>
    <n v="19818.723999999998"/>
    <n v="20349.150000000001"/>
    <n v="19857.897000000001"/>
    <n v="19223.009999999998"/>
    <n v="22055.07"/>
    <n v="242535.09199999998"/>
  </r>
  <r>
    <x v="3"/>
    <x v="19"/>
    <x v="1"/>
    <x v="13"/>
    <x v="0"/>
    <n v="3830.8560000000002"/>
    <n v="2441.922"/>
    <n v="2741.2890000000002"/>
    <n v="2363.835"/>
    <n v="2094.2150000000001"/>
    <n v="2294.8760000000002"/>
    <n v="3401.5770000000002"/>
    <n v="2515.8009999999999"/>
    <n v="2315.6529999999998"/>
    <n v="2306.6"/>
    <n v="2259.4949999999999"/>
    <n v="3198.585"/>
    <n v="31764.703999999998"/>
  </r>
  <r>
    <x v="3"/>
    <x v="19"/>
    <x v="1"/>
    <x v="14"/>
    <x v="0"/>
    <n v="2501"/>
    <n v="1767.2909999999999"/>
    <n v="1777.3579999999999"/>
    <n v="1758.1569999999999"/>
    <n v="1532.123"/>
    <n v="1538.0229999999999"/>
    <n v="1956.1790000000001"/>
    <n v="1599.9960000000001"/>
    <n v="1470.9570000000001"/>
    <n v="1491.3140000000001"/>
    <n v="2030.5509999999999"/>
    <n v="2463.1080000000002"/>
    <n v="21886.057000000001"/>
  </r>
  <r>
    <x v="3"/>
    <x v="19"/>
    <x v="1"/>
    <x v="15"/>
    <x v="0"/>
    <n v="22758.101999999999"/>
    <n v="16811.973000000002"/>
    <n v="16899.826000000001"/>
    <n v="12654.31"/>
    <n v="9462.1049999999996"/>
    <n v="9574.5580000000009"/>
    <n v="13611.218000000001"/>
    <n v="12122.45"/>
    <n v="11451.824000000001"/>
    <n v="11606.8"/>
    <n v="12080.137000000001"/>
    <n v="14945.745999999999"/>
    <n v="163979.049"/>
  </r>
  <r>
    <x v="3"/>
    <x v="19"/>
    <x v="2"/>
    <x v="16"/>
    <x v="0"/>
    <n v="23914.66"/>
    <n v="18822.044999999998"/>
    <n v="20256.745999999999"/>
    <n v="20440.240000000002"/>
    <n v="19562.048999999999"/>
    <n v="20010.156999999999"/>
    <n v="23489.451000000001"/>
    <n v="20340.609"/>
    <n v="17803.163"/>
    <n v="18228.600999999999"/>
    <n v="16648.499"/>
    <n v="19075.055"/>
    <n v="238591.27499999999"/>
  </r>
  <r>
    <x v="3"/>
    <x v="19"/>
    <x v="2"/>
    <x v="17"/>
    <x v="0"/>
    <n v="2371.6860000000001"/>
    <n v="1992.1220000000001"/>
    <n v="2034.6"/>
    <n v="2270.7939999999999"/>
    <n v="2141.31"/>
    <n v="1791.6189999999999"/>
    <n v="2901.4989999999998"/>
    <n v="2189.0459999999998"/>
    <n v="1955.1510000000001"/>
    <n v="1952.752"/>
    <n v="1854.143"/>
    <n v="2131.5479999999998"/>
    <n v="25586.27"/>
  </r>
  <r>
    <x v="3"/>
    <x v="19"/>
    <x v="2"/>
    <x v="18"/>
    <x v="0"/>
    <n v="87335.308999999994"/>
    <n v="71838.982999999993"/>
    <n v="77542.519"/>
    <n v="66936.577999999994"/>
    <n v="68974.998000000007"/>
    <n v="66263.225999999995"/>
    <n v="75923.005000000005"/>
    <n v="70670.930999999997"/>
    <n v="68809.785000000003"/>
    <n v="72354.884999999995"/>
    <n v="66783.072"/>
    <n v="75223.660999999993"/>
    <n v="868656.95200000005"/>
  </r>
  <r>
    <x v="3"/>
    <x v="19"/>
    <x v="2"/>
    <x v="19"/>
    <x v="0"/>
    <n v="371145.34399999998"/>
    <n v="320587.11599999998"/>
    <n v="341364.00599999999"/>
    <n v="320842.33299999998"/>
    <n v="318935.90500000003"/>
    <n v="302384.64600000001"/>
    <n v="342989.02600000001"/>
    <n v="335187.05699999997"/>
    <n v="333268.38199999998"/>
    <n v="346998.29100000003"/>
    <n v="343963.60499999998"/>
    <n v="362936.40600000002"/>
    <n v="4040602.1170000006"/>
  </r>
  <r>
    <x v="3"/>
    <x v="19"/>
    <x v="3"/>
    <x v="20"/>
    <x v="0"/>
    <n v="12447.683000000001"/>
    <n v="11458.835999999999"/>
    <n v="11581.513000000001"/>
    <n v="10619.609"/>
    <n v="10762.609"/>
    <n v="9989.1579999999994"/>
    <n v="11439.521000000001"/>
    <n v="10282.773999999999"/>
    <n v="8227.1890000000003"/>
    <n v="8143.7349999999997"/>
    <n v="9012.1689999999999"/>
    <n v="10527.383"/>
    <n v="124492.179"/>
  </r>
  <r>
    <x v="3"/>
    <x v="19"/>
    <x v="3"/>
    <x v="21"/>
    <x v="0"/>
    <n v="8412.4290000000001"/>
    <n v="5610.6120000000001"/>
    <n v="5609.0460000000003"/>
    <n v="5209.3180000000002"/>
    <n v="3920.3739999999998"/>
    <n v="4018.9029999999998"/>
    <n v="4176.3270000000002"/>
    <n v="4329.402"/>
    <n v="3225.36"/>
    <n v="2758.2489999999998"/>
    <n v="2630.9749999999999"/>
    <n v="4123.4049999999997"/>
    <n v="54024.4"/>
  </r>
  <r>
    <x v="3"/>
    <x v="19"/>
    <x v="3"/>
    <x v="22"/>
    <x v="0"/>
    <n v="12275.504000000001"/>
    <n v="11982.821"/>
    <n v="12631.63"/>
    <n v="12430.843000000001"/>
    <n v="11314.53"/>
    <n v="12284.348"/>
    <n v="13115.647000000001"/>
    <n v="12877.281000000001"/>
    <n v="9742.3250000000007"/>
    <n v="9607.9040000000005"/>
    <n v="10705.957"/>
    <n v="10860.433999999999"/>
    <n v="139829.22399999999"/>
  </r>
  <r>
    <x v="3"/>
    <x v="19"/>
    <x v="4"/>
    <x v="23"/>
    <x v="0"/>
    <n v="1646.7370000000001"/>
    <n v="1244.6610000000001"/>
    <n v="1653.8720000000001"/>
    <n v="1702.636"/>
    <n v="1966.2750000000001"/>
    <n v="1087.0630000000001"/>
    <n v="1114.3309999999999"/>
    <n v="1255.3140000000001"/>
    <n v="1143.675"/>
    <n v="1235.3699999999999"/>
    <n v="1136.537"/>
    <n v="1281.6669999999999"/>
    <n v="16468.138000000003"/>
  </r>
  <r>
    <x v="3"/>
    <x v="19"/>
    <x v="4"/>
    <x v="24"/>
    <x v="0"/>
    <n v="4657.79"/>
    <n v="3716.038"/>
    <n v="4236.201"/>
    <n v="3989.15"/>
    <n v="3410.2049999999999"/>
    <n v="1865.6179999999999"/>
    <n v="2542.2330000000002"/>
    <n v="1842.0630000000001"/>
    <n v="2173.1709999999998"/>
    <n v="3501.404"/>
    <n v="4195.7830000000004"/>
    <n v="5103.6019999999999"/>
    <n v="41233.257999999994"/>
  </r>
  <r>
    <x v="3"/>
    <x v="19"/>
    <x v="4"/>
    <x v="25"/>
    <x v="0"/>
    <n v="6386.192"/>
    <n v="5679.4269999999997"/>
    <n v="6130.1469999999999"/>
    <n v="5935.9709999999995"/>
    <n v="6509.7629999999999"/>
    <n v="6478.2889999999998"/>
    <n v="7566.0110000000004"/>
    <n v="6760.4660000000003"/>
    <n v="5706.4179999999997"/>
    <n v="4861.38"/>
    <n v="4462.9070000000002"/>
    <n v="5628.4480000000003"/>
    <n v="72105.418999999994"/>
  </r>
  <r>
    <x v="3"/>
    <x v="19"/>
    <x v="4"/>
    <x v="26"/>
    <x v="0"/>
    <n v="31467.058000000001"/>
    <n v="25887.624"/>
    <n v="29336.715"/>
    <n v="27231.012999999999"/>
    <n v="28874.154999999999"/>
    <n v="27791.571"/>
    <n v="31561.829000000002"/>
    <n v="28067.843000000001"/>
    <n v="27657.173999999999"/>
    <n v="27238.664000000001"/>
    <n v="28019.13"/>
    <n v="27407.468000000001"/>
    <n v="340540.24400000001"/>
  </r>
  <r>
    <x v="4"/>
    <x v="19"/>
    <x v="0"/>
    <x v="0"/>
    <x v="0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x v="0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x v="0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x v="0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x v="0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x v="0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x v="0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x v="0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x v="0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x v="0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x v="0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x v="0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x v="0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x v="0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x v="0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x v="0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x v="0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x v="0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x v="0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x v="0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x v="0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x v="0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x v="0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x v="0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x v="0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x v="0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x v="0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5"/>
    <x v="19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9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9"/>
    <x v="0"/>
    <x v="2"/>
    <x v="0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x v="0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x v="0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9"/>
    <x v="0"/>
    <x v="6"/>
    <x v="0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x v="0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x v="0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x v="0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19"/>
    <x v="1"/>
    <x v="11"/>
    <x v="0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x v="0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x v="0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x v="0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x v="0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x v="0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x v="0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x v="0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x v="0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x v="0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x v="0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x v="0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x v="0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x v="0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x v="0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x v="0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6"/>
    <x v="19"/>
    <x v="0"/>
    <x v="0"/>
    <x v="0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x v="0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x v="0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x v="0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x v="0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x v="0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x v="0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x v="0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x v="0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x v="0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x v="0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x v="0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x v="0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x v="0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x v="0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x v="0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x v="0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x v="0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x v="0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x v="0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x v="0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x v="0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x v="0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x v="0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x v="0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x v="0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x v="0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7"/>
    <x v="19"/>
    <x v="0"/>
    <x v="0"/>
    <x v="0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x v="0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x v="0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x v="0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x v="0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x v="0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x v="0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x v="0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x v="0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x v="0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x v="0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x v="0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x v="0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x v="0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x v="0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x v="0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x v="0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x v="0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x v="0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x v="0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x v="0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x v="0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x v="0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x v="0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x v="0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x v="0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x v="0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0"/>
    <x v="20"/>
    <x v="0"/>
    <x v="0"/>
    <x v="0"/>
    <n v="35915.25"/>
    <n v="34160.660000000003"/>
    <n v="32174.745999999999"/>
    <n v="29150.47"/>
    <n v="30937"/>
    <n v="32246.35"/>
    <n v="36606.699999999997"/>
    <n v="36023.1"/>
    <n v="38732.65"/>
    <n v="41659.805"/>
    <n v="37828.5"/>
    <n v="44641.55"/>
    <n v="430076.78099999996"/>
  </r>
  <r>
    <x v="0"/>
    <x v="20"/>
    <x v="0"/>
    <x v="1"/>
    <x v="0"/>
    <n v="11133.9"/>
    <n v="10612.9"/>
    <n v="10019.18"/>
    <n v="9225.6"/>
    <n v="8885.5"/>
    <n v="10303.700000000001"/>
    <n v="11745.5"/>
    <n v="11762.942999999999"/>
    <n v="12501.5"/>
    <n v="13824.2"/>
    <n v="12575.6"/>
    <n v="13827.2"/>
    <n v="136417.723"/>
  </r>
  <r>
    <x v="0"/>
    <x v="20"/>
    <x v="0"/>
    <x v="2"/>
    <x v="0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n v="61833.239000000001"/>
    <n v="57805.904000000002"/>
    <n v="61887.334999999999"/>
    <n v="625946.67700000003"/>
  </r>
  <r>
    <x v="0"/>
    <x v="20"/>
    <x v="0"/>
    <x v="3"/>
    <x v="0"/>
    <n v="13154.6"/>
    <n v="12727"/>
    <n v="12446.9"/>
    <n v="10087.299999999999"/>
    <n v="10599.6"/>
    <n v="11164"/>
    <n v="12414.8"/>
    <n v="12911.2"/>
    <n v="14593.692999999999"/>
    <n v="15889.08"/>
    <n v="14209.7"/>
    <n v="16357.3"/>
    <n v="156555.17299999998"/>
  </r>
  <r>
    <x v="0"/>
    <x v="20"/>
    <x v="0"/>
    <x v="4"/>
    <x v="0"/>
    <n v="98411.482999999993"/>
    <n v="92423.778000000006"/>
    <n v="88936.620999999999"/>
    <n v="74387.813999999998"/>
    <n v="74374.543000000005"/>
    <n v="95154.721000000005"/>
    <n v="109312.5"/>
    <n v="108408.421"/>
    <n v="112583.20299999999"/>
    <n v="118580.66099999999"/>
    <n v="110933.749"/>
    <n v="125267.662"/>
    <n v="1208775.156"/>
  </r>
  <r>
    <x v="0"/>
    <x v="20"/>
    <x v="0"/>
    <x v="5"/>
    <x v="0"/>
    <n v="13648.262000000001"/>
    <n v="13538.054"/>
    <n v="12720.234"/>
    <n v="11492.16"/>
    <n v="10018.843999999999"/>
    <n v="12922.022000000001"/>
    <n v="14632.656000000001"/>
    <n v="16227.539000000001"/>
    <n v="16468.129000000001"/>
    <n v="17964.505000000001"/>
    <n v="15574.938"/>
    <n v="18140.227999999999"/>
    <n v="173347.571"/>
  </r>
  <r>
    <x v="0"/>
    <x v="20"/>
    <x v="0"/>
    <x v="6"/>
    <x v="0"/>
    <n v="29724.05"/>
    <n v="28147.87"/>
    <n v="26681.11"/>
    <n v="25667.5"/>
    <n v="24923.54"/>
    <n v="27391.884999999998"/>
    <n v="30991.99"/>
    <n v="28500.95"/>
    <n v="30233.69"/>
    <n v="32556.27"/>
    <n v="31717.360000000001"/>
    <n v="36449.879999999997"/>
    <n v="352986.09500000003"/>
  </r>
  <r>
    <x v="0"/>
    <x v="20"/>
    <x v="1"/>
    <x v="7"/>
    <x v="0"/>
    <n v="78660.342000000004"/>
    <n v="72636.12"/>
    <n v="66424.967000000004"/>
    <n v="58601.82"/>
    <n v="57802.923999999999"/>
    <n v="70109.740000000005"/>
    <n v="81589.989000000001"/>
    <n v="81163.076000000001"/>
    <n v="85907.41"/>
    <n v="91882.21"/>
    <n v="85702.18"/>
    <n v="96173.89"/>
    <n v="926654.66799999995"/>
  </r>
  <r>
    <x v="0"/>
    <x v="20"/>
    <x v="1"/>
    <x v="8"/>
    <x v="0"/>
    <n v="47747.35"/>
    <n v="42098.39"/>
    <n v="37660.839999999997"/>
    <n v="32328.52"/>
    <n v="34378.47"/>
    <n v="38982.26"/>
    <n v="40254.480000000003"/>
    <n v="42486.17"/>
    <n v="47081.16"/>
    <n v="51393.86"/>
    <n v="49295.44"/>
    <n v="56033.938999999998"/>
    <n v="519740.87900000002"/>
  </r>
  <r>
    <x v="0"/>
    <x v="20"/>
    <x v="1"/>
    <x v="9"/>
    <x v="0"/>
    <n v="116503.924"/>
    <n v="108887.909"/>
    <n v="91556.327000000005"/>
    <n v="77230.615000000005"/>
    <n v="76497.87"/>
    <n v="93113.413"/>
    <n v="109003.58199999999"/>
    <n v="108702.75"/>
    <n v="116690.62699999999"/>
    <n v="125620.728"/>
    <n v="120476.3"/>
    <n v="133993.399"/>
    <n v="1278277.4439999999"/>
  </r>
  <r>
    <x v="0"/>
    <x v="20"/>
    <x v="1"/>
    <x v="10"/>
    <x v="0"/>
    <n v="51099.15"/>
    <n v="49547"/>
    <n v="43189.773000000001"/>
    <n v="37981.718999999997"/>
    <n v="40211.584000000003"/>
    <n v="41556.43"/>
    <n v="46947.82"/>
    <n v="46078.5"/>
    <n v="52189.544000000002"/>
    <n v="55878.631000000001"/>
    <n v="54150.455000000002"/>
    <n v="58952.2"/>
    <n v="577782.80599999998"/>
  </r>
  <r>
    <x v="0"/>
    <x v="20"/>
    <x v="1"/>
    <x v="11"/>
    <x v="0"/>
    <n v="53786.124000000003"/>
    <n v="51733.19"/>
    <n v="46688.11"/>
    <n v="41457.830999999998"/>
    <n v="42115.572"/>
    <n v="44959.417999999998"/>
    <n v="52192.27"/>
    <n v="52777.915999999997"/>
    <n v="55008"/>
    <n v="60722.686999999998"/>
    <n v="57916.52"/>
    <n v="62300.105000000003"/>
    <n v="621657.7429999999"/>
  </r>
  <r>
    <x v="0"/>
    <x v="20"/>
    <x v="1"/>
    <x v="12"/>
    <x v="0"/>
    <n v="112079.18399999999"/>
    <n v="107729.5"/>
    <n v="94904.842999999993"/>
    <n v="81030.070000000007"/>
    <n v="84202.486000000004"/>
    <n v="94996.05"/>
    <n v="105046.761"/>
    <n v="107417.01"/>
    <n v="113355.027"/>
    <n v="125905.921"/>
    <n v="117662.295"/>
    <n v="128744.867"/>
    <n v="1273074.0140000002"/>
  </r>
  <r>
    <x v="0"/>
    <x v="20"/>
    <x v="1"/>
    <x v="13"/>
    <x v="0"/>
    <n v="37939.5"/>
    <n v="36025"/>
    <n v="31593"/>
    <n v="29457.93"/>
    <n v="28445"/>
    <n v="30224.5"/>
    <n v="34074.5"/>
    <n v="34580"/>
    <n v="36557"/>
    <n v="41900.699999999997"/>
    <n v="39926.5"/>
    <n v="43143.741000000002"/>
    <n v="423867.37099999998"/>
  </r>
  <r>
    <x v="0"/>
    <x v="20"/>
    <x v="1"/>
    <x v="14"/>
    <x v="0"/>
    <n v="31158"/>
    <n v="30119.5"/>
    <n v="26590.5"/>
    <n v="24225.5"/>
    <n v="24586.5"/>
    <n v="27138.84"/>
    <n v="28618.838"/>
    <n v="28593.5"/>
    <n v="31297.499"/>
    <n v="35417.550000000003"/>
    <n v="32681.499"/>
    <n v="37096.392999999996"/>
    <n v="357524.11900000001"/>
  </r>
  <r>
    <x v="0"/>
    <x v="20"/>
    <x v="1"/>
    <x v="15"/>
    <x v="0"/>
    <n v="184670.48800000001"/>
    <n v="170175.54"/>
    <n v="147939.59099999999"/>
    <n v="131586.53200000001"/>
    <n v="138300.753"/>
    <n v="145445.02799999999"/>
    <n v="159461.283"/>
    <n v="157258.57800000001"/>
    <n v="175574.69899999999"/>
    <n v="196409.253"/>
    <n v="181024.69899999999"/>
    <n v="213229.35399999999"/>
    <n v="2001075.7980000002"/>
  </r>
  <r>
    <x v="0"/>
    <x v="20"/>
    <x v="2"/>
    <x v="16"/>
    <x v="0"/>
    <n v="272576.95400000003"/>
    <n v="268271.44900000002"/>
    <n v="243665.929"/>
    <n v="213166.02299999999"/>
    <n v="240782.935"/>
    <n v="266278.83299999998"/>
    <n v="277307.23700000002"/>
    <n v="263899.223"/>
    <n v="280929.70600000001"/>
    <n v="294571.96000000002"/>
    <n v="284774.00400000002"/>
    <n v="333219.01699999999"/>
    <n v="3239443.27"/>
  </r>
  <r>
    <x v="0"/>
    <x v="20"/>
    <x v="2"/>
    <x v="17"/>
    <x v="0"/>
    <n v="79180.2"/>
    <n v="78788.142000000007"/>
    <n v="66077.896999999997"/>
    <n v="58605.790999999997"/>
    <n v="63850.6"/>
    <n v="65121.1"/>
    <n v="74117.100000000006"/>
    <n v="71324.800000000003"/>
    <n v="81445.2"/>
    <n v="86719.2"/>
    <n v="79419"/>
    <n v="99620.214000000007"/>
    <n v="904269.24399999995"/>
  </r>
  <r>
    <x v="0"/>
    <x v="20"/>
    <x v="2"/>
    <x v="18"/>
    <x v="0"/>
    <n v="176670.62"/>
    <n v="176175.799"/>
    <n v="141578.573"/>
    <n v="108676.98"/>
    <n v="118168.5"/>
    <n v="135028.54199999999"/>
    <n v="154752.36600000001"/>
    <n v="155426.136"/>
    <n v="163089.734"/>
    <n v="174441.348"/>
    <n v="161571.848"/>
    <n v="189349.97399999999"/>
    <n v="1854930.42"/>
  </r>
  <r>
    <x v="0"/>
    <x v="20"/>
    <x v="2"/>
    <x v="19"/>
    <x v="0"/>
    <n v="627853.74"/>
    <n v="627037.53"/>
    <n v="544317.30099999998"/>
    <n v="436700.07900000003"/>
    <n v="483620.35700000002"/>
    <n v="536712.63"/>
    <n v="607250.82400000002"/>
    <n v="592108.00600000005"/>
    <n v="632812.88100000005"/>
    <n v="672522.73100000003"/>
    <n v="655609.73699999996"/>
    <n v="760385.47900000005"/>
    <n v="7176931.2949999999"/>
  </r>
  <r>
    <x v="0"/>
    <x v="20"/>
    <x v="3"/>
    <x v="20"/>
    <x v="0"/>
    <n v="207316.85"/>
    <n v="211407.198"/>
    <n v="194622.54699999999"/>
    <n v="164210.399"/>
    <n v="191482.28"/>
    <n v="197213.432"/>
    <n v="204150.818"/>
    <n v="202673.66899999999"/>
    <n v="212412.4"/>
    <n v="230432.05900000001"/>
    <n v="219970.66899999999"/>
    <n v="255487.24799999999"/>
    <n v="2491379.5689999997"/>
  </r>
  <r>
    <x v="0"/>
    <x v="20"/>
    <x v="3"/>
    <x v="21"/>
    <x v="0"/>
    <n v="254169.18100000001"/>
    <n v="239904.46"/>
    <n v="193698.48300000001"/>
    <n v="171044.76800000001"/>
    <n v="192265.264"/>
    <n v="200160.65"/>
    <n v="212171.57199999999"/>
    <n v="203618.40900000001"/>
    <n v="221286.315"/>
    <n v="246498.53"/>
    <n v="229925.83199999999"/>
    <n v="271902.33100000001"/>
    <n v="2636645.7949999999"/>
  </r>
  <r>
    <x v="0"/>
    <x v="20"/>
    <x v="3"/>
    <x v="22"/>
    <x v="0"/>
    <n v="297484.48"/>
    <n v="287952.31"/>
    <n v="243855.72899999999"/>
    <n v="202765.212"/>
    <n v="230846.9"/>
    <n v="245253.791"/>
    <n v="253810.93299999999"/>
    <n v="249588.75899999999"/>
    <n v="263109.09100000001"/>
    <n v="297569.19699999999"/>
    <n v="281601.61700000003"/>
    <n v="324442.50799999997"/>
    <n v="3178280.5270000002"/>
  </r>
  <r>
    <x v="0"/>
    <x v="20"/>
    <x v="4"/>
    <x v="23"/>
    <x v="0"/>
    <n v="63282.213000000003"/>
    <n v="59756.5"/>
    <n v="55223.05"/>
    <n v="49794.1"/>
    <n v="53306.584000000003"/>
    <n v="54490.75"/>
    <n v="57106"/>
    <n v="54315.25"/>
    <n v="59162.586000000003"/>
    <n v="64330.7"/>
    <n v="59386.5"/>
    <n v="67808.728000000003"/>
    <n v="697962.96100000001"/>
  </r>
  <r>
    <x v="0"/>
    <x v="20"/>
    <x v="4"/>
    <x v="24"/>
    <x v="0"/>
    <n v="39773.46"/>
    <n v="38249"/>
    <n v="38618.349000000002"/>
    <n v="37381.199999999997"/>
    <n v="40216.392999999996"/>
    <n v="40047.034"/>
    <n v="40644.741000000002"/>
    <n v="39770.237999999998"/>
    <n v="42618.92"/>
    <n v="44769.385999999999"/>
    <n v="45183.067999999999"/>
    <n v="54540.978000000003"/>
    <n v="501812.76699999999"/>
  </r>
  <r>
    <x v="0"/>
    <x v="20"/>
    <x v="4"/>
    <x v="25"/>
    <x v="0"/>
    <n v="94724.7"/>
    <n v="94413.243000000002"/>
    <n v="82346.447"/>
    <n v="76440.626000000004"/>
    <n v="86889.18"/>
    <n v="91879.48"/>
    <n v="93257.85"/>
    <n v="91369.05"/>
    <n v="95579.43"/>
    <n v="107087.13099999999"/>
    <n v="98974.85"/>
    <n v="118610.93"/>
    <n v="1131572.9170000001"/>
  </r>
  <r>
    <x v="0"/>
    <x v="20"/>
    <x v="4"/>
    <x v="26"/>
    <x v="0"/>
    <n v="88126.31"/>
    <n v="93967"/>
    <n v="78579"/>
    <n v="60537.5"/>
    <n v="70625.035999999993"/>
    <n v="66180"/>
    <n v="73558.5"/>
    <n v="76607.922000000006"/>
    <n v="77126.960999999996"/>
    <n v="84383.020999999993"/>
    <n v="81774.394"/>
    <n v="95159.739000000001"/>
    <n v="946625.38299999991"/>
  </r>
  <r>
    <x v="1"/>
    <x v="20"/>
    <x v="0"/>
    <x v="0"/>
    <x v="0"/>
    <n v="40.731999999999999"/>
    <n v="30"/>
    <n v="0"/>
    <n v="54.9"/>
    <n v="14.72"/>
    <n v="79.95"/>
    <n v="24.036999999999999"/>
    <n v="67.474999999999994"/>
    <n v="39.622999999999998"/>
    <n v="50.92"/>
    <n v="30"/>
    <n v="39.968000000000004"/>
    <n v="472.32500000000005"/>
  </r>
  <r>
    <x v="1"/>
    <x v="20"/>
    <x v="0"/>
    <x v="1"/>
    <x v="0"/>
    <n v="147.81"/>
    <n v="0"/>
    <n v="45"/>
    <n v="29.95"/>
    <n v="29.907"/>
    <n v="88.95"/>
    <n v="33"/>
    <n v="42.692999999999998"/>
    <n v="142.62100000000001"/>
    <n v="75.840999999999994"/>
    <n v="0"/>
    <n v="81.935000000000002"/>
    <n v="717.70700000000011"/>
  </r>
  <r>
    <x v="1"/>
    <x v="20"/>
    <x v="0"/>
    <x v="2"/>
    <x v="0"/>
    <n v="0"/>
    <n v="68"/>
    <n v="0"/>
    <n v="35"/>
    <n v="0"/>
    <n v="67"/>
    <n v="68.293999999999997"/>
    <n v="63"/>
    <n v="0"/>
    <n v="0"/>
    <n v="0"/>
    <n v="33.186"/>
    <n v="334.47999999999996"/>
  </r>
  <r>
    <x v="1"/>
    <x v="20"/>
    <x v="0"/>
    <x v="3"/>
    <x v="0"/>
    <n v="134.745"/>
    <n v="129"/>
    <n v="199"/>
    <n v="232"/>
    <n v="64"/>
    <n v="66"/>
    <n v="240"/>
    <n v="128.07499999999999"/>
    <n v="197.541"/>
    <n v="45"/>
    <n v="231.608"/>
    <n v="405.762"/>
    <n v="2072.7309999999998"/>
  </r>
  <r>
    <x v="1"/>
    <x v="20"/>
    <x v="0"/>
    <x v="4"/>
    <x v="0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n v="417.29"/>
    <n v="260.85700000000003"/>
    <n v="338.70100000000002"/>
    <n v="3654.4060000000004"/>
  </r>
  <r>
    <x v="1"/>
    <x v="20"/>
    <x v="0"/>
    <x v="5"/>
    <x v="0"/>
    <n v="91"/>
    <n v="0"/>
    <n v="0"/>
    <n v="86.7"/>
    <n v="0"/>
    <n v="86.7"/>
    <n v="92"/>
    <n v="0"/>
    <n v="62.7"/>
    <n v="86.7"/>
    <n v="0"/>
    <n v="87.7"/>
    <n v="593.5"/>
  </r>
  <r>
    <x v="1"/>
    <x v="20"/>
    <x v="0"/>
    <x v="6"/>
    <x v="0"/>
    <n v="85"/>
    <n v="87.518000000000001"/>
    <n v="121"/>
    <n v="111"/>
    <n v="188"/>
    <n v="93.328000000000003"/>
    <n v="121.598"/>
    <n v="94"/>
    <n v="186.10300000000001"/>
    <n v="156.5"/>
    <n v="97"/>
    <n v="152.95699999999999"/>
    <n v="1494.0039999999999"/>
  </r>
  <r>
    <x v="1"/>
    <x v="20"/>
    <x v="1"/>
    <x v="7"/>
    <x v="0"/>
    <n v="11"/>
    <n v="27"/>
    <n v="30.248999999999999"/>
    <n v="0"/>
    <n v="32.99"/>
    <n v="24.956"/>
    <n v="42.16"/>
    <n v="30.986999999999998"/>
    <n v="68.486999999999995"/>
    <n v="43.48"/>
    <n v="30"/>
    <n v="25.757000000000001"/>
    <n v="367.06600000000003"/>
  </r>
  <r>
    <x v="1"/>
    <x v="20"/>
    <x v="1"/>
    <x v="8"/>
    <x v="0"/>
    <n v="17"/>
    <n v="22.170999999999999"/>
    <n v="4.9790000000000001"/>
    <n v="0.15"/>
    <n v="38.5"/>
    <n v="4.9560000000000004"/>
    <n v="11.971"/>
    <n v="50.076999999999998"/>
    <n v="8.5"/>
    <n v="38.46"/>
    <n v="24.052"/>
    <n v="30.17"/>
    <n v="250.98599999999999"/>
  </r>
  <r>
    <x v="1"/>
    <x v="20"/>
    <x v="1"/>
    <x v="9"/>
    <x v="0"/>
    <n v="18"/>
    <n v="20"/>
    <n v="10"/>
    <n v="0"/>
    <n v="36.5"/>
    <n v="5"/>
    <n v="0"/>
    <n v="57.95"/>
    <n v="20"/>
    <n v="38.555"/>
    <n v="35.131999999999998"/>
    <n v="10"/>
    <n v="251.137"/>
  </r>
  <r>
    <x v="1"/>
    <x v="20"/>
    <x v="1"/>
    <x v="10"/>
    <x v="0"/>
    <n v="5.5209999999999999"/>
    <n v="0"/>
    <n v="10"/>
    <n v="0"/>
    <n v="0"/>
    <n v="0.376"/>
    <n v="7.2160000000000002"/>
    <n v="5.843"/>
    <n v="7.452"/>
    <n v="7.6989999999999998"/>
    <n v="16.088000000000001"/>
    <n v="0.46400000000000002"/>
    <n v="60.658999999999999"/>
  </r>
  <r>
    <x v="1"/>
    <x v="20"/>
    <x v="1"/>
    <x v="11"/>
    <x v="0"/>
    <n v="10"/>
    <n v="17"/>
    <n v="3.1579999999999999"/>
    <n v="5"/>
    <n v="0"/>
    <n v="4"/>
    <n v="0"/>
    <n v="18.364999999999998"/>
    <n v="20"/>
    <n v="38"/>
    <n v="15.090999999999999"/>
    <n v="0.51200000000000001"/>
    <n v="131.126"/>
  </r>
  <r>
    <x v="1"/>
    <x v="20"/>
    <x v="1"/>
    <x v="12"/>
    <x v="0"/>
    <n v="39.073"/>
    <n v="39.04"/>
    <n v="21.061"/>
    <n v="5.1130000000000004"/>
    <n v="43.5"/>
    <n v="18.550999999999998"/>
    <n v="15.959"/>
    <n v="23"/>
    <n v="25.068999999999999"/>
    <n v="10"/>
    <n v="30.126999999999999"/>
    <n v="35.5"/>
    <n v="305.99299999999999"/>
  </r>
  <r>
    <x v="1"/>
    <x v="20"/>
    <x v="1"/>
    <x v="13"/>
    <x v="0"/>
    <n v="0"/>
    <n v="15"/>
    <n v="5"/>
    <n v="10"/>
    <n v="23"/>
    <n v="13.092000000000001"/>
    <n v="0"/>
    <n v="31.702000000000002"/>
    <n v="15"/>
    <n v="18.16"/>
    <n v="5"/>
    <n v="5"/>
    <n v="140.95400000000001"/>
  </r>
  <r>
    <x v="1"/>
    <x v="20"/>
    <x v="1"/>
    <x v="14"/>
    <x v="0"/>
    <n v="0"/>
    <n v="5"/>
    <n v="0"/>
    <n v="0"/>
    <n v="5"/>
    <n v="5"/>
    <n v="1.274"/>
    <n v="6"/>
    <n v="10.103999999999999"/>
    <n v="5"/>
    <n v="0"/>
    <n v="10"/>
    <n v="47.378"/>
  </r>
  <r>
    <x v="1"/>
    <x v="20"/>
    <x v="1"/>
    <x v="15"/>
    <x v="0"/>
    <n v="114.461"/>
    <n v="26.280999999999999"/>
    <n v="52.819000000000003"/>
    <n v="26.757000000000001"/>
    <n v="106.038"/>
    <n v="71.875"/>
    <n v="0"/>
    <n v="116.014"/>
    <n v="125.7"/>
    <n v="100.751"/>
    <n v="78.474000000000004"/>
    <n v="120.482"/>
    <n v="939.65200000000004"/>
  </r>
  <r>
    <x v="1"/>
    <x v="20"/>
    <x v="2"/>
    <x v="16"/>
    <x v="0"/>
    <n v="249.69900000000001"/>
    <n v="235.05699999999999"/>
    <n v="212.78"/>
    <n v="59.006"/>
    <n v="293.00200000000001"/>
    <n v="291.39699999999999"/>
    <n v="161.678"/>
    <n v="322.71600000000001"/>
    <n v="329.97399999999999"/>
    <n v="362.15100000000001"/>
    <n v="277.74400000000003"/>
    <n v="253.684"/>
    <n v="3048.8879999999999"/>
  </r>
  <r>
    <x v="1"/>
    <x v="20"/>
    <x v="2"/>
    <x v="17"/>
    <x v="0"/>
    <n v="24.5"/>
    <n v="45"/>
    <n v="31.745999999999999"/>
    <n v="36.11"/>
    <n v="39.844000000000001"/>
    <n v="41.082999999999998"/>
    <n v="28.797000000000001"/>
    <n v="68.430000000000007"/>
    <n v="28.032"/>
    <n v="50.218000000000004"/>
    <n v="51.69"/>
    <n v="50.249000000000002"/>
    <n v="495.69900000000001"/>
  </r>
  <r>
    <x v="1"/>
    <x v="20"/>
    <x v="2"/>
    <x v="18"/>
    <x v="0"/>
    <n v="89.622"/>
    <n v="77.191000000000003"/>
    <n v="60.127000000000002"/>
    <n v="17.959"/>
    <n v="77.539000000000001"/>
    <n v="52.337000000000003"/>
    <n v="21.39"/>
    <n v="87.769000000000005"/>
    <n v="85.843000000000004"/>
    <n v="79.391999999999996"/>
    <n v="58.100999999999999"/>
    <n v="65.66"/>
    <n v="772.92999999999984"/>
  </r>
  <r>
    <x v="1"/>
    <x v="20"/>
    <x v="2"/>
    <x v="19"/>
    <x v="0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n v="705.89200000000005"/>
    <n v="581.35299999999995"/>
    <n v="546.41399999999999"/>
    <n v="6867.7199999999993"/>
  </r>
  <r>
    <x v="1"/>
    <x v="20"/>
    <x v="3"/>
    <x v="20"/>
    <x v="0"/>
    <n v="322.26499999999999"/>
    <n v="344.01"/>
    <n v="305.43200000000002"/>
    <n v="195.84"/>
    <n v="360.21300000000002"/>
    <n v="322.99599999999998"/>
    <n v="240.05099999999999"/>
    <n v="280.76400000000001"/>
    <n v="392.74"/>
    <n v="343.96699999999998"/>
    <n v="292.89299999999997"/>
    <n v="307.61799999999999"/>
    <n v="3708.7889999999998"/>
  </r>
  <r>
    <x v="1"/>
    <x v="20"/>
    <x v="3"/>
    <x v="21"/>
    <x v="0"/>
    <n v="159.61600000000001"/>
    <n v="99.647000000000006"/>
    <n v="125.377"/>
    <n v="62.356999999999999"/>
    <n v="104.035"/>
    <n v="107.31699999999999"/>
    <n v="96.584000000000003"/>
    <n v="139.744"/>
    <n v="133"/>
    <n v="150.67099999999999"/>
    <n v="92.8"/>
    <n v="164.851"/>
    <n v="1435.9990000000003"/>
  </r>
  <r>
    <x v="1"/>
    <x v="20"/>
    <x v="3"/>
    <x v="22"/>
    <x v="0"/>
    <n v="539.29999999999995"/>
    <n v="366.916"/>
    <n v="183.5"/>
    <n v="124.5"/>
    <n v="222.5"/>
    <n v="107.497"/>
    <n v="97.674999999999997"/>
    <n v="150.11000000000001"/>
    <n v="257.82600000000002"/>
    <n v="326.36"/>
    <n v="201.184"/>
    <n v="641.05999999999995"/>
    <n v="3218.4280000000003"/>
  </r>
  <r>
    <x v="1"/>
    <x v="20"/>
    <x v="4"/>
    <x v="23"/>
    <x v="0"/>
    <n v="165.602"/>
    <n v="149.428"/>
    <n v="197.65600000000001"/>
    <n v="117.41200000000001"/>
    <n v="205.65100000000001"/>
    <n v="118.44199999999999"/>
    <n v="192.58199999999999"/>
    <n v="110.747"/>
    <n v="154.63200000000001"/>
    <n v="166.12"/>
    <n v="198.65299999999999"/>
    <n v="160.19999999999999"/>
    <n v="1937.1250000000005"/>
  </r>
  <r>
    <x v="1"/>
    <x v="20"/>
    <x v="4"/>
    <x v="24"/>
    <x v="0"/>
    <n v="234.90899999999999"/>
    <n v="297.63499999999999"/>
    <n v="226.108"/>
    <n v="192.54"/>
    <n v="371.96600000000001"/>
    <n v="346.55"/>
    <n v="222.45099999999999"/>
    <n v="206.15799999999999"/>
    <n v="309.06299999999999"/>
    <n v="305.88099999999997"/>
    <n v="235.43100000000001"/>
    <n v="391.39"/>
    <n v="3340.0819999999999"/>
  </r>
  <r>
    <x v="1"/>
    <x v="20"/>
    <x v="4"/>
    <x v="25"/>
    <x v="0"/>
    <n v="145.53800000000001"/>
    <n v="110.99"/>
    <n v="179.38399999999999"/>
    <n v="72.093000000000004"/>
    <n v="221.68"/>
    <n v="173.92"/>
    <n v="147.31899999999999"/>
    <n v="192.03100000000001"/>
    <n v="200.59700000000001"/>
    <n v="283.73"/>
    <n v="185.45"/>
    <n v="415.58300000000003"/>
    <n v="2328.3150000000001"/>
  </r>
  <r>
    <x v="1"/>
    <x v="20"/>
    <x v="4"/>
    <x v="26"/>
    <x v="0"/>
    <n v="5.2539999999999996"/>
    <n v="7.9000000000000001E-2"/>
    <n v="0.42599999999999999"/>
    <n v="0"/>
    <n v="1"/>
    <n v="0.53500000000000003"/>
    <n v="0"/>
    <n v="0"/>
    <n v="0.93200000000000005"/>
    <n v="6.2E-2"/>
    <n v="0.48599999999999999"/>
    <n v="1.1739999999999999"/>
    <n v="9.9479999999999986"/>
  </r>
  <r>
    <x v="2"/>
    <x v="20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0"/>
    <x v="0"/>
    <n v="0"/>
    <n v="5.2"/>
    <n v="0"/>
    <n v="0"/>
    <n v="0"/>
    <n v="2.8"/>
    <n v="2"/>
    <n v="4"/>
    <n v="4"/>
    <n v="0"/>
    <n v="4"/>
    <n v="0"/>
    <n v="22"/>
  </r>
  <r>
    <x v="2"/>
    <x v="20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5"/>
    <x v="0"/>
    <n v="24.6"/>
    <n v="29.8"/>
    <n v="18.8"/>
    <n v="26.2"/>
    <n v="10.199999999999999"/>
    <n v="19.600000000000001"/>
    <n v="1.6"/>
    <n v="24.6"/>
    <n v="5.4"/>
    <n v="19"/>
    <n v="4.5999999999999996"/>
    <n v="22"/>
    <n v="206.4"/>
  </r>
  <r>
    <x v="2"/>
    <x v="20"/>
    <x v="2"/>
    <x v="16"/>
    <x v="0"/>
    <n v="100"/>
    <n v="170"/>
    <n v="160"/>
    <n v="85"/>
    <n v="225"/>
    <n v="170"/>
    <n v="190"/>
    <n v="150"/>
    <n v="150"/>
    <n v="100"/>
    <n v="157"/>
    <n v="115"/>
    <n v="1772"/>
  </r>
  <r>
    <x v="2"/>
    <x v="20"/>
    <x v="2"/>
    <x v="17"/>
    <x v="0"/>
    <n v="4"/>
    <n v="5"/>
    <n v="0"/>
    <n v="5"/>
    <n v="0"/>
    <n v="2"/>
    <n v="5"/>
    <n v="0"/>
    <n v="2"/>
    <n v="0"/>
    <n v="3"/>
    <n v="0"/>
    <n v="26"/>
  </r>
  <r>
    <x v="2"/>
    <x v="20"/>
    <x v="2"/>
    <x v="18"/>
    <x v="0"/>
    <n v="18.995999999999999"/>
    <n v="18"/>
    <n v="12"/>
    <n v="13"/>
    <n v="14"/>
    <n v="11"/>
    <n v="5"/>
    <n v="6"/>
    <n v="9"/>
    <n v="10.882999999999999"/>
    <n v="17.513000000000002"/>
    <n v="14"/>
    <n v="149.392"/>
  </r>
  <r>
    <x v="2"/>
    <x v="20"/>
    <x v="2"/>
    <x v="19"/>
    <x v="0"/>
    <n v="15"/>
    <n v="25"/>
    <n v="35"/>
    <n v="10"/>
    <n v="15"/>
    <n v="25"/>
    <n v="14.8"/>
    <n v="0"/>
    <n v="25"/>
    <n v="0"/>
    <n v="10"/>
    <n v="5"/>
    <n v="179.8"/>
  </r>
  <r>
    <x v="2"/>
    <x v="20"/>
    <x v="3"/>
    <x v="20"/>
    <x v="0"/>
    <n v="16.5"/>
    <n v="15"/>
    <n v="7.5"/>
    <n v="2.5"/>
    <n v="19"/>
    <n v="11.5"/>
    <n v="10"/>
    <n v="5"/>
    <n v="25"/>
    <n v="7.5"/>
    <n v="9"/>
    <n v="12.5"/>
    <n v="141"/>
  </r>
  <r>
    <x v="2"/>
    <x v="20"/>
    <x v="3"/>
    <x v="21"/>
    <x v="0"/>
    <n v="74"/>
    <n v="109"/>
    <n v="40"/>
    <n v="115"/>
    <n v="54"/>
    <n v="60"/>
    <n v="105"/>
    <n v="120"/>
    <n v="115"/>
    <n v="65"/>
    <n v="119"/>
    <n v="60"/>
    <n v="1036"/>
  </r>
  <r>
    <x v="2"/>
    <x v="20"/>
    <x v="3"/>
    <x v="22"/>
    <x v="0"/>
    <n v="52"/>
    <n v="36"/>
    <n v="66"/>
    <n v="39"/>
    <n v="79"/>
    <n v="73"/>
    <n v="44"/>
    <n v="75"/>
    <n v="70"/>
    <n v="93"/>
    <n v="84"/>
    <n v="87"/>
    <n v="798"/>
  </r>
  <r>
    <x v="2"/>
    <x v="20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20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20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20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20"/>
    <x v="0"/>
    <x v="0"/>
    <x v="0"/>
    <n v="1947.6959999999999"/>
    <n v="1672.8420000000001"/>
    <n v="1365.769"/>
    <n v="424.67500000000001"/>
    <n v="419.69299999999998"/>
    <n v="547.03700000000003"/>
    <n v="785.94600000000003"/>
    <n v="684.68200000000002"/>
    <n v="974.88099999999997"/>
    <n v="1084.94"/>
    <n v="1187.25"/>
    <n v="1461.1310000000001"/>
    <n v="12556.541999999999"/>
  </r>
  <r>
    <x v="3"/>
    <x v="20"/>
    <x v="0"/>
    <x v="1"/>
    <x v="0"/>
    <n v="749.21400000000006"/>
    <n v="773.00099999999998"/>
    <n v="524.46199999999999"/>
    <n v="78.302000000000007"/>
    <n v="92.686000000000007"/>
    <n v="109.872"/>
    <n v="309.93200000000002"/>
    <n v="429.36700000000002"/>
    <n v="561.20299999999997"/>
    <n v="716.17200000000003"/>
    <n v="1002.075"/>
    <n v="1118.5129999999999"/>
    <n v="6464.799"/>
  </r>
  <r>
    <x v="3"/>
    <x v="20"/>
    <x v="0"/>
    <x v="2"/>
    <x v="0"/>
    <n v="9362.9159999999993"/>
    <n v="7883.1189999999997"/>
    <n v="7123.0050000000001"/>
    <n v="2832.473"/>
    <n v="3443.3510000000001"/>
    <n v="4057.8510000000001"/>
    <n v="5134.6980000000003"/>
    <n v="6841.8379999999997"/>
    <n v="8549.3160000000007"/>
    <n v="10723.964"/>
    <n v="10305.319"/>
    <n v="11522.13"/>
    <n v="87779.98000000001"/>
  </r>
  <r>
    <x v="3"/>
    <x v="20"/>
    <x v="0"/>
    <x v="3"/>
    <x v="0"/>
    <n v="378.33300000000003"/>
    <n v="312.45499999999998"/>
    <n v="283.16500000000002"/>
    <n v="133.85900000000001"/>
    <n v="77.019000000000005"/>
    <n v="170.755"/>
    <n v="183.483"/>
    <n v="298.96899999999999"/>
    <n v="520.12"/>
    <n v="654.40800000000002"/>
    <n v="567.83900000000006"/>
    <n v="766.60599999999999"/>
    <n v="4347.0109999999995"/>
  </r>
  <r>
    <x v="3"/>
    <x v="20"/>
    <x v="0"/>
    <x v="4"/>
    <x v="0"/>
    <n v="8012.2569999999996"/>
    <n v="6608.9430000000002"/>
    <n v="5045.4620000000004"/>
    <n v="1640.5219999999999"/>
    <n v="2011.252"/>
    <n v="2682.6260000000002"/>
    <n v="3114.5010000000002"/>
    <n v="4792.2209999999995"/>
    <n v="5890.933"/>
    <n v="7221.3140000000003"/>
    <n v="7609.2089999999998"/>
    <n v="8792.26"/>
    <n v="63421.5"/>
  </r>
  <r>
    <x v="3"/>
    <x v="20"/>
    <x v="0"/>
    <x v="5"/>
    <x v="0"/>
    <n v="332.62799999999999"/>
    <n v="245.80600000000001"/>
    <n v="297.26299999999998"/>
    <n v="132.578"/>
    <n v="110.536"/>
    <n v="182.89599999999999"/>
    <n v="205.446"/>
    <n v="263.916"/>
    <n v="362.62400000000002"/>
    <n v="567.49199999999996"/>
    <n v="639.005"/>
    <n v="541.61699999999996"/>
    <n v="3881.8069999999998"/>
  </r>
  <r>
    <x v="3"/>
    <x v="20"/>
    <x v="0"/>
    <x v="6"/>
    <x v="0"/>
    <n v="753.54300000000001"/>
    <n v="561.88300000000004"/>
    <n v="476.19099999999997"/>
    <n v="181.55500000000001"/>
    <n v="252.72300000000001"/>
    <n v="248.084"/>
    <n v="287.529"/>
    <n v="366.31099999999998"/>
    <n v="362.38200000000001"/>
    <n v="690.12199999999996"/>
    <n v="547.45299999999997"/>
    <n v="802.99699999999996"/>
    <n v="5530.7730000000001"/>
  </r>
  <r>
    <x v="3"/>
    <x v="20"/>
    <x v="1"/>
    <x v="7"/>
    <x v="0"/>
    <n v="3566.4659999999999"/>
    <n v="2842.337"/>
    <n v="2145.2420000000002"/>
    <n v="715.65700000000004"/>
    <n v="617.928"/>
    <n v="654.97299999999996"/>
    <n v="1123.771"/>
    <n v="1255.117"/>
    <n v="1616.079"/>
    <n v="2190.65"/>
    <n v="2243.8989999999999"/>
    <n v="2948.1930000000002"/>
    <n v="21920.312000000002"/>
  </r>
  <r>
    <x v="3"/>
    <x v="20"/>
    <x v="1"/>
    <x v="8"/>
    <x v="0"/>
    <n v="2485.2739999999999"/>
    <n v="1854.0740000000001"/>
    <n v="1600.2090000000001"/>
    <n v="292.17200000000003"/>
    <n v="473.73599999999999"/>
    <n v="549.47699999999998"/>
    <n v="551.798"/>
    <n v="667.06399999999996"/>
    <n v="861.43899999999996"/>
    <n v="1286.683"/>
    <n v="1631.508"/>
    <n v="2192.96"/>
    <n v="14446.394"/>
  </r>
  <r>
    <x v="3"/>
    <x v="20"/>
    <x v="1"/>
    <x v="9"/>
    <x v="0"/>
    <n v="16531.03"/>
    <n v="12602.096"/>
    <n v="8355.0210000000006"/>
    <n v="1054.4110000000001"/>
    <n v="1329.404"/>
    <n v="2324.9409999999998"/>
    <n v="3798.0790000000002"/>
    <n v="5292.9769999999999"/>
    <n v="4158.473"/>
    <n v="9312.1810000000005"/>
    <n v="9048.6640000000007"/>
    <n v="12505.695"/>
    <n v="86312.972000000009"/>
  </r>
  <r>
    <x v="3"/>
    <x v="20"/>
    <x v="1"/>
    <x v="10"/>
    <x v="0"/>
    <n v="7506.4709999999995"/>
    <n v="5722.125"/>
    <n v="4248.9579999999996"/>
    <n v="1099.8230000000001"/>
    <n v="1380.873"/>
    <n v="1090.1869999999999"/>
    <n v="1278.29"/>
    <n v="1562.537"/>
    <n v="2182.7730000000001"/>
    <n v="3580.7710000000002"/>
    <n v="3894.277"/>
    <n v="5068.2539999999999"/>
    <n v="38615.339"/>
  </r>
  <r>
    <x v="3"/>
    <x v="20"/>
    <x v="1"/>
    <x v="11"/>
    <x v="0"/>
    <n v="4922.098"/>
    <n v="3662.8620000000001"/>
    <n v="2776.2379999999998"/>
    <n v="255.524"/>
    <n v="277.78199999999998"/>
    <n v="592.26300000000003"/>
    <n v="899.42600000000004"/>
    <n v="1215.03"/>
    <n v="1347.9549999999999"/>
    <n v="1975.518"/>
    <n v="2227.192"/>
    <n v="3658.7660000000001"/>
    <n v="23810.653999999995"/>
  </r>
  <r>
    <x v="3"/>
    <x v="20"/>
    <x v="1"/>
    <x v="12"/>
    <x v="0"/>
    <n v="23765.191999999999"/>
    <n v="20759.966"/>
    <n v="14365.584999999999"/>
    <n v="2026.9929999999999"/>
    <n v="2139.5509999999999"/>
    <n v="3850.06"/>
    <n v="5505.5370000000003"/>
    <n v="7901.5420000000004"/>
    <n v="9529.6610000000001"/>
    <n v="12595.324000000001"/>
    <n v="14449.142"/>
    <n v="18064.827000000001"/>
    <n v="134953.37999999998"/>
  </r>
  <r>
    <x v="3"/>
    <x v="20"/>
    <x v="1"/>
    <x v="13"/>
    <x v="0"/>
    <n v="4380.13"/>
    <n v="3119.6709999999998"/>
    <n v="1978.6420000000001"/>
    <n v="201.96799999999999"/>
    <n v="208.63399999999999"/>
    <n v="198.435"/>
    <n v="549.92200000000003"/>
    <n v="1025.701"/>
    <n v="1556.768"/>
    <n v="2746.3339999999998"/>
    <n v="3630.7510000000002"/>
    <n v="4795.12"/>
    <n v="24392.075999999997"/>
  </r>
  <r>
    <x v="3"/>
    <x v="20"/>
    <x v="1"/>
    <x v="14"/>
    <x v="0"/>
    <n v="2896.8539999999998"/>
    <n v="2137.6489999999999"/>
    <n v="1238.239"/>
    <n v="105.57299999999999"/>
    <n v="135.56800000000001"/>
    <n v="339.38"/>
    <n v="401.77699999999999"/>
    <n v="645.52700000000004"/>
    <n v="740.45600000000002"/>
    <n v="1135.989"/>
    <n v="1309.6210000000001"/>
    <n v="1664.4559999999999"/>
    <n v="12751.089000000002"/>
  </r>
  <r>
    <x v="3"/>
    <x v="20"/>
    <x v="1"/>
    <x v="15"/>
    <x v="0"/>
    <n v="19973.091"/>
    <n v="15187.814"/>
    <n v="9803.0439999999999"/>
    <n v="1623.952"/>
    <n v="2075.4690000000001"/>
    <n v="1999.36"/>
    <n v="2563.1320000000001"/>
    <n v="3197.2190000000001"/>
    <n v="5236.5569999999998"/>
    <n v="8868.7860000000001"/>
    <n v="10303.295"/>
    <n v="12738.550999999999"/>
    <n v="93570.26999999999"/>
  </r>
  <r>
    <x v="3"/>
    <x v="20"/>
    <x v="2"/>
    <x v="16"/>
    <x v="0"/>
    <n v="20379.84"/>
    <n v="16655.571"/>
    <n v="12094.206"/>
    <n v="1806.646"/>
    <n v="2251.087"/>
    <n v="2545.5329999999999"/>
    <n v="4189.0240000000003"/>
    <n v="6183.0320000000002"/>
    <n v="7038.9939999999997"/>
    <n v="9316.4920000000002"/>
    <n v="11040.11"/>
    <n v="13992.751"/>
    <n v="107493.28600000001"/>
  </r>
  <r>
    <x v="3"/>
    <x v="20"/>
    <x v="2"/>
    <x v="17"/>
    <x v="0"/>
    <n v="2262.5419999999999"/>
    <n v="1830.5039999999999"/>
    <n v="1275.2629999999999"/>
    <n v="354.10599999999999"/>
    <n v="540.72500000000002"/>
    <n v="644.96699999999998"/>
    <n v="811.36500000000001"/>
    <n v="978.40099999999995"/>
    <n v="1115.3"/>
    <n v="1528.011"/>
    <n v="1953.4659999999999"/>
    <n v="2427.1529999999998"/>
    <n v="15721.803"/>
  </r>
  <r>
    <x v="3"/>
    <x v="20"/>
    <x v="2"/>
    <x v="18"/>
    <x v="0"/>
    <n v="80973.292000000001"/>
    <n v="70643.349000000002"/>
    <n v="51781.105000000003"/>
    <n v="6827.48"/>
    <n v="8612.5730000000003"/>
    <n v="11084.755999999999"/>
    <n v="15253.912"/>
    <n v="18658.198"/>
    <n v="22142.648000000001"/>
    <n v="25823.965"/>
    <n v="26687.018"/>
    <n v="34794.773999999998"/>
    <n v="373283.07"/>
  </r>
  <r>
    <x v="3"/>
    <x v="20"/>
    <x v="2"/>
    <x v="19"/>
    <x v="0"/>
    <n v="369348.397"/>
    <n v="328711.23599999998"/>
    <n v="256780.36"/>
    <n v="50093.277000000002"/>
    <n v="63670.28"/>
    <n v="81324.28"/>
    <n v="101385.682"/>
    <n v="109706.914"/>
    <n v="125092.308"/>
    <n v="153513.82999999999"/>
    <n v="169277.92600000001"/>
    <n v="197648.66500000001"/>
    <n v="2006553.155"/>
  </r>
  <r>
    <x v="3"/>
    <x v="20"/>
    <x v="3"/>
    <x v="20"/>
    <x v="0"/>
    <n v="11227.272999999999"/>
    <n v="9978.1650000000009"/>
    <n v="6850.18"/>
    <n v="1470.7819999999999"/>
    <n v="1952.5909999999999"/>
    <n v="2014.9880000000001"/>
    <n v="2144.2629999999999"/>
    <n v="2325.4690000000001"/>
    <n v="3046.2660000000001"/>
    <n v="4852.7560000000003"/>
    <n v="5637.0879999999997"/>
    <n v="5936.8720000000003"/>
    <n v="57436.692999999999"/>
  </r>
  <r>
    <x v="3"/>
    <x v="20"/>
    <x v="3"/>
    <x v="21"/>
    <x v="0"/>
    <n v="4674.683"/>
    <n v="4070.8209999999999"/>
    <n v="2335.0030000000002"/>
    <n v="314.09399999999999"/>
    <n v="709.40300000000002"/>
    <n v="775.62099999999998"/>
    <n v="903.87"/>
    <n v="1053.4949999999999"/>
    <n v="1377.5989999999999"/>
    <n v="2024.8720000000001"/>
    <n v="2427.779"/>
    <n v="3329.2579999999998"/>
    <n v="23996.498"/>
  </r>
  <r>
    <x v="3"/>
    <x v="20"/>
    <x v="3"/>
    <x v="22"/>
    <x v="0"/>
    <n v="10715.942999999999"/>
    <n v="9643.143"/>
    <n v="5174.058"/>
    <n v="3219.1889999999999"/>
    <n v="1900.4680000000001"/>
    <n v="2387.1959999999999"/>
    <n v="2174.4969999999998"/>
    <n v="2113.4639999999999"/>
    <n v="3110.259"/>
    <n v="4495.8140000000003"/>
    <n v="6916.1459999999997"/>
    <n v="6856.732"/>
    <n v="58706.909"/>
  </r>
  <r>
    <x v="3"/>
    <x v="20"/>
    <x v="4"/>
    <x v="23"/>
    <x v="0"/>
    <n v="1295.6110000000001"/>
    <n v="1414.8340000000001"/>
    <n v="1023.651"/>
    <n v="702.57"/>
    <n v="990.39300000000003"/>
    <n v="902.93"/>
    <n v="876.89499999999998"/>
    <n v="2106.2269999999999"/>
    <n v="676.86400000000003"/>
    <n v="1269.7670000000001"/>
    <n v="978.77800000000002"/>
    <n v="1428.634"/>
    <n v="13667.154"/>
  </r>
  <r>
    <x v="3"/>
    <x v="20"/>
    <x v="4"/>
    <x v="24"/>
    <x v="0"/>
    <n v="4664.68"/>
    <n v="4695.0810000000001"/>
    <n v="5009.42"/>
    <n v="3262.87"/>
    <n v="2698.5940000000001"/>
    <n v="1458.7850000000001"/>
    <n v="1305.278"/>
    <n v="1372.5530000000001"/>
    <n v="1803.8430000000001"/>
    <n v="3571.2429999999999"/>
    <n v="4364.0129999999999"/>
    <n v="5038.5"/>
    <n v="39244.86"/>
  </r>
  <r>
    <x v="3"/>
    <x v="20"/>
    <x v="4"/>
    <x v="25"/>
    <x v="0"/>
    <n v="5907.6639999999998"/>
    <n v="5551.3580000000002"/>
    <n v="4391.4189999999999"/>
    <n v="1833.258"/>
    <n v="2392.2649999999999"/>
    <n v="2194.942"/>
    <n v="2423.835"/>
    <n v="2509.6379999999999"/>
    <n v="2858.5549999999998"/>
    <n v="3619.6790000000001"/>
    <n v="3977.163"/>
    <n v="5019.7089999999998"/>
    <n v="42679.485000000001"/>
  </r>
  <r>
    <x v="3"/>
    <x v="20"/>
    <x v="4"/>
    <x v="26"/>
    <x v="0"/>
    <n v="28008.37"/>
    <n v="23131.463"/>
    <n v="17693.972000000002"/>
    <n v="1887.4670000000001"/>
    <n v="2160.982"/>
    <n v="3077.7649999999999"/>
    <n v="6508.3239999999996"/>
    <n v="12278.921"/>
    <n v="17798.88"/>
    <n v="19827.888999999999"/>
    <n v="17908.071"/>
    <n v="22387.562999999998"/>
    <n v="172669.66699999999"/>
  </r>
  <r>
    <x v="4"/>
    <x v="20"/>
    <x v="0"/>
    <x v="0"/>
    <x v="0"/>
    <n v="66499.587"/>
    <n v="72864.926999999996"/>
    <n v="72951.322"/>
    <n v="71609.025999999998"/>
    <n v="76811.77"/>
    <n v="81325.293000000005"/>
    <n v="91214.066999999995"/>
    <n v="82971.89"/>
    <n v="79793.582999999999"/>
    <n v="82700.611000000004"/>
    <n v="72257.444000000003"/>
    <n v="76218.255999999994"/>
    <n v="927217.77600000007"/>
  </r>
  <r>
    <x v="4"/>
    <x v="20"/>
    <x v="0"/>
    <x v="1"/>
    <x v="0"/>
    <n v="12382.1"/>
    <n v="11442.4"/>
    <n v="12069.6"/>
    <n v="11846.9"/>
    <n v="12193.6"/>
    <n v="12307.8"/>
    <n v="14428"/>
    <n v="14726"/>
    <n v="15661"/>
    <n v="15956.8"/>
    <n v="14130.8"/>
    <n v="13726.8"/>
    <n v="160871.79999999996"/>
  </r>
  <r>
    <x v="4"/>
    <x v="20"/>
    <x v="0"/>
    <x v="2"/>
    <x v="0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n v="65253.673999999999"/>
    <n v="65615.89"/>
    <n v="61278.212"/>
    <n v="764426.58799999999"/>
  </r>
  <r>
    <x v="4"/>
    <x v="20"/>
    <x v="0"/>
    <x v="3"/>
    <x v="0"/>
    <n v="36225.599999999999"/>
    <n v="38810.633999999998"/>
    <n v="41456.199999999997"/>
    <n v="35873.5"/>
    <n v="34633.262999999999"/>
    <n v="30345.200000000001"/>
    <n v="34762.5"/>
    <n v="34962.491000000002"/>
    <n v="38392.252"/>
    <n v="42783.237999999998"/>
    <n v="40237"/>
    <n v="41427.175999999999"/>
    <n v="449909.054"/>
  </r>
  <r>
    <x v="4"/>
    <x v="20"/>
    <x v="0"/>
    <x v="4"/>
    <x v="0"/>
    <n v="192730.299"/>
    <n v="192601.935"/>
    <n v="202585.08600000001"/>
    <n v="188183.535"/>
    <n v="197419.783"/>
    <n v="219403.06599999999"/>
    <n v="250221.326"/>
    <n v="246890.08799999999"/>
    <n v="244189.81"/>
    <n v="248290"/>
    <n v="216643.48800000001"/>
    <n v="218677.58"/>
    <n v="2617835.9959999998"/>
  </r>
  <r>
    <x v="4"/>
    <x v="20"/>
    <x v="0"/>
    <x v="5"/>
    <x v="0"/>
    <n v="8809.8189999999995"/>
    <n v="7881.7529999999997"/>
    <n v="8399.4320000000007"/>
    <n v="8543.7939999999999"/>
    <n v="7722.7780000000002"/>
    <n v="8622.0939999999991"/>
    <n v="9675.33"/>
    <n v="10782.41"/>
    <n v="10116.884"/>
    <n v="11177.383"/>
    <n v="11654.522999999999"/>
    <n v="12147.334000000001"/>
    <n v="115533.53400000001"/>
  </r>
  <r>
    <x v="4"/>
    <x v="20"/>
    <x v="0"/>
    <x v="6"/>
    <x v="0"/>
    <n v="74915.360000000001"/>
    <n v="85914.16"/>
    <n v="91599.37"/>
    <n v="77712.100000000006"/>
    <n v="86426.7"/>
    <n v="94285.64"/>
    <n v="107297.75"/>
    <n v="103669.82"/>
    <n v="104025.15"/>
    <n v="111494.37"/>
    <n v="99911.07"/>
    <n v="91311.12"/>
    <n v="1128562.6100000003"/>
  </r>
  <r>
    <x v="4"/>
    <x v="20"/>
    <x v="1"/>
    <x v="7"/>
    <x v="0"/>
    <n v="108995.356"/>
    <n v="102496.102"/>
    <n v="100909.804"/>
    <n v="93463.873000000007"/>
    <n v="97791.687000000005"/>
    <n v="119789.66099999999"/>
    <n v="132475.598"/>
    <n v="136336.54800000001"/>
    <n v="140322.48199999999"/>
    <n v="146353.18299999999"/>
    <n v="133340.85699999999"/>
    <n v="124460.976"/>
    <n v="1436736.1270000001"/>
  </r>
  <r>
    <x v="4"/>
    <x v="20"/>
    <x v="1"/>
    <x v="8"/>
    <x v="0"/>
    <n v="42863.72"/>
    <n v="37745.339999999997"/>
    <n v="37806.563000000002"/>
    <n v="35459.5"/>
    <n v="40623.99"/>
    <n v="44385.521000000001"/>
    <n v="50424.37"/>
    <n v="48770.05"/>
    <n v="50765.36"/>
    <n v="53609.66"/>
    <n v="48202.57"/>
    <n v="50735.332000000002"/>
    <n v="541391.97600000002"/>
  </r>
  <r>
    <x v="4"/>
    <x v="20"/>
    <x v="1"/>
    <x v="9"/>
    <x v="0"/>
    <n v="89767.7"/>
    <n v="80742.8"/>
    <n v="70192.009999999995"/>
    <n v="52424.987999999998"/>
    <n v="61144.3"/>
    <n v="75130.880000000005"/>
    <n v="87127.777000000002"/>
    <n v="89678.9"/>
    <n v="93892.888000000006"/>
    <n v="100685.035"/>
    <n v="91248.441000000006"/>
    <n v="98051.241999999998"/>
    <n v="990086.96100000001"/>
  </r>
  <r>
    <x v="4"/>
    <x v="20"/>
    <x v="1"/>
    <x v="10"/>
    <x v="0"/>
    <n v="39501.084000000003"/>
    <n v="35106"/>
    <n v="32847.235000000001"/>
    <n v="26991.152999999998"/>
    <n v="30845.517"/>
    <n v="33637.1"/>
    <n v="38367.1"/>
    <n v="37548"/>
    <n v="40028.699999999997"/>
    <n v="44595"/>
    <n v="45045.5"/>
    <n v="42607.737999999998"/>
    <n v="447120.12700000004"/>
  </r>
  <r>
    <x v="4"/>
    <x v="20"/>
    <x v="1"/>
    <x v="11"/>
    <x v="0"/>
    <n v="38320.603000000003"/>
    <n v="34158.6"/>
    <n v="31079.77"/>
    <n v="24101.42"/>
    <n v="26738.42"/>
    <n v="29603.01"/>
    <n v="35499.737000000001"/>
    <n v="37674.75"/>
    <n v="39439.319000000003"/>
    <n v="42363.85"/>
    <n v="37829.65"/>
    <n v="40470.97"/>
    <n v="417280.09900000005"/>
  </r>
  <r>
    <x v="4"/>
    <x v="20"/>
    <x v="1"/>
    <x v="12"/>
    <x v="0"/>
    <n v="123174.25"/>
    <n v="112344.8"/>
    <n v="104382.296"/>
    <n v="78543.857000000004"/>
    <n v="88916.036999999997"/>
    <n v="101766.302"/>
    <n v="114899.85"/>
    <n v="118876.607"/>
    <n v="125867.11"/>
    <n v="139202.57500000001"/>
    <n v="133574.62100000001"/>
    <n v="133468.91699999999"/>
    <n v="1375017.2219999998"/>
  </r>
  <r>
    <x v="4"/>
    <x v="20"/>
    <x v="1"/>
    <x v="13"/>
    <x v="0"/>
    <n v="33740.500999999997"/>
    <n v="28364"/>
    <n v="25275.5"/>
    <n v="20091.535"/>
    <n v="20010.998"/>
    <n v="20545.5"/>
    <n v="25201"/>
    <n v="26557"/>
    <n v="30024.2"/>
    <n v="36661.5"/>
    <n v="34320.347999999998"/>
    <n v="36463"/>
    <n v="337255.08199999999"/>
  </r>
  <r>
    <x v="4"/>
    <x v="20"/>
    <x v="1"/>
    <x v="14"/>
    <x v="0"/>
    <n v="26365.5"/>
    <n v="24073.446"/>
    <n v="24049.5"/>
    <n v="22134.5"/>
    <n v="23210"/>
    <n v="23113.5"/>
    <n v="24691.5"/>
    <n v="25588.074000000001"/>
    <n v="26154"/>
    <n v="30126.266"/>
    <n v="27871.999"/>
    <n v="29490.5"/>
    <n v="306868.78499999997"/>
  </r>
  <r>
    <x v="4"/>
    <x v="20"/>
    <x v="1"/>
    <x v="15"/>
    <x v="0"/>
    <n v="247102.60699999999"/>
    <n v="236280.995"/>
    <n v="248514.764"/>
    <n v="213011.666"/>
    <n v="223415.223"/>
    <n v="241623.31299999999"/>
    <n v="268407.78100000002"/>
    <n v="279727.20199999999"/>
    <n v="287061.005"/>
    <n v="309353.90899999999"/>
    <n v="273747.658"/>
    <n v="282004.897"/>
    <n v="3110251.0199999996"/>
  </r>
  <r>
    <x v="4"/>
    <x v="20"/>
    <x v="2"/>
    <x v="16"/>
    <x v="0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n v="662250.19299999997"/>
    <n v="592951.35400000005"/>
    <n v="573835.74800000002"/>
    <n v="6991245.4580000006"/>
  </r>
  <r>
    <x v="4"/>
    <x v="20"/>
    <x v="2"/>
    <x v="17"/>
    <x v="0"/>
    <n v="86865.379000000001"/>
    <n v="86391.839000000007"/>
    <n v="87519.364000000001"/>
    <n v="77338.03"/>
    <n v="84579.5"/>
    <n v="89855.466"/>
    <n v="100597.35"/>
    <n v="99585.460999999996"/>
    <n v="101934.83"/>
    <n v="107305.428"/>
    <n v="98178.743000000002"/>
    <n v="102248.414"/>
    <n v="1122399.804"/>
  </r>
  <r>
    <x v="4"/>
    <x v="20"/>
    <x v="2"/>
    <x v="18"/>
    <x v="0"/>
    <n v="200799.69200000001"/>
    <n v="184010.285"/>
    <n v="171515.30600000001"/>
    <n v="121932.715"/>
    <n v="136169.20600000001"/>
    <n v="153456.897"/>
    <n v="178693.927"/>
    <n v="177794.40599999999"/>
    <n v="179601.23300000001"/>
    <n v="191349.598"/>
    <n v="173627.59700000001"/>
    <n v="195787.74100000001"/>
    <n v="2064738.6029999999"/>
  </r>
  <r>
    <x v="4"/>
    <x v="20"/>
    <x v="2"/>
    <x v="19"/>
    <x v="0"/>
    <n v="888870.75300000003"/>
    <n v="884738.91500000004"/>
    <n v="982120.33200000005"/>
    <n v="875619.64"/>
    <n v="955766.95600000001"/>
    <n v="1029322.98"/>
    <n v="1142558.291"/>
    <n v="1103391.024"/>
    <n v="1126664.382"/>
    <n v="1171311.5930000001"/>
    <n v="1015958.362"/>
    <n v="935649.53399999999"/>
    <n v="12111972.762"/>
  </r>
  <r>
    <x v="4"/>
    <x v="20"/>
    <x v="3"/>
    <x v="20"/>
    <x v="0"/>
    <n v="437653.94900000002"/>
    <n v="505917.897"/>
    <n v="513816.53600000002"/>
    <n v="420525.19799999997"/>
    <n v="465551.29"/>
    <n v="467514.701"/>
    <n v="514211.00400000002"/>
    <n v="520254.57500000001"/>
    <n v="539533.103"/>
    <n v="554200.39599999995"/>
    <n v="477953.14199999999"/>
    <n v="433501.02899999998"/>
    <n v="5850632.8200000003"/>
  </r>
  <r>
    <x v="4"/>
    <x v="20"/>
    <x v="3"/>
    <x v="21"/>
    <x v="0"/>
    <n v="217911.84099999999"/>
    <n v="212038.91200000001"/>
    <n v="212622.48699999999"/>
    <n v="185434.35"/>
    <n v="201871.283"/>
    <n v="200758.932"/>
    <n v="219915.78400000001"/>
    <n v="221923.193"/>
    <n v="230959.80799999999"/>
    <n v="244938.90400000001"/>
    <n v="227948.35399999999"/>
    <n v="220406.571"/>
    <n v="2596730.4189999998"/>
  </r>
  <r>
    <x v="4"/>
    <x v="20"/>
    <x v="3"/>
    <x v="22"/>
    <x v="0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n v="346227.179"/>
    <n v="314412.02799999999"/>
    <n v="283487.57299999997"/>
    <n v="3578009.8939999999"/>
  </r>
  <r>
    <x v="4"/>
    <x v="20"/>
    <x v="4"/>
    <x v="23"/>
    <x v="0"/>
    <n v="101722.113"/>
    <n v="129051.614"/>
    <n v="147527.75200000001"/>
    <n v="105820.31"/>
    <n v="116132.474"/>
    <n v="120993.64"/>
    <n v="146923.503"/>
    <n v="139906.92199999999"/>
    <n v="154346.95800000001"/>
    <n v="147013.20000000001"/>
    <n v="129375.281"/>
    <n v="108508.128"/>
    <n v="1547321.895"/>
  </r>
  <r>
    <x v="4"/>
    <x v="20"/>
    <x v="4"/>
    <x v="24"/>
    <x v="0"/>
    <n v="274975.93900000001"/>
    <n v="305810.799"/>
    <n v="244328.484"/>
    <n v="191537.91699999999"/>
    <n v="236249.52"/>
    <n v="294944.00799999997"/>
    <n v="329135.67800000001"/>
    <n v="283102.74699999997"/>
    <n v="271472.22899999999"/>
    <n v="297223.82699999999"/>
    <n v="233708.99900000001"/>
    <n v="210883.14600000001"/>
    <n v="3173373.2930000001"/>
  </r>
  <r>
    <x v="4"/>
    <x v="20"/>
    <x v="4"/>
    <x v="25"/>
    <x v="0"/>
    <n v="191331.49799999999"/>
    <n v="224676.296"/>
    <n v="234465.106"/>
    <n v="199795.43"/>
    <n v="225034.462"/>
    <n v="249702.33"/>
    <n v="287373.21999999997"/>
    <n v="277198.96999999997"/>
    <n v="271930.63"/>
    <n v="301963.125"/>
    <n v="262224.592"/>
    <n v="232885.18299999999"/>
    <n v="2958580.8420000006"/>
  </r>
  <r>
    <x v="4"/>
    <x v="20"/>
    <x v="4"/>
    <x v="26"/>
    <x v="0"/>
    <n v="28437"/>
    <n v="30150"/>
    <n v="29206"/>
    <n v="22863.382000000001"/>
    <n v="25737.5"/>
    <n v="27474.5"/>
    <n v="30099.5"/>
    <n v="31304.1"/>
    <n v="31173"/>
    <n v="33076"/>
    <n v="28977.782999999999"/>
    <n v="32187"/>
    <n v="350685.76499999996"/>
  </r>
  <r>
    <x v="5"/>
    <x v="20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20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0"/>
    <x v="0"/>
    <x v="2"/>
    <x v="0"/>
    <n v="2513.8040000000001"/>
    <n v="1947.7919999999999"/>
    <n v="2287.3670000000002"/>
    <n v="1887.4670000000001"/>
    <n v="2412.0949999999998"/>
    <n v="2327.19"/>
    <n v="2626.212"/>
    <n v="2497.3710000000001"/>
    <n v="2712.4650000000001"/>
    <n v="2002.364"/>
    <n v="2027.432"/>
    <n v="2639.7330000000002"/>
    <n v="27881.292000000001"/>
  </r>
  <r>
    <x v="5"/>
    <x v="20"/>
    <x v="0"/>
    <x v="3"/>
    <x v="0"/>
    <n v="59.25"/>
    <n v="58.82"/>
    <n v="58.91"/>
    <n v="58.86"/>
    <n v="29.55"/>
    <n v="29.28"/>
    <n v="0"/>
    <n v="0"/>
    <n v="27.52"/>
    <n v="26.11"/>
    <n v="28.06"/>
    <n v="0"/>
    <n v="376.35999999999996"/>
  </r>
  <r>
    <x v="5"/>
    <x v="20"/>
    <x v="0"/>
    <x v="4"/>
    <x v="0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n v="50685.135999999999"/>
    <n v="62716.66"/>
    <n v="66837.457999999999"/>
    <n v="692076.90299999993"/>
  </r>
  <r>
    <x v="5"/>
    <x v="20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0"/>
    <x v="0"/>
    <x v="6"/>
    <x v="0"/>
    <n v="65"/>
    <n v="96.34"/>
    <n v="98.53"/>
    <n v="32.56"/>
    <n v="96.13"/>
    <n v="28.74"/>
    <n v="0"/>
    <n v="27.58"/>
    <n v="64.400000000000006"/>
    <n v="94.72"/>
    <n v="86.34"/>
    <n v="63.95"/>
    <n v="754.29000000000008"/>
  </r>
  <r>
    <x v="5"/>
    <x v="20"/>
    <x v="1"/>
    <x v="7"/>
    <x v="0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n v="48642.453999999998"/>
    <n v="58961.345000000001"/>
    <n v="46875.553"/>
    <n v="450229.45099999994"/>
  </r>
  <r>
    <x v="5"/>
    <x v="20"/>
    <x v="1"/>
    <x v="8"/>
    <x v="0"/>
    <n v="26.62"/>
    <n v="26.32"/>
    <n v="26.43"/>
    <n v="0"/>
    <n v="38.79"/>
    <n v="13.37"/>
    <n v="13.02"/>
    <n v="39.46"/>
    <n v="39.479999999999997"/>
    <n v="13.07"/>
    <n v="39.270000000000003"/>
    <n v="27.06"/>
    <n v="302.89"/>
  </r>
  <r>
    <x v="5"/>
    <x v="20"/>
    <x v="1"/>
    <x v="9"/>
    <x v="0"/>
    <n v="184.1"/>
    <n v="42.57"/>
    <n v="14.2"/>
    <n v="13.98"/>
    <n v="0"/>
    <n v="0"/>
    <n v="56.94"/>
    <n v="198.52"/>
    <n v="125.48"/>
    <n v="3185.24"/>
    <n v="7026.96"/>
    <n v="4478.28"/>
    <n v="15326.27"/>
  </r>
  <r>
    <x v="5"/>
    <x v="20"/>
    <x v="1"/>
    <x v="10"/>
    <x v="0"/>
    <n v="0"/>
    <n v="0"/>
    <n v="0"/>
    <n v="0"/>
    <n v="0"/>
    <n v="0"/>
    <n v="0"/>
    <n v="0"/>
    <n v="0"/>
    <n v="0"/>
    <n v="1.1000000000000001"/>
    <n v="0"/>
    <n v="1.1000000000000001"/>
  </r>
  <r>
    <x v="5"/>
    <x v="20"/>
    <x v="1"/>
    <x v="11"/>
    <x v="0"/>
    <n v="325.93"/>
    <n v="340.24"/>
    <n v="0"/>
    <n v="994.85"/>
    <n v="445.13"/>
    <n v="0"/>
    <n v="16.82"/>
    <n v="0"/>
    <n v="0"/>
    <n v="12072.02"/>
    <n v="28232.14"/>
    <n v="24427.94"/>
    <n v="66855.070000000007"/>
  </r>
  <r>
    <x v="5"/>
    <x v="20"/>
    <x v="1"/>
    <x v="12"/>
    <x v="0"/>
    <n v="436.18"/>
    <n v="229.54"/>
    <n v="209.79"/>
    <n v="213.14"/>
    <n v="141.09"/>
    <n v="146.9"/>
    <n v="56.45"/>
    <n v="31.43"/>
    <n v="155.58000000000001"/>
    <n v="7326.51"/>
    <n v="28503.72"/>
    <n v="15324.74"/>
    <n v="52775.07"/>
  </r>
  <r>
    <x v="5"/>
    <x v="20"/>
    <x v="1"/>
    <x v="13"/>
    <x v="0"/>
    <n v="0"/>
    <n v="0"/>
    <n v="41.26"/>
    <n v="41.43"/>
    <n v="27.62"/>
    <n v="26.8"/>
    <n v="40.74"/>
    <n v="54.81"/>
    <n v="27.15"/>
    <n v="41.49"/>
    <n v="40.450000000000003"/>
    <n v="55.31"/>
    <n v="397.06"/>
  </r>
  <r>
    <x v="5"/>
    <x v="20"/>
    <x v="1"/>
    <x v="14"/>
    <x v="0"/>
    <n v="56.03"/>
    <n v="40.840000000000003"/>
    <n v="41.03"/>
    <n v="13.79"/>
    <n v="133.87"/>
    <n v="13.45"/>
    <n v="70.709999999999994"/>
    <n v="290.14999999999998"/>
    <n v="304.54000000000002"/>
    <n v="190.928"/>
    <n v="276.77"/>
    <n v="322.83"/>
    <n v="1754.9379999999996"/>
  </r>
  <r>
    <x v="5"/>
    <x v="20"/>
    <x v="1"/>
    <x v="15"/>
    <x v="0"/>
    <n v="4794.442"/>
    <n v="4759.4089999999997"/>
    <n v="6019.41"/>
    <n v="4936.2349999999997"/>
    <n v="7017.12"/>
    <n v="1446.67"/>
    <n v="3107.98"/>
    <n v="6820.09"/>
    <n v="4668.7190000000001"/>
    <n v="11742.111000000001"/>
    <n v="18371.52"/>
    <n v="8371.51"/>
    <n v="82055.216"/>
  </r>
  <r>
    <x v="5"/>
    <x v="20"/>
    <x v="2"/>
    <x v="16"/>
    <x v="0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n v="9139.8340000000007"/>
    <n v="10322.178"/>
    <n v="9821.4959999999992"/>
    <n v="105858.133"/>
  </r>
  <r>
    <x v="5"/>
    <x v="20"/>
    <x v="2"/>
    <x v="17"/>
    <x v="0"/>
    <n v="0"/>
    <n v="700.96"/>
    <n v="2306.6419999999998"/>
    <n v="1726.174"/>
    <n v="2037.097"/>
    <n v="1225"/>
    <n v="649.41999999999996"/>
    <n v="265.89999999999998"/>
    <n v="1660.47"/>
    <n v="14282.925999999999"/>
    <n v="21755.47"/>
    <n v="25214.83"/>
    <n v="71824.888999999996"/>
  </r>
  <r>
    <x v="5"/>
    <x v="20"/>
    <x v="2"/>
    <x v="18"/>
    <x v="0"/>
    <n v="645.90300000000002"/>
    <n v="2587.5360000000001"/>
    <n v="1970.165"/>
    <n v="3338.866"/>
    <n v="642.65700000000004"/>
    <n v="328.47"/>
    <n v="290.66000000000003"/>
    <n v="729.04600000000005"/>
    <n v="654.32100000000003"/>
    <n v="1048.0899999999999"/>
    <n v="719.02700000000004"/>
    <n v="1194.8150000000001"/>
    <n v="14149.556"/>
  </r>
  <r>
    <x v="5"/>
    <x v="20"/>
    <x v="2"/>
    <x v="19"/>
    <x v="0"/>
    <n v="13177.877"/>
    <n v="10399.903"/>
    <n v="10511.264999999999"/>
    <n v="8084.46"/>
    <n v="10376.684999999999"/>
    <n v="9469.7579999999998"/>
    <n v="10387.629999999999"/>
    <n v="10516.526"/>
    <n v="10811.775"/>
    <n v="11390.15"/>
    <n v="10564.111999999999"/>
    <n v="11495.885"/>
    <n v="127186.02599999997"/>
  </r>
  <r>
    <x v="5"/>
    <x v="20"/>
    <x v="3"/>
    <x v="20"/>
    <x v="0"/>
    <n v="12587.86"/>
    <n v="11393.45"/>
    <n v="12124.65"/>
    <n v="12264.08"/>
    <n v="11508.31"/>
    <n v="12636.93"/>
    <n v="15418.71"/>
    <n v="12394.61"/>
    <n v="14525.87"/>
    <n v="15365.84"/>
    <n v="15866.6"/>
    <n v="15185.49"/>
    <n v="161272.39999999997"/>
  </r>
  <r>
    <x v="5"/>
    <x v="20"/>
    <x v="3"/>
    <x v="21"/>
    <x v="0"/>
    <n v="2845.18"/>
    <n v="2117.75"/>
    <n v="2351.7199999999998"/>
    <n v="2294.5100000000002"/>
    <n v="1806.11"/>
    <n v="2833.52"/>
    <n v="3529.57"/>
    <n v="3837.22"/>
    <n v="3289.38"/>
    <n v="2789.35"/>
    <n v="3712.97"/>
    <n v="3114.46"/>
    <n v="34521.740000000005"/>
  </r>
  <r>
    <x v="5"/>
    <x v="20"/>
    <x v="3"/>
    <x v="22"/>
    <x v="0"/>
    <n v="3192.26"/>
    <n v="2526.9699999999998"/>
    <n v="4272.67"/>
    <n v="4443.2299999999996"/>
    <n v="3293.85"/>
    <n v="3379.89"/>
    <n v="5666.42"/>
    <n v="3141.67"/>
    <n v="3922.66"/>
    <n v="3546.24"/>
    <n v="3536.6880000000001"/>
    <n v="4752.6490000000003"/>
    <n v="45675.196999999993"/>
  </r>
  <r>
    <x v="5"/>
    <x v="20"/>
    <x v="4"/>
    <x v="23"/>
    <x v="0"/>
    <n v="59.31"/>
    <n v="658.18"/>
    <n v="1721.22"/>
    <n v="1076.21"/>
    <n v="968.27"/>
    <n v="820.23"/>
    <n v="488.57"/>
    <n v="864.79"/>
    <n v="499.13"/>
    <n v="494.14"/>
    <n v="626.1"/>
    <n v="579.55999999999995"/>
    <n v="8855.7099999999991"/>
  </r>
  <r>
    <x v="5"/>
    <x v="20"/>
    <x v="4"/>
    <x v="24"/>
    <x v="0"/>
    <n v="0"/>
    <n v="0"/>
    <n v="66.989999999999995"/>
    <n v="0"/>
    <n v="0"/>
    <n v="0"/>
    <n v="32.119999999999997"/>
    <n v="69.78"/>
    <n v="0"/>
    <n v="0"/>
    <n v="0"/>
    <n v="34.1"/>
    <n v="202.98999999999998"/>
  </r>
  <r>
    <x v="5"/>
    <x v="20"/>
    <x v="4"/>
    <x v="25"/>
    <x v="0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n v="4205.2420000000002"/>
    <n v="4446.2860000000001"/>
    <n v="4834.0559999999996"/>
    <n v="58048.788999999997"/>
  </r>
  <r>
    <x v="5"/>
    <x v="20"/>
    <x v="4"/>
    <x v="26"/>
    <x v="0"/>
    <n v="7.67"/>
    <n v="26.472999999999999"/>
    <n v="79.802000000000007"/>
    <n v="24.974"/>
    <n v="50.543999999999997"/>
    <n v="54.39"/>
    <n v="50.743000000000002"/>
    <n v="75.346999999999994"/>
    <n v="51.975000000000001"/>
    <n v="161.84200000000001"/>
    <n v="111.502"/>
    <n v="111.88"/>
    <n v="807.14199999999994"/>
  </r>
  <r>
    <x v="6"/>
    <x v="20"/>
    <x v="0"/>
    <x v="0"/>
    <x v="0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n v="1340.337"/>
    <n v="1223.268"/>
    <n v="1383.211"/>
    <n v="12244.925999999998"/>
  </r>
  <r>
    <x v="6"/>
    <x v="20"/>
    <x v="0"/>
    <x v="1"/>
    <x v="0"/>
    <n v="662.63900000000001"/>
    <n v="603.67200000000003"/>
    <n v="525.28399999999999"/>
    <n v="284.721"/>
    <n v="209.90700000000001"/>
    <n v="362.298"/>
    <n v="484.69900000000001"/>
    <n v="598.94799999999998"/>
    <n v="791.09400000000005"/>
    <n v="649.11900000000003"/>
    <n v="609.77300000000002"/>
    <n v="759.63199999999995"/>
    <n v="6541.7860000000001"/>
  </r>
  <r>
    <x v="6"/>
    <x v="20"/>
    <x v="0"/>
    <x v="2"/>
    <x v="0"/>
    <n v="9371.9670000000006"/>
    <n v="12853.883"/>
    <n v="10489.948"/>
    <n v="6705"/>
    <n v="7259.8990000000003"/>
    <n v="9123.9339999999993"/>
    <n v="7994"/>
    <n v="9089.9429999999993"/>
    <n v="10622.94"/>
    <n v="9917.8140000000003"/>
    <n v="8508.8850000000002"/>
    <n v="10957.514999999999"/>
    <n v="112895.72799999999"/>
  </r>
  <r>
    <x v="6"/>
    <x v="20"/>
    <x v="0"/>
    <x v="3"/>
    <x v="0"/>
    <n v="156.80000000000001"/>
    <n v="129.4"/>
    <n v="99.4"/>
    <n v="60.2"/>
    <n v="42.2"/>
    <n v="102.8"/>
    <n v="106.2"/>
    <n v="120"/>
    <n v="176.4"/>
    <n v="177.2"/>
    <n v="141.80000000000001"/>
    <n v="243.4"/>
    <n v="1555.8"/>
  </r>
  <r>
    <x v="6"/>
    <x v="20"/>
    <x v="0"/>
    <x v="4"/>
    <x v="0"/>
    <n v="5232.6620000000003"/>
    <n v="4483.4960000000001"/>
    <n v="3632.8890000000001"/>
    <n v="2159.7649999999999"/>
    <n v="1848.3009999999999"/>
    <n v="2575.0030000000002"/>
    <n v="3353.915"/>
    <n v="4157.8459999999995"/>
    <n v="4047.346"/>
    <n v="4341.1180000000004"/>
    <n v="3719.248"/>
    <n v="4533.7640000000001"/>
    <n v="44085.353000000003"/>
  </r>
  <r>
    <x v="6"/>
    <x v="20"/>
    <x v="0"/>
    <x v="5"/>
    <x v="0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n v="24.699000000000002"/>
    <n v="14.85"/>
    <n v="29.707000000000001"/>
    <n v="382.67500000000001"/>
  </r>
  <r>
    <x v="6"/>
    <x v="20"/>
    <x v="0"/>
    <x v="6"/>
    <x v="0"/>
    <n v="3517.7510000000002"/>
    <n v="2846.79"/>
    <n v="2489.4899999999998"/>
    <n v="1824.22"/>
    <n v="1856.2"/>
    <n v="3128.93"/>
    <n v="3434.86"/>
    <n v="3286.53"/>
    <n v="3831.1"/>
    <n v="4073.66"/>
    <n v="3487.83"/>
    <n v="4449.5600000000004"/>
    <n v="38226.920999999995"/>
  </r>
  <r>
    <x v="6"/>
    <x v="20"/>
    <x v="1"/>
    <x v="7"/>
    <x v="0"/>
    <n v="4977.46"/>
    <n v="3235.8"/>
    <n v="2720.7"/>
    <n v="1871.53"/>
    <n v="1729.56"/>
    <n v="2324.0300000000002"/>
    <n v="3396.9"/>
    <n v="3441.83"/>
    <n v="3884.12"/>
    <n v="3747.86"/>
    <n v="3304.86"/>
    <n v="4546.43"/>
    <n v="39181.079999999994"/>
  </r>
  <r>
    <x v="6"/>
    <x v="20"/>
    <x v="1"/>
    <x v="8"/>
    <x v="0"/>
    <n v="9291.2000000000007"/>
    <n v="7588.2"/>
    <n v="5631.2"/>
    <n v="3043"/>
    <n v="3700.95"/>
    <n v="4444.3"/>
    <n v="4867.75"/>
    <n v="5334.9"/>
    <n v="6689.8"/>
    <n v="6915.8"/>
    <n v="6400.9"/>
    <n v="7343.6090000000004"/>
    <n v="71251.609000000011"/>
  </r>
  <r>
    <x v="6"/>
    <x v="20"/>
    <x v="1"/>
    <x v="9"/>
    <x v="0"/>
    <n v="18412.900000000001"/>
    <n v="15772.7"/>
    <n v="11699.3"/>
    <n v="7127.7"/>
    <n v="5555.5389999999998"/>
    <n v="8017.4"/>
    <n v="10236.6"/>
    <n v="12315.2"/>
    <n v="13402.9"/>
    <n v="13940.6"/>
    <n v="12829.2"/>
    <n v="15638.2"/>
    <n v="144948.239"/>
  </r>
  <r>
    <x v="6"/>
    <x v="20"/>
    <x v="1"/>
    <x v="10"/>
    <x v="0"/>
    <n v="10125.499"/>
    <n v="8627"/>
    <n v="6643.5"/>
    <n v="3896.5"/>
    <n v="2905.5"/>
    <n v="3645.5"/>
    <n v="5267"/>
    <n v="5488"/>
    <n v="5797.223"/>
    <n v="7351"/>
    <n v="7730"/>
    <n v="8683.2759999999998"/>
    <n v="76159.997999999992"/>
  </r>
  <r>
    <x v="6"/>
    <x v="20"/>
    <x v="1"/>
    <x v="11"/>
    <x v="0"/>
    <n v="21103.56"/>
    <n v="16788.16"/>
    <n v="12064.94"/>
    <n v="5777.25"/>
    <n v="4823.03"/>
    <n v="6535.75"/>
    <n v="9341"/>
    <n v="11495.52"/>
    <n v="13133.77"/>
    <n v="14421.05"/>
    <n v="14496.79"/>
    <n v="16248.78"/>
    <n v="146229.6"/>
  </r>
  <r>
    <x v="6"/>
    <x v="20"/>
    <x v="1"/>
    <x v="12"/>
    <x v="0"/>
    <n v="35847.85"/>
    <n v="29702.668000000001"/>
    <n v="21402.400000000001"/>
    <n v="10340.174999999999"/>
    <n v="10768.55"/>
    <n v="15493"/>
    <n v="19143.600999999999"/>
    <n v="21026.55"/>
    <n v="22762.861000000001"/>
    <n v="24628.799999999999"/>
    <n v="22966.46"/>
    <n v="29988.167000000001"/>
    <n v="264071.08199999999"/>
  </r>
  <r>
    <x v="6"/>
    <x v="20"/>
    <x v="1"/>
    <x v="13"/>
    <x v="0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n v="6219.5479999999998"/>
    <n v="6498.9780000000001"/>
    <n v="7722.8720000000003"/>
    <n v="64922.409000000014"/>
  </r>
  <r>
    <x v="6"/>
    <x v="20"/>
    <x v="1"/>
    <x v="14"/>
    <x v="0"/>
    <n v="7170.6019999999999"/>
    <n v="5333.6679999999997"/>
    <n v="3011.83"/>
    <n v="1709.029"/>
    <n v="1460.451"/>
    <n v="2054.9540000000002"/>
    <n v="2503.8200000000002"/>
    <n v="2759.962"/>
    <n v="3022.837"/>
    <n v="3581.7240000000002"/>
    <n v="3561.7130000000002"/>
    <n v="4414.2780000000002"/>
    <n v="40584.868000000002"/>
  </r>
  <r>
    <x v="6"/>
    <x v="20"/>
    <x v="1"/>
    <x v="15"/>
    <x v="0"/>
    <n v="57160.302000000003"/>
    <n v="46914.303"/>
    <n v="37687.463000000003"/>
    <n v="27315.554"/>
    <n v="26721.800999999999"/>
    <n v="32283.469000000001"/>
    <n v="36590.311999999998"/>
    <n v="43710.074000000001"/>
    <n v="43484.714"/>
    <n v="45689.9"/>
    <n v="43045.553999999996"/>
    <n v="53672.462"/>
    <n v="494275.90800000005"/>
  </r>
  <r>
    <x v="6"/>
    <x v="20"/>
    <x v="2"/>
    <x v="16"/>
    <x v="0"/>
    <n v="264536.554"/>
    <n v="237695.19899999999"/>
    <n v="196267.092"/>
    <n v="171019.75899999999"/>
    <n v="190792.302"/>
    <n v="195567.69399999999"/>
    <n v="218064.084"/>
    <n v="224457.78400000001"/>
    <n v="245895.402"/>
    <n v="270740.00199999998"/>
    <n v="246950.272"/>
    <n v="281697.70600000001"/>
    <n v="2743683.8499999996"/>
  </r>
  <r>
    <x v="6"/>
    <x v="20"/>
    <x v="2"/>
    <x v="17"/>
    <x v="0"/>
    <n v="5525.5730000000003"/>
    <n v="4048.915"/>
    <n v="2855.3"/>
    <n v="2370.5529999999999"/>
    <n v="1795.8"/>
    <n v="2251.5610000000001"/>
    <n v="2939.8"/>
    <n v="3246.1"/>
    <n v="3992.3"/>
    <n v="4530.8"/>
    <n v="3564.24"/>
    <n v="4599.3"/>
    <n v="41720.241999999998"/>
  </r>
  <r>
    <x v="6"/>
    <x v="20"/>
    <x v="2"/>
    <x v="18"/>
    <x v="0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n v="58868.548999999999"/>
    <n v="51088.233"/>
    <n v="58258.087"/>
    <n v="564597.29399999999"/>
  </r>
  <r>
    <x v="6"/>
    <x v="20"/>
    <x v="2"/>
    <x v="19"/>
    <x v="0"/>
    <n v="977533.24899999995"/>
    <n v="934390.826"/>
    <n v="794070.201"/>
    <n v="652729.56599999999"/>
    <n v="686326.28500000003"/>
    <n v="717123.02099999995"/>
    <n v="818279.18700000003"/>
    <n v="828866.70499999996"/>
    <n v="885846.549"/>
    <n v="967739.24699999997"/>
    <n v="881617.66299999994"/>
    <n v="995166.12300000002"/>
    <n v="10139688.622"/>
  </r>
  <r>
    <x v="6"/>
    <x v="20"/>
    <x v="3"/>
    <x v="20"/>
    <x v="0"/>
    <n v="138458.74799999999"/>
    <n v="139122.52299999999"/>
    <n v="116402.43"/>
    <n v="94490.354999999996"/>
    <n v="91953.66"/>
    <n v="86171.679000000004"/>
    <n v="94254.332999999999"/>
    <n v="98950.116999999998"/>
    <n v="110919.20600000001"/>
    <n v="122793.985"/>
    <n v="107408.22100000001"/>
    <n v="128548.04300000001"/>
    <n v="1329473.2999999998"/>
  </r>
  <r>
    <x v="6"/>
    <x v="20"/>
    <x v="3"/>
    <x v="21"/>
    <x v="0"/>
    <n v="9296.1659999999993"/>
    <n v="6514.0460000000003"/>
    <n v="5237.18"/>
    <n v="8821.89"/>
    <n v="5360.0349999999999"/>
    <n v="5224.107"/>
    <n v="5145.348"/>
    <n v="5128.5789999999997"/>
    <n v="6911.8389999999999"/>
    <n v="6510.5150000000003"/>
    <n v="6042.85"/>
    <n v="7190.08"/>
    <n v="77382.634999999995"/>
  </r>
  <r>
    <x v="6"/>
    <x v="20"/>
    <x v="3"/>
    <x v="22"/>
    <x v="0"/>
    <n v="4652.6210000000001"/>
    <n v="2953.0320000000002"/>
    <n v="2602.7170000000001"/>
    <n v="1549.626"/>
    <n v="1826.8140000000001"/>
    <n v="2432.1759999999999"/>
    <n v="3269.672"/>
    <n v="2932.87"/>
    <n v="2880.4140000000002"/>
    <n v="3144.5740000000001"/>
    <n v="2813.7130000000002"/>
    <n v="3912.326"/>
    <n v="34970.555"/>
  </r>
  <r>
    <x v="6"/>
    <x v="20"/>
    <x v="4"/>
    <x v="23"/>
    <x v="0"/>
    <n v="9332.24"/>
    <n v="9663.0339999999997"/>
    <n v="9276.4560000000001"/>
    <n v="7839.3029999999999"/>
    <n v="8308.9240000000009"/>
    <n v="9117.4940000000006"/>
    <n v="10708.824000000001"/>
    <n v="12246.864"/>
    <n v="16126.103999999999"/>
    <n v="18242.649000000001"/>
    <n v="15813.745000000001"/>
    <n v="19050.976999999999"/>
    <n v="145726.614"/>
  </r>
  <r>
    <x v="6"/>
    <x v="20"/>
    <x v="4"/>
    <x v="24"/>
    <x v="0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n v="90453.228000000003"/>
    <n v="80698.543000000005"/>
    <n v="89785.597999999998"/>
    <n v="915611.39500000002"/>
  </r>
  <r>
    <x v="6"/>
    <x v="20"/>
    <x v="4"/>
    <x v="25"/>
    <x v="0"/>
    <n v="139384.28"/>
    <n v="134413.44"/>
    <n v="112856.469"/>
    <n v="99707.020999999993"/>
    <n v="106821.804"/>
    <n v="110631.969"/>
    <n v="118256.109"/>
    <n v="128344.47900000001"/>
    <n v="141479.26199999999"/>
    <n v="160559.568"/>
    <n v="142270.068"/>
    <n v="163024.45600000001"/>
    <n v="1557748.925"/>
  </r>
  <r>
    <x v="6"/>
    <x v="20"/>
    <x v="4"/>
    <x v="26"/>
    <x v="0"/>
    <n v="11872.63"/>
    <n v="9765.5"/>
    <n v="6591"/>
    <n v="3658"/>
    <n v="5841.0389999999998"/>
    <n v="8722.5"/>
    <n v="12705.55"/>
    <n v="13177"/>
    <n v="14377.4"/>
    <n v="21061.599999999999"/>
    <n v="27471.88"/>
    <n v="14527"/>
    <n v="149771.09899999999"/>
  </r>
  <r>
    <x v="7"/>
    <x v="20"/>
    <x v="0"/>
    <x v="0"/>
    <x v="0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n v="8072.0036231884051"/>
    <n v="7344.9999999999991"/>
    <n v="8454.1322463768101"/>
    <n v="94797.692028985504"/>
  </r>
  <r>
    <x v="7"/>
    <x v="20"/>
    <x v="0"/>
    <x v="1"/>
    <x v="0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n v="3353.8659420289855"/>
    <n v="2966.713768115942"/>
    <n v="3428.6358695652175"/>
    <n v="38563.840579710137"/>
  </r>
  <r>
    <x v="7"/>
    <x v="20"/>
    <x v="0"/>
    <x v="2"/>
    <x v="0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n v="15166.82608695652"/>
    <n v="13947.92572463768"/>
    <n v="16505.249999999996"/>
    <n v="184549.75362318842"/>
  </r>
  <r>
    <x v="7"/>
    <x v="20"/>
    <x v="0"/>
    <x v="3"/>
    <x v="0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n v="2352.835144927536"/>
    <n v="2204.9710144927535"/>
    <n v="2398.6322463768115"/>
    <n v="27158.786231884056"/>
  </r>
  <r>
    <x v="7"/>
    <x v="20"/>
    <x v="0"/>
    <x v="4"/>
    <x v="0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n v="34572.920289855072"/>
    <n v="32046.360507246376"/>
    <n v="34831.268115942024"/>
    <n v="395678.21557971014"/>
  </r>
  <r>
    <x v="7"/>
    <x v="20"/>
    <x v="0"/>
    <x v="5"/>
    <x v="0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n v="2930.6865942028985"/>
    <n v="2686.454710144927"/>
    <n v="3087.3822463768115"/>
    <n v="33997.710144927529"/>
  </r>
  <r>
    <x v="7"/>
    <x v="20"/>
    <x v="0"/>
    <x v="6"/>
    <x v="0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n v="6851.271739130435"/>
    <n v="6580.347826086956"/>
    <n v="7147.2681159420281"/>
    <n v="82751.576086956513"/>
  </r>
  <r>
    <x v="7"/>
    <x v="20"/>
    <x v="1"/>
    <x v="7"/>
    <x v="0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n v="25568.137681159416"/>
    <n v="25088.507246376808"/>
    <n v="26984.003623188404"/>
    <n v="310590.64492753625"/>
  </r>
  <r>
    <x v="7"/>
    <x v="20"/>
    <x v="1"/>
    <x v="8"/>
    <x v="0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n v="14490.088768115942"/>
    <n v="13798.048913043476"/>
    <n v="15151.672101449274"/>
    <n v="176736.70652173914"/>
  </r>
  <r>
    <x v="7"/>
    <x v="20"/>
    <x v="1"/>
    <x v="9"/>
    <x v="0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n v="46053.809782608696"/>
    <n v="41870.148550724633"/>
    <n v="45402.494565217392"/>
    <n v="529706.39130434778"/>
  </r>
  <r>
    <x v="7"/>
    <x v="20"/>
    <x v="1"/>
    <x v="10"/>
    <x v="0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n v="18790.666666666664"/>
    <n v="16691.094202898548"/>
    <n v="18527.77536231884"/>
    <n v="216995.26630434784"/>
  </r>
  <r>
    <x v="7"/>
    <x v="20"/>
    <x v="1"/>
    <x v="11"/>
    <x v="0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n v="21540.71376811594"/>
    <n v="19888.710144927536"/>
    <n v="21866.596014492749"/>
    <n v="254771.90217391303"/>
  </r>
  <r>
    <x v="7"/>
    <x v="20"/>
    <x v="1"/>
    <x v="12"/>
    <x v="0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n v="49369.356884057968"/>
    <n v="44721.436594202896"/>
    <n v="50018.804347826088"/>
    <n v="567840.375"/>
  </r>
  <r>
    <x v="7"/>
    <x v="20"/>
    <x v="1"/>
    <x v="13"/>
    <x v="0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n v="16488.690217391304"/>
    <n v="15515.42028985507"/>
    <n v="16390.894927536232"/>
    <n v="185768.2119565217"/>
  </r>
  <r>
    <x v="7"/>
    <x v="20"/>
    <x v="1"/>
    <x v="14"/>
    <x v="0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n v="11204.210144927536"/>
    <n v="9979.197463768116"/>
    <n v="11001.061594202898"/>
    <n v="128988.63043478261"/>
  </r>
  <r>
    <x v="7"/>
    <x v="20"/>
    <x v="1"/>
    <x v="15"/>
    <x v="0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n v="83850.474637681153"/>
    <n v="79184.981884057968"/>
    <n v="85442.25"/>
    <n v="977915.93478260865"/>
  </r>
  <r>
    <x v="7"/>
    <x v="20"/>
    <x v="2"/>
    <x v="16"/>
    <x v="0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n v="108364.00905797099"/>
    <n v="102505.99999999999"/>
    <n v="110089.11413043477"/>
    <n v="1318117.463768116"/>
  </r>
  <r>
    <x v="7"/>
    <x v="20"/>
    <x v="2"/>
    <x v="17"/>
    <x v="0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n v="23052.304347826084"/>
    <n v="21593.33876811594"/>
    <n v="23827.384057971012"/>
    <n v="274909.8097826087"/>
  </r>
  <r>
    <x v="7"/>
    <x v="20"/>
    <x v="2"/>
    <x v="18"/>
    <x v="0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n v="85911.039855072449"/>
    <n v="80835.032608695648"/>
    <n v="90663.353260869568"/>
    <n v="1012234.4184782607"/>
  </r>
  <r>
    <x v="7"/>
    <x v="20"/>
    <x v="2"/>
    <x v="19"/>
    <x v="0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n v="277205.3894927536"/>
    <n v="265758.50724637677"/>
    <n v="281331.21557971014"/>
    <n v="3253071.6304347818"/>
  </r>
  <r>
    <x v="7"/>
    <x v="20"/>
    <x v="3"/>
    <x v="20"/>
    <x v="0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n v="80811.233695652176"/>
    <n v="77700.898550724625"/>
    <n v="80606.518115942017"/>
    <n v="976210.87862318836"/>
  </r>
  <r>
    <x v="7"/>
    <x v="20"/>
    <x v="3"/>
    <x v="21"/>
    <x v="0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n v="49533.590579710144"/>
    <n v="45042.931159420288"/>
    <n v="46549.624999999993"/>
    <n v="566035.58514492749"/>
  </r>
  <r>
    <x v="7"/>
    <x v="20"/>
    <x v="3"/>
    <x v="22"/>
    <x v="0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n v="71567"/>
    <n v="64464.762681159416"/>
    <n v="67058.20289855072"/>
    <n v="821878.90398550709"/>
  </r>
  <r>
    <x v="7"/>
    <x v="20"/>
    <x v="4"/>
    <x v="23"/>
    <x v="0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n v="15350.722826086956"/>
    <n v="14459.152173913042"/>
    <n v="15686.534420289854"/>
    <n v="183395.71195652173"/>
  </r>
  <r>
    <x v="7"/>
    <x v="20"/>
    <x v="4"/>
    <x v="24"/>
    <x v="0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n v="18573.163043478256"/>
    <n v="17955.083333333332"/>
    <n v="19656.5"/>
    <n v="229441.71376811594"/>
  </r>
  <r>
    <x v="7"/>
    <x v="20"/>
    <x v="4"/>
    <x v="25"/>
    <x v="0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n v="49228.394927536225"/>
    <n v="46047.871376811592"/>
    <n v="49699.170289855072"/>
    <n v="588244.17572463769"/>
  </r>
  <r>
    <x v="7"/>
    <x v="20"/>
    <x v="4"/>
    <x v="26"/>
    <x v="0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n v="14267.45108695652"/>
    <n v="13825.005434782608"/>
    <n v="15071.385869565216"/>
    <n v="176446.54528985501"/>
  </r>
  <r>
    <x v="0"/>
    <x v="21"/>
    <x v="0"/>
    <x v="0"/>
    <x v="0"/>
    <n v="33810.449999999997"/>
    <n v="30584.25"/>
    <n v="33166.65"/>
    <n v="34180.15"/>
    <n v="35925.942999999999"/>
    <n v="37289.199999999997"/>
    <n v="39883.35"/>
    <n v="40128.949999999997"/>
    <n v="38226.800000000003"/>
    <n v="39112.300000000003"/>
    <n v="36107.550000000003"/>
    <n v="41464.85"/>
    <n v="439880.44299999991"/>
  </r>
  <r>
    <x v="0"/>
    <x v="21"/>
    <x v="0"/>
    <x v="1"/>
    <x v="0"/>
    <n v="10958.7"/>
    <n v="9112.5"/>
    <n v="10632.7"/>
    <n v="10251"/>
    <n v="11422.6"/>
    <n v="11712.8"/>
    <n v="12518"/>
    <n v="12655.5"/>
    <n v="12676.5"/>
    <n v="12208.9"/>
    <n v="11508.7"/>
    <n v="12910.2"/>
    <n v="138568.1"/>
  </r>
  <r>
    <x v="0"/>
    <x v="21"/>
    <x v="0"/>
    <x v="2"/>
    <x v="0"/>
    <n v="39410.589999999997"/>
    <n v="38641.046000000002"/>
    <n v="45061.616000000002"/>
    <n v="50796.553999999996"/>
    <n v="53034.716"/>
    <n v="55311.192999999999"/>
    <n v="56443.724999999999"/>
    <n v="54893.353999999999"/>
    <n v="53740.972000000002"/>
    <n v="55385.457999999999"/>
    <n v="49723.088000000003"/>
    <n v="55792.328999999998"/>
    <n v="608234.64099999995"/>
  </r>
  <r>
    <x v="0"/>
    <x v="21"/>
    <x v="0"/>
    <x v="3"/>
    <x v="0"/>
    <n v="13657"/>
    <n v="12281.4"/>
    <n v="13188.8"/>
    <n v="13171.2"/>
    <n v="13656.3"/>
    <n v="13707.8"/>
    <n v="13679.2"/>
    <n v="14139.2"/>
    <n v="14878.65"/>
    <n v="15302.147000000001"/>
    <n v="14553.8"/>
    <n v="15646.5"/>
    <n v="167861.99699999997"/>
  </r>
  <r>
    <x v="0"/>
    <x v="21"/>
    <x v="0"/>
    <x v="4"/>
    <x v="0"/>
    <n v="102786.156"/>
    <n v="88442.501000000004"/>
    <n v="93798.06"/>
    <n v="93903.013000000006"/>
    <n v="100308.81200000001"/>
    <n v="106835.465"/>
    <n v="111530.084"/>
    <n v="111876.883"/>
    <n v="108252.685"/>
    <n v="108269.414"/>
    <n v="103767.80899999999"/>
    <n v="115205.359"/>
    <n v="1244976.2409999999"/>
  </r>
  <r>
    <x v="0"/>
    <x v="21"/>
    <x v="0"/>
    <x v="5"/>
    <x v="0"/>
    <n v="15016.084999999999"/>
    <n v="13453.047"/>
    <n v="14853.61"/>
    <n v="14166.708000000001"/>
    <n v="15675.257"/>
    <n v="16145.405000000001"/>
    <n v="17117.964"/>
    <n v="16956.287"/>
    <n v="16462.923999999999"/>
    <n v="17079.598000000002"/>
    <n v="16005.9"/>
    <n v="17423.892"/>
    <n v="190356.677"/>
  </r>
  <r>
    <x v="0"/>
    <x v="21"/>
    <x v="0"/>
    <x v="6"/>
    <x v="0"/>
    <n v="30062.6"/>
    <n v="24719.48"/>
    <n v="27106.03"/>
    <n v="26814.76"/>
    <n v="29632.931"/>
    <n v="30947.5"/>
    <n v="35312.699999999997"/>
    <n v="33222.9"/>
    <n v="32528.5"/>
    <n v="31700.3"/>
    <n v="31040.5"/>
    <n v="35725.300000000003"/>
    <n v="368813.50099999993"/>
  </r>
  <r>
    <x v="0"/>
    <x v="21"/>
    <x v="1"/>
    <x v="7"/>
    <x v="0"/>
    <n v="80829.009999999995"/>
    <n v="67812.399999999994"/>
    <n v="71699.960000000006"/>
    <n v="72357.820000000007"/>
    <n v="77891.289999999994"/>
    <n v="78463.11"/>
    <n v="85936.987999999998"/>
    <n v="84589.184999999998"/>
    <n v="84324.22"/>
    <n v="83874.039000000004"/>
    <n v="81732.498000000007"/>
    <n v="91776.33"/>
    <n v="961286.85"/>
  </r>
  <r>
    <x v="0"/>
    <x v="21"/>
    <x v="1"/>
    <x v="8"/>
    <x v="0"/>
    <n v="48166.96"/>
    <n v="38948.480000000003"/>
    <n v="40429.533000000003"/>
    <n v="38118.81"/>
    <n v="42086.78"/>
    <n v="44229.95"/>
    <n v="47254.7"/>
    <n v="47553.2"/>
    <n v="48054.7"/>
    <n v="46276.6"/>
    <n v="43606.7"/>
    <n v="51255.7"/>
    <n v="535982.11300000001"/>
  </r>
  <r>
    <x v="0"/>
    <x v="21"/>
    <x v="1"/>
    <x v="9"/>
    <x v="0"/>
    <n v="116353.092"/>
    <n v="92980.2"/>
    <n v="94495.173999999999"/>
    <n v="88456.917000000001"/>
    <n v="103282.606"/>
    <n v="110138.07"/>
    <n v="122498.871"/>
    <n v="116462.988"/>
    <n v="119124.41499999999"/>
    <n v="122922.541"/>
    <n v="110923.33500000001"/>
    <n v="128692.04"/>
    <n v="1326330.2490000003"/>
  </r>
  <r>
    <x v="0"/>
    <x v="21"/>
    <x v="1"/>
    <x v="10"/>
    <x v="0"/>
    <n v="51782.381999999998"/>
    <n v="42561"/>
    <n v="44296.855000000003"/>
    <n v="42547.822999999997"/>
    <n v="49716.502999999997"/>
    <n v="49778"/>
    <n v="54191.366000000002"/>
    <n v="51623.305"/>
    <n v="52454.5"/>
    <n v="51390.5"/>
    <n v="48597"/>
    <n v="56297.783000000003"/>
    <n v="595237.01699999999"/>
  </r>
  <r>
    <x v="0"/>
    <x v="21"/>
    <x v="1"/>
    <x v="11"/>
    <x v="0"/>
    <n v="56788.17"/>
    <n v="46039.87"/>
    <n v="48377.75"/>
    <n v="48513.355000000003"/>
    <n v="53213.77"/>
    <n v="56182.15"/>
    <n v="60072.343000000001"/>
    <n v="59203.605000000003"/>
    <n v="59722.96"/>
    <n v="58614.701000000001"/>
    <n v="54462.54"/>
    <n v="61886.97"/>
    <n v="663078.18400000001"/>
  </r>
  <r>
    <x v="0"/>
    <x v="21"/>
    <x v="1"/>
    <x v="12"/>
    <x v="0"/>
    <n v="113979.3"/>
    <n v="95564.335999999996"/>
    <n v="99242.879000000001"/>
    <n v="96530.464999999997"/>
    <n v="104949.57399999999"/>
    <n v="108032.38"/>
    <n v="114439.75199999999"/>
    <n v="119538.636"/>
    <n v="116157"/>
    <n v="119687.99800000001"/>
    <n v="106117.25"/>
    <n v="123087.4"/>
    <n v="1317326.9699999997"/>
  </r>
  <r>
    <x v="0"/>
    <x v="21"/>
    <x v="1"/>
    <x v="13"/>
    <x v="0"/>
    <n v="37526"/>
    <n v="31718"/>
    <n v="33135.667000000001"/>
    <n v="31717"/>
    <n v="34292.35"/>
    <n v="35819.5"/>
    <n v="38634"/>
    <n v="38593.5"/>
    <n v="39058"/>
    <n v="39621.31"/>
    <n v="37368.5"/>
    <n v="42288.5"/>
    <n v="439772.32699999999"/>
  </r>
  <r>
    <x v="0"/>
    <x v="21"/>
    <x v="1"/>
    <x v="14"/>
    <x v="0"/>
    <n v="31823"/>
    <n v="27332.072"/>
    <n v="27877"/>
    <n v="26734.055"/>
    <n v="27925.5"/>
    <n v="30010"/>
    <n v="32408.581999999999"/>
    <n v="32437.5"/>
    <n v="31853"/>
    <n v="32790.5"/>
    <n v="29803"/>
    <n v="35049.5"/>
    <n v="366043.70900000003"/>
  </r>
  <r>
    <x v="0"/>
    <x v="21"/>
    <x v="1"/>
    <x v="15"/>
    <x v="0"/>
    <n v="185622.43100000001"/>
    <n v="150023.538"/>
    <n v="151092.4"/>
    <n v="152912.20300000001"/>
    <n v="164125.1"/>
    <n v="168483.416"/>
    <n v="183595.80600000001"/>
    <n v="170987.55900000001"/>
    <n v="180903.69200000001"/>
    <n v="184943.641"/>
    <n v="170168.2"/>
    <n v="201301.05"/>
    <n v="2064159.0360000003"/>
  </r>
  <r>
    <x v="0"/>
    <x v="21"/>
    <x v="2"/>
    <x v="16"/>
    <x v="0"/>
    <n v="288306.95699999999"/>
    <n v="251144.04399999999"/>
    <n v="260673.302"/>
    <n v="229135.65100000001"/>
    <n v="292157.663"/>
    <n v="303719.83899999998"/>
    <n v="333785.84000000003"/>
    <n v="327016.96100000001"/>
    <n v="336661.70199999999"/>
    <n v="343046.12300000002"/>
    <n v="321983.67800000001"/>
    <n v="402429.092"/>
    <n v="3690060.852"/>
  </r>
  <r>
    <x v="0"/>
    <x v="21"/>
    <x v="2"/>
    <x v="17"/>
    <x v="0"/>
    <n v="86648.5"/>
    <n v="73425.899999999994"/>
    <n v="80842.600000000006"/>
    <n v="78033.3"/>
    <n v="86272.85"/>
    <n v="91538.551000000007"/>
    <n v="92475.63"/>
    <n v="88571.1"/>
    <n v="86657.532000000007"/>
    <n v="90638.1"/>
    <n v="83421.8"/>
    <n v="102105.598"/>
    <n v="1040631.461"/>
  </r>
  <r>
    <x v="0"/>
    <x v="21"/>
    <x v="2"/>
    <x v="18"/>
    <x v="0"/>
    <n v="176046.03599999999"/>
    <n v="143400.57699999999"/>
    <n v="156103.53899999999"/>
    <n v="130173.03200000001"/>
    <n v="145181.141"/>
    <n v="145604.41"/>
    <n v="161622.84599999999"/>
    <n v="153678.84700000001"/>
    <n v="156102.08600000001"/>
    <n v="163650.64799999999"/>
    <n v="141255.712"/>
    <n v="179530.80600000001"/>
    <n v="1852349.6800000002"/>
  </r>
  <r>
    <x v="0"/>
    <x v="21"/>
    <x v="2"/>
    <x v="19"/>
    <x v="0"/>
    <n v="648275.61699999997"/>
    <n v="574102.40899999999"/>
    <n v="576042.97900000005"/>
    <n v="531111.65300000005"/>
    <n v="662921.451"/>
    <n v="708748.97900000005"/>
    <n v="792331.97600000002"/>
    <n v="791955.62"/>
    <n v="825833.495"/>
    <n v="856495.59699999995"/>
    <n v="866509.02099999995"/>
    <n v="1014472.175"/>
    <n v="8848800.972000001"/>
  </r>
  <r>
    <x v="0"/>
    <x v="21"/>
    <x v="3"/>
    <x v="20"/>
    <x v="0"/>
    <n v="212238.44899999999"/>
    <n v="196498.47700000001"/>
    <n v="184442.76300000001"/>
    <n v="200178.23800000001"/>
    <n v="218121.796"/>
    <n v="219274.83"/>
    <n v="254148.239"/>
    <n v="248346.24600000001"/>
    <n v="248706.33499999999"/>
    <n v="253654.068"/>
    <n v="252714.568"/>
    <n v="309882.38400000002"/>
    <n v="2798206.3930000002"/>
  </r>
  <r>
    <x v="0"/>
    <x v="21"/>
    <x v="3"/>
    <x v="21"/>
    <x v="0"/>
    <n v="238346.13800000001"/>
    <n v="224817.48"/>
    <n v="216258.04800000001"/>
    <n v="229026.84"/>
    <n v="222765.55"/>
    <n v="224092.375"/>
    <n v="249198.04199999999"/>
    <n v="232480.554"/>
    <n v="233755.91800000001"/>
    <n v="243408.13200000001"/>
    <n v="236809.02600000001"/>
    <n v="288264.74900000001"/>
    <n v="2839222.852"/>
  </r>
  <r>
    <x v="0"/>
    <x v="21"/>
    <x v="3"/>
    <x v="22"/>
    <x v="0"/>
    <n v="286236.71999999997"/>
    <n v="256236.79"/>
    <n v="243176.79300000001"/>
    <n v="244754.527"/>
    <n v="263628.179"/>
    <n v="259185.26"/>
    <n v="292828.20600000001"/>
    <n v="273988.68800000002"/>
    <n v="279403.55599999998"/>
    <n v="284363.58"/>
    <n v="270034.016"/>
    <n v="315913.21299999999"/>
    <n v="3269749.5279999999"/>
  </r>
  <r>
    <x v="0"/>
    <x v="21"/>
    <x v="4"/>
    <x v="23"/>
    <x v="0"/>
    <n v="54304.85"/>
    <n v="47716.83"/>
    <n v="53740.65"/>
    <n v="48337.972999999998"/>
    <n v="52654.45"/>
    <n v="51659.345000000001"/>
    <n v="58151.25"/>
    <n v="58545.072"/>
    <n v="60112.131000000001"/>
    <n v="60380.25"/>
    <n v="59842.298000000003"/>
    <n v="70946.399999999994"/>
    <n v="676391.49899999995"/>
  </r>
  <r>
    <x v="0"/>
    <x v="21"/>
    <x v="4"/>
    <x v="24"/>
    <x v="0"/>
    <n v="44648.055999999997"/>
    <n v="39617.042999999998"/>
    <n v="43763.464"/>
    <n v="42516.152999999998"/>
    <n v="44726.55"/>
    <n v="51609.45"/>
    <n v="50909.85"/>
    <n v="52122.457000000002"/>
    <n v="57774.1"/>
    <n v="54655.49"/>
    <n v="59539.589"/>
    <n v="68228.06"/>
    <n v="610110.26199999987"/>
  </r>
  <r>
    <x v="0"/>
    <x v="21"/>
    <x v="4"/>
    <x v="25"/>
    <x v="0"/>
    <n v="99146.08"/>
    <n v="86739.835000000006"/>
    <n v="84714.379000000001"/>
    <n v="90316.65"/>
    <n v="101887.14"/>
    <n v="104944.95600000001"/>
    <n v="114993.905"/>
    <n v="111317.976"/>
    <n v="115608.001"/>
    <n v="121152.65"/>
    <n v="113454.762"/>
    <n v="134324.9"/>
    <n v="1278601.2340000002"/>
  </r>
  <r>
    <x v="0"/>
    <x v="21"/>
    <x v="4"/>
    <x v="26"/>
    <x v="0"/>
    <n v="78499"/>
    <n v="66299"/>
    <n v="72621.981"/>
    <n v="73833"/>
    <n v="81662"/>
    <n v="82908.981"/>
    <n v="89129"/>
    <n v="83758.888000000006"/>
    <n v="85517.5"/>
    <n v="90480.5"/>
    <n v="84253.5"/>
    <n v="96351"/>
    <n v="985314.35000000009"/>
  </r>
  <r>
    <x v="1"/>
    <x v="21"/>
    <x v="0"/>
    <x v="0"/>
    <x v="0"/>
    <n v="59.962000000000003"/>
    <n v="74.195999999999998"/>
    <n v="67.911000000000001"/>
    <n v="30.294"/>
    <n v="80.820999999999998"/>
    <n v="93.257000000000005"/>
    <n v="85"/>
    <n v="31.309000000000001"/>
    <n v="76"/>
    <n v="52.552999999999997"/>
    <n v="40.756999999999998"/>
    <n v="17.231000000000002"/>
    <n v="709.29099999999994"/>
  </r>
  <r>
    <x v="1"/>
    <x v="21"/>
    <x v="0"/>
    <x v="1"/>
    <x v="0"/>
    <n v="34.700000000000003"/>
    <n v="53.761000000000003"/>
    <n v="39.700000000000003"/>
    <n v="94"/>
    <n v="29.748999999999999"/>
    <n v="26"/>
    <n v="94"/>
    <n v="0"/>
    <n v="92"/>
    <n v="35"/>
    <n v="63"/>
    <n v="68"/>
    <n v="629.91"/>
  </r>
  <r>
    <x v="1"/>
    <x v="21"/>
    <x v="0"/>
    <x v="2"/>
    <x v="0"/>
    <n v="64.292000000000002"/>
    <n v="68.22"/>
    <n v="64"/>
    <n v="0"/>
    <n v="33.140999999999998"/>
    <n v="33"/>
    <n v="27.295000000000002"/>
    <n v="27.5"/>
    <n v="28.244"/>
    <n v="31.190999999999999"/>
    <n v="0"/>
    <n v="64.759"/>
    <n v="441.642"/>
  </r>
  <r>
    <x v="1"/>
    <x v="21"/>
    <x v="0"/>
    <x v="3"/>
    <x v="0"/>
    <n v="113"/>
    <n v="278"/>
    <n v="358.27"/>
    <n v="386.63400000000001"/>
    <n v="143.499"/>
    <n v="297"/>
    <n v="365"/>
    <n v="278.5"/>
    <n v="132.5"/>
    <n v="451"/>
    <n v="306"/>
    <n v="342"/>
    <n v="3451.4030000000002"/>
  </r>
  <r>
    <x v="1"/>
    <x v="21"/>
    <x v="0"/>
    <x v="4"/>
    <x v="0"/>
    <n v="393.178"/>
    <n v="99.236999999999995"/>
    <n v="540.73"/>
    <n v="319.108"/>
    <n v="418.61799999999999"/>
    <n v="291.99200000000002"/>
    <n v="450.33199999999999"/>
    <n v="422.209"/>
    <n v="255.16800000000001"/>
    <n v="334.86200000000002"/>
    <n v="353.50799999999998"/>
    <n v="190.209"/>
    <n v="4069.1509999999994"/>
  </r>
  <r>
    <x v="1"/>
    <x v="21"/>
    <x v="0"/>
    <x v="5"/>
    <x v="0"/>
    <n v="24"/>
    <n v="68"/>
    <n v="92"/>
    <n v="0"/>
    <n v="86.7"/>
    <n v="86.7"/>
    <n v="24"/>
    <n v="67"/>
    <n v="24"/>
    <n v="67"/>
    <n v="86.7"/>
    <n v="0"/>
    <n v="626.1"/>
  </r>
  <r>
    <x v="1"/>
    <x v="21"/>
    <x v="0"/>
    <x v="6"/>
    <x v="0"/>
    <n v="166.221"/>
    <n v="111.172"/>
    <n v="149"/>
    <n v="157.87299999999999"/>
    <n v="161"/>
    <n v="110.471"/>
    <n v="163.161"/>
    <n v="231.404"/>
    <n v="50"/>
    <n v="222.12899999999999"/>
    <n v="113.38"/>
    <n v="86.5"/>
    <n v="1722.3110000000001"/>
  </r>
  <r>
    <x v="1"/>
    <x v="21"/>
    <x v="1"/>
    <x v="7"/>
    <x v="0"/>
    <n v="22"/>
    <n v="23.262"/>
    <n v="10"/>
    <n v="44.917999999999999"/>
    <n v="33"/>
    <n v="44"/>
    <n v="93"/>
    <n v="54.390999999999998"/>
    <n v="39"/>
    <n v="43"/>
    <n v="31"/>
    <n v="30"/>
    <n v="467.57100000000003"/>
  </r>
  <r>
    <x v="1"/>
    <x v="21"/>
    <x v="1"/>
    <x v="8"/>
    <x v="0"/>
    <n v="40"/>
    <n v="40.774999999999999"/>
    <n v="47"/>
    <n v="0"/>
    <n v="55"/>
    <n v="25.216999999999999"/>
    <n v="40.957000000000001"/>
    <n v="15"/>
    <n v="30"/>
    <n v="34.328000000000003"/>
    <n v="40"/>
    <n v="23.792000000000002"/>
    <n v="392.06900000000007"/>
  </r>
  <r>
    <x v="1"/>
    <x v="21"/>
    <x v="1"/>
    <x v="9"/>
    <x v="0"/>
    <n v="42"/>
    <n v="30.225000000000001"/>
    <n v="35.36"/>
    <n v="5.1109999999999998"/>
    <n v="30.576000000000001"/>
    <n v="25.215"/>
    <n v="48.869"/>
    <n v="25"/>
    <n v="44.12"/>
    <n v="40"/>
    <n v="29"/>
    <n v="31"/>
    <n v="386.476"/>
  </r>
  <r>
    <x v="1"/>
    <x v="21"/>
    <x v="1"/>
    <x v="10"/>
    <x v="0"/>
    <n v="17"/>
    <n v="0.47399999999999998"/>
    <n v="7.6539999999999999"/>
    <n v="8.734"/>
    <n v="10.427"/>
    <n v="5.1189999999999998"/>
    <n v="10.478999999999999"/>
    <n v="6.1859999999999999"/>
    <n v="10.567"/>
    <n v="10.989000000000001"/>
    <n v="10.688000000000001"/>
    <n v="16.238"/>
    <n v="114.55500000000002"/>
  </r>
  <r>
    <x v="1"/>
    <x v="21"/>
    <x v="1"/>
    <x v="11"/>
    <x v="0"/>
    <n v="29.132000000000001"/>
    <n v="5.101"/>
    <n v="12.3"/>
    <n v="0"/>
    <n v="23.513999999999999"/>
    <n v="18"/>
    <n v="0.06"/>
    <n v="36"/>
    <n v="5"/>
    <n v="12.036"/>
    <n v="18"/>
    <n v="12.186"/>
    <n v="171.32900000000001"/>
  </r>
  <r>
    <x v="1"/>
    <x v="21"/>
    <x v="1"/>
    <x v="12"/>
    <x v="0"/>
    <n v="42.07"/>
    <n v="22.120999999999999"/>
    <n v="37"/>
    <n v="34"/>
    <n v="40.058"/>
    <n v="23.059000000000001"/>
    <n v="32"/>
    <n v="27"/>
    <n v="42"/>
    <n v="27.5"/>
    <n v="62"/>
    <n v="32"/>
    <n v="420.80799999999999"/>
  </r>
  <r>
    <x v="1"/>
    <x v="21"/>
    <x v="1"/>
    <x v="13"/>
    <x v="0"/>
    <n v="15"/>
    <n v="5"/>
    <n v="32"/>
    <n v="7"/>
    <n v="10"/>
    <n v="16"/>
    <n v="5.15"/>
    <n v="33"/>
    <n v="0"/>
    <n v="12.098000000000001"/>
    <n v="11"/>
    <n v="17"/>
    <n v="163.24800000000002"/>
  </r>
  <r>
    <x v="1"/>
    <x v="21"/>
    <x v="1"/>
    <x v="14"/>
    <x v="0"/>
    <n v="0"/>
    <n v="5"/>
    <n v="0"/>
    <n v="5"/>
    <n v="0.124"/>
    <n v="10.106"/>
    <n v="9.8000000000000004E-2"/>
    <n v="3"/>
    <n v="5"/>
    <n v="0"/>
    <n v="5"/>
    <n v="5.1070000000000002"/>
    <n v="38.435000000000002"/>
  </r>
  <r>
    <x v="1"/>
    <x v="21"/>
    <x v="1"/>
    <x v="15"/>
    <x v="0"/>
    <n v="174.37799999999999"/>
    <n v="139.357"/>
    <n v="68.040000000000006"/>
    <n v="122.986"/>
    <n v="88.418000000000006"/>
    <n v="98.837999999999994"/>
    <n v="175.11500000000001"/>
    <n v="116.242"/>
    <n v="99.808000000000007"/>
    <n v="178.11799999999999"/>
    <n v="88.242000000000004"/>
    <n v="101.29"/>
    <n v="1450.8319999999999"/>
  </r>
  <r>
    <x v="1"/>
    <x v="21"/>
    <x v="2"/>
    <x v="16"/>
    <x v="0"/>
    <n v="328.88099999999997"/>
    <n v="244.29499999999999"/>
    <n v="262.93299999999999"/>
    <n v="257.03100000000001"/>
    <n v="315.42700000000002"/>
    <n v="359.541"/>
    <n v="375.09300000000002"/>
    <n v="409.73599999999999"/>
    <n v="332.78399999999999"/>
    <n v="347.49599999999998"/>
    <n v="231.06700000000001"/>
    <n v="219.441"/>
    <n v="3683.7249999999999"/>
  </r>
  <r>
    <x v="1"/>
    <x v="21"/>
    <x v="2"/>
    <x v="17"/>
    <x v="0"/>
    <n v="31.195"/>
    <n v="50.896000000000001"/>
    <n v="56.383000000000003"/>
    <n v="41.12"/>
    <n v="48.470999999999997"/>
    <n v="70.972999999999999"/>
    <n v="47.524000000000001"/>
    <n v="31.033000000000001"/>
    <n v="41.966000000000001"/>
    <n v="53.137999999999998"/>
    <n v="37.39"/>
    <n v="26.710999999999999"/>
    <n v="536.79999999999995"/>
  </r>
  <r>
    <x v="1"/>
    <x v="21"/>
    <x v="2"/>
    <x v="18"/>
    <x v="0"/>
    <n v="78.552000000000007"/>
    <n v="128.113"/>
    <n v="66.5"/>
    <n v="111.193"/>
    <n v="73.147000000000006"/>
    <n v="75.233000000000004"/>
    <n v="121.087"/>
    <n v="77.576999999999998"/>
    <n v="111.59099999999999"/>
    <n v="62.878"/>
    <n v="69.709000000000003"/>
    <n v="125.018"/>
    <n v="1100.5980000000002"/>
  </r>
  <r>
    <x v="1"/>
    <x v="21"/>
    <x v="2"/>
    <x v="19"/>
    <x v="0"/>
    <n v="610.74900000000002"/>
    <n v="559.923"/>
    <n v="601.15300000000002"/>
    <n v="641.53899999999999"/>
    <n v="578.55799999999999"/>
    <n v="695.452"/>
    <n v="700.56200000000001"/>
    <n v="638.49099999999999"/>
    <n v="623.01"/>
    <n v="588.28"/>
    <n v="567.476"/>
    <n v="480.40800000000002"/>
    <n v="7285.6009999999997"/>
  </r>
  <r>
    <x v="1"/>
    <x v="21"/>
    <x v="3"/>
    <x v="20"/>
    <x v="0"/>
    <n v="305.58"/>
    <n v="325.96300000000002"/>
    <n v="266.47899999999998"/>
    <n v="352.16699999999997"/>
    <n v="270.57900000000001"/>
    <n v="397.65699999999998"/>
    <n v="416.83800000000002"/>
    <n v="410.91699999999997"/>
    <n v="280.17"/>
    <n v="341.423"/>
    <n v="326.31400000000002"/>
    <n v="293.96100000000001"/>
    <n v="3988.0479999999998"/>
  </r>
  <r>
    <x v="1"/>
    <x v="21"/>
    <x v="3"/>
    <x v="21"/>
    <x v="0"/>
    <n v="113.72"/>
    <n v="146.91499999999999"/>
    <n v="132.613"/>
    <n v="152.88499999999999"/>
    <n v="160.04"/>
    <n v="169.61099999999999"/>
    <n v="200.09399999999999"/>
    <n v="153.47"/>
    <n v="151.10599999999999"/>
    <n v="167.303"/>
    <n v="145.452"/>
    <n v="145.5"/>
    <n v="1838.7090000000001"/>
  </r>
  <r>
    <x v="1"/>
    <x v="21"/>
    <x v="3"/>
    <x v="22"/>
    <x v="0"/>
    <n v="507.37099999999998"/>
    <n v="391.053"/>
    <n v="304.5"/>
    <n v="102.5"/>
    <n v="160.518"/>
    <n v="99"/>
    <n v="163"/>
    <n v="277"/>
    <n v="226.16900000000001"/>
    <n v="415.44400000000002"/>
    <n v="265.98099999999999"/>
    <n v="447.14800000000002"/>
    <n v="3359.6840000000002"/>
  </r>
  <r>
    <x v="1"/>
    <x v="21"/>
    <x v="4"/>
    <x v="23"/>
    <x v="0"/>
    <n v="159.35499999999999"/>
    <n v="227.46199999999999"/>
    <n v="184.5"/>
    <n v="255.15"/>
    <n v="202"/>
    <n v="202.91"/>
    <n v="244"/>
    <n v="190.15899999999999"/>
    <n v="139"/>
    <n v="220.286"/>
    <n v="177.09"/>
    <n v="158.084"/>
    <n v="2359.9960000000001"/>
  </r>
  <r>
    <x v="1"/>
    <x v="21"/>
    <x v="4"/>
    <x v="24"/>
    <x v="0"/>
    <n v="349.87400000000002"/>
    <n v="304.56200000000001"/>
    <n v="437.245"/>
    <n v="305.69799999999998"/>
    <n v="404.69799999999998"/>
    <n v="499.53899999999999"/>
    <n v="412.07799999999997"/>
    <n v="446.625"/>
    <n v="317.786"/>
    <n v="366.68700000000001"/>
    <n v="298.096"/>
    <n v="318.60300000000001"/>
    <n v="4461.491"/>
  </r>
  <r>
    <x v="1"/>
    <x v="21"/>
    <x v="4"/>
    <x v="25"/>
    <x v="0"/>
    <n v="307.78199999999998"/>
    <n v="228.06"/>
    <n v="415.01799999999997"/>
    <n v="219.285"/>
    <n v="330.19099999999997"/>
    <n v="384.488"/>
    <n v="302.86500000000001"/>
    <n v="370.49799999999999"/>
    <n v="185.70599999999999"/>
    <n v="368.80500000000001"/>
    <n v="225.81100000000001"/>
    <n v="265.64699999999999"/>
    <n v="3604.1560000000004"/>
  </r>
  <r>
    <x v="1"/>
    <x v="21"/>
    <x v="4"/>
    <x v="26"/>
    <x v="0"/>
    <n v="25.192"/>
    <n v="0"/>
    <n v="23.683"/>
    <n v="0.55400000000000005"/>
    <n v="25.631"/>
    <n v="30.795999999999999"/>
    <n v="21.012"/>
    <n v="51.631"/>
    <n v="35.755000000000003"/>
    <n v="20.588999999999999"/>
    <n v="32.383000000000003"/>
    <n v="47.473999999999997"/>
    <n v="314.7"/>
  </r>
  <r>
    <x v="2"/>
    <x v="21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0"/>
    <x v="0"/>
    <n v="0"/>
    <n v="0"/>
    <n v="4.4000000000000004"/>
    <n v="0.4"/>
    <n v="6"/>
    <n v="8"/>
    <n v="4.4000000000000004"/>
    <n v="0"/>
    <n v="0"/>
    <n v="0"/>
    <n v="0"/>
    <n v="0"/>
    <n v="23.200000000000003"/>
  </r>
  <r>
    <x v="2"/>
    <x v="21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5"/>
    <x v="0"/>
    <n v="45"/>
    <n v="3.8"/>
    <n v="32.799999999999997"/>
    <n v="20.6"/>
    <n v="12.6"/>
    <n v="55.6"/>
    <n v="5.4"/>
    <n v="0"/>
    <n v="0"/>
    <n v="0"/>
    <n v="0"/>
    <n v="0"/>
    <n v="175.79999999999998"/>
  </r>
  <r>
    <x v="2"/>
    <x v="21"/>
    <x v="2"/>
    <x v="16"/>
    <x v="0"/>
    <n v="200"/>
    <n v="135"/>
    <n v="177"/>
    <n v="198"/>
    <n v="168"/>
    <n v="140"/>
    <n v="225"/>
    <n v="175"/>
    <n v="150"/>
    <n v="205"/>
    <n v="100"/>
    <n v="90"/>
    <n v="1963"/>
  </r>
  <r>
    <x v="2"/>
    <x v="21"/>
    <x v="2"/>
    <x v="17"/>
    <x v="0"/>
    <n v="0"/>
    <n v="5"/>
    <n v="8"/>
    <n v="0"/>
    <n v="0"/>
    <n v="0"/>
    <n v="0"/>
    <n v="9"/>
    <n v="2"/>
    <n v="6"/>
    <n v="0"/>
    <n v="0"/>
    <n v="30"/>
  </r>
  <r>
    <x v="2"/>
    <x v="21"/>
    <x v="2"/>
    <x v="18"/>
    <x v="0"/>
    <n v="3"/>
    <n v="17"/>
    <n v="14"/>
    <n v="10"/>
    <n v="11"/>
    <n v="9"/>
    <n v="9"/>
    <n v="2"/>
    <n v="4"/>
    <n v="6"/>
    <n v="0"/>
    <n v="0"/>
    <n v="85"/>
  </r>
  <r>
    <x v="2"/>
    <x v="21"/>
    <x v="2"/>
    <x v="19"/>
    <x v="0"/>
    <n v="15"/>
    <n v="20"/>
    <n v="15"/>
    <n v="0"/>
    <n v="25"/>
    <n v="15"/>
    <n v="0"/>
    <n v="13"/>
    <n v="10"/>
    <n v="5"/>
    <n v="10"/>
    <n v="15"/>
    <n v="143"/>
  </r>
  <r>
    <x v="2"/>
    <x v="21"/>
    <x v="3"/>
    <x v="20"/>
    <x v="0"/>
    <n v="5"/>
    <n v="12.5"/>
    <n v="19"/>
    <n v="5"/>
    <n v="10"/>
    <n v="16.5"/>
    <n v="10"/>
    <n v="15"/>
    <n v="5"/>
    <n v="9"/>
    <n v="12.5"/>
    <n v="5"/>
    <n v="124.5"/>
  </r>
  <r>
    <x v="2"/>
    <x v="21"/>
    <x v="3"/>
    <x v="21"/>
    <x v="0"/>
    <n v="115"/>
    <n v="119"/>
    <n v="59"/>
    <n v="59"/>
    <n v="120"/>
    <n v="105"/>
    <n v="105"/>
    <n v="70"/>
    <n v="113"/>
    <n v="64"/>
    <n v="98"/>
    <n v="59"/>
    <n v="1086"/>
  </r>
  <r>
    <x v="2"/>
    <x v="21"/>
    <x v="3"/>
    <x v="22"/>
    <x v="0"/>
    <n v="50"/>
    <n v="57"/>
    <n v="69"/>
    <n v="47"/>
    <n v="74"/>
    <n v="61"/>
    <n v="86"/>
    <n v="62"/>
    <n v="44"/>
    <n v="67"/>
    <n v="43"/>
    <n v="46"/>
    <n v="706"/>
  </r>
  <r>
    <x v="2"/>
    <x v="21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21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21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21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21"/>
    <x v="0"/>
    <x v="0"/>
    <x v="0"/>
    <n v="1531.6679999999999"/>
    <n v="1178.4069999999999"/>
    <n v="1102.482"/>
    <n v="1257.6479999999999"/>
    <n v="1119.5630000000001"/>
    <n v="1017.7619999999999"/>
    <n v="1064.7370000000001"/>
    <n v="996.70699999999999"/>
    <n v="1153.2449999999999"/>
    <n v="1433.0550000000001"/>
    <n v="1329.386"/>
    <n v="1748.556"/>
    <n v="14933.216000000002"/>
  </r>
  <r>
    <x v="3"/>
    <x v="21"/>
    <x v="0"/>
    <x v="1"/>
    <x v="0"/>
    <n v="1055.5630000000001"/>
    <n v="917.779"/>
    <n v="729.97299999999996"/>
    <n v="492.83800000000002"/>
    <n v="623.11599999999999"/>
    <n v="646.16200000000003"/>
    <n v="649.96100000000001"/>
    <n v="783.76599999999996"/>
    <n v="718.89400000000001"/>
    <n v="919.12599999999998"/>
    <n v="978.43499999999995"/>
    <n v="1145.375"/>
    <n v="9660.9880000000012"/>
  </r>
  <r>
    <x v="3"/>
    <x v="21"/>
    <x v="0"/>
    <x v="2"/>
    <x v="0"/>
    <n v="11076.290999999999"/>
    <n v="9047.6309999999994"/>
    <n v="8278.1910000000007"/>
    <n v="6776.357"/>
    <n v="8474.5079999999998"/>
    <n v="8117.5429999999997"/>
    <n v="10156.013000000001"/>
    <n v="10071.620999999999"/>
    <n v="10961.959000000001"/>
    <n v="12027.24"/>
    <n v="11900.763000000001"/>
    <n v="13157.967000000001"/>
    <n v="120046.08400000002"/>
  </r>
  <r>
    <x v="3"/>
    <x v="21"/>
    <x v="0"/>
    <x v="3"/>
    <x v="0"/>
    <n v="777.76199999999994"/>
    <n v="716.47799999999995"/>
    <n v="554.09299999999996"/>
    <n v="432.012"/>
    <n v="676.76900000000001"/>
    <n v="919.505"/>
    <n v="955.404"/>
    <n v="695.71500000000003"/>
    <n v="649.75900000000001"/>
    <n v="780.58799999999997"/>
    <n v="839.98299999999995"/>
    <n v="779.45699999999999"/>
    <n v="8777.5249999999996"/>
  </r>
  <r>
    <x v="3"/>
    <x v="21"/>
    <x v="0"/>
    <x v="4"/>
    <x v="0"/>
    <n v="8050.2669999999998"/>
    <n v="6300.0039999999999"/>
    <n v="5795.7269999999999"/>
    <n v="5132.7190000000001"/>
    <n v="5524.7849999999999"/>
    <n v="6762.7920000000004"/>
    <n v="8392.1329999999998"/>
    <n v="8219.9529999999995"/>
    <n v="7957.1149999999998"/>
    <n v="8580.4240000000009"/>
    <n v="10595.013000000001"/>
    <n v="11618.37"/>
    <n v="92929.302000000011"/>
  </r>
  <r>
    <x v="3"/>
    <x v="21"/>
    <x v="0"/>
    <x v="5"/>
    <x v="0"/>
    <n v="478.36700000000002"/>
    <n v="379.762"/>
    <n v="360.99200000000002"/>
    <n v="167.565"/>
    <n v="239.096"/>
    <n v="280.35300000000001"/>
    <n v="301.26100000000002"/>
    <n v="302.45699999999999"/>
    <n v="343.62700000000001"/>
    <n v="397.5"/>
    <n v="344.73099999999999"/>
    <n v="461.49700000000001"/>
    <n v="4057.2080000000001"/>
  </r>
  <r>
    <x v="3"/>
    <x v="21"/>
    <x v="0"/>
    <x v="6"/>
    <x v="0"/>
    <n v="791.30799999999999"/>
    <n v="718.51599999999996"/>
    <n v="708.70399999999995"/>
    <n v="364.64800000000002"/>
    <n v="511.15199999999999"/>
    <n v="531.25199999999995"/>
    <n v="644.42600000000004"/>
    <n v="709.83299999999997"/>
    <n v="657.91"/>
    <n v="774.23500000000001"/>
    <n v="789.15300000000002"/>
    <n v="824.29"/>
    <n v="8025.4269999999997"/>
  </r>
  <r>
    <x v="3"/>
    <x v="21"/>
    <x v="1"/>
    <x v="7"/>
    <x v="0"/>
    <n v="2633.8980000000001"/>
    <n v="1900.626"/>
    <n v="1540.278"/>
    <n v="1015.064"/>
    <n v="1277.6780000000001"/>
    <n v="1405.3589999999999"/>
    <n v="1938.1110000000001"/>
    <n v="1881.134"/>
    <n v="1863.8489999999999"/>
    <n v="2133.1909999999998"/>
    <n v="1904.9670000000001"/>
    <n v="2857.9029999999998"/>
    <n v="22352.058000000001"/>
  </r>
  <r>
    <x v="3"/>
    <x v="21"/>
    <x v="1"/>
    <x v="8"/>
    <x v="0"/>
    <n v="1763.3330000000001"/>
    <n v="1202.268"/>
    <n v="846.03899999999999"/>
    <n v="572.45399999999995"/>
    <n v="940.572"/>
    <n v="1190.6610000000001"/>
    <n v="1354.0530000000001"/>
    <n v="1274.9770000000001"/>
    <n v="1320.596"/>
    <n v="1637.7370000000001"/>
    <n v="1656.797"/>
    <n v="2172.5390000000002"/>
    <n v="15932.026"/>
  </r>
  <r>
    <x v="3"/>
    <x v="21"/>
    <x v="1"/>
    <x v="9"/>
    <x v="0"/>
    <n v="12721.124"/>
    <n v="8702.57"/>
    <n v="5941.3050000000003"/>
    <n v="3748.6689999999999"/>
    <n v="6134.1689999999999"/>
    <n v="7471.76"/>
    <n v="11904.883"/>
    <n v="12183.913"/>
    <n v="11285.981"/>
    <n v="12639.013000000001"/>
    <n v="16152.305"/>
    <n v="17195.481"/>
    <n v="126081.17300000001"/>
  </r>
  <r>
    <x v="3"/>
    <x v="21"/>
    <x v="1"/>
    <x v="10"/>
    <x v="0"/>
    <n v="6810.9809999999998"/>
    <n v="3992.1080000000002"/>
    <n v="3564.0790000000002"/>
    <n v="2008.6020000000001"/>
    <n v="3018.694"/>
    <n v="3866.3919999999998"/>
    <n v="6506.134"/>
    <n v="5221.1310000000003"/>
    <n v="5332.0320000000002"/>
    <n v="6213.16"/>
    <n v="5773.7110000000002"/>
    <n v="7237.6130000000003"/>
    <n v="59544.636999999995"/>
  </r>
  <r>
    <x v="3"/>
    <x v="21"/>
    <x v="1"/>
    <x v="11"/>
    <x v="0"/>
    <n v="4138.1629999999996"/>
    <n v="2737.038"/>
    <n v="1913.039"/>
    <n v="1014.7089999999999"/>
    <n v="1205.325"/>
    <n v="2160.5590000000002"/>
    <n v="3059.6089999999999"/>
    <n v="2297.2800000000002"/>
    <n v="2263.183"/>
    <n v="2754.9989999999998"/>
    <n v="2867.45"/>
    <n v="3761.6309999999999"/>
    <n v="30172.985000000004"/>
  </r>
  <r>
    <x v="3"/>
    <x v="21"/>
    <x v="1"/>
    <x v="12"/>
    <x v="0"/>
    <n v="20412.156999999999"/>
    <n v="15740.785"/>
    <n v="15246.737999999999"/>
    <n v="11317.869000000001"/>
    <n v="12933.208000000001"/>
    <n v="15076.921"/>
    <n v="18601.766"/>
    <n v="17161.62"/>
    <n v="17232.136999999999"/>
    <n v="18827.684000000001"/>
    <n v="19572.205000000002"/>
    <n v="23168.593000000001"/>
    <n v="205291.68300000002"/>
  </r>
  <r>
    <x v="3"/>
    <x v="21"/>
    <x v="1"/>
    <x v="13"/>
    <x v="0"/>
    <n v="6186.0879999999997"/>
    <n v="3917.1469999999999"/>
    <n v="3613.2919999999999"/>
    <n v="1800.6489999999999"/>
    <n v="2565.047"/>
    <n v="3162.0239999999999"/>
    <n v="5279.7370000000001"/>
    <n v="4190.1059999999998"/>
    <n v="4607.5280000000002"/>
    <n v="5453.5990000000002"/>
    <n v="5031.2669999999998"/>
    <n v="6379.1139999999996"/>
    <n v="52185.598000000005"/>
  </r>
  <r>
    <x v="3"/>
    <x v="21"/>
    <x v="1"/>
    <x v="14"/>
    <x v="0"/>
    <n v="1773.7840000000001"/>
    <n v="1465.1959999999999"/>
    <n v="899.23099999999999"/>
    <n v="456.51499999999999"/>
    <n v="674.70600000000002"/>
    <n v="1047.9570000000001"/>
    <n v="1099.8130000000001"/>
    <n v="1075.3040000000001"/>
    <n v="1122.636"/>
    <n v="1332.3579999999999"/>
    <n v="1195.384"/>
    <n v="1766.097"/>
    <n v="13908.981000000002"/>
  </r>
  <r>
    <x v="3"/>
    <x v="21"/>
    <x v="1"/>
    <x v="15"/>
    <x v="0"/>
    <n v="16967.065999999999"/>
    <n v="10280.748"/>
    <n v="8880.7559999999994"/>
    <n v="5623.6440000000002"/>
    <n v="7325.5069999999996"/>
    <n v="8086.1850000000004"/>
    <n v="10748.376"/>
    <n v="10690.312"/>
    <n v="12257.806"/>
    <n v="15472.277"/>
    <n v="14961.681"/>
    <n v="20479.284"/>
    <n v="141773.64199999999"/>
  </r>
  <r>
    <x v="3"/>
    <x v="21"/>
    <x v="2"/>
    <x v="16"/>
    <x v="0"/>
    <n v="14266.23"/>
    <n v="9499.7839999999997"/>
    <n v="11341.066999999999"/>
    <n v="8665.1839999999993"/>
    <n v="10395.49"/>
    <n v="11457.984"/>
    <n v="14143.063"/>
    <n v="14826.79"/>
    <n v="15866.709000000001"/>
    <n v="16058.993"/>
    <n v="16025.299000000001"/>
    <n v="18254.895"/>
    <n v="160801.48800000001"/>
  </r>
  <r>
    <x v="3"/>
    <x v="21"/>
    <x v="2"/>
    <x v="17"/>
    <x v="0"/>
    <n v="2085.4720000000002"/>
    <n v="1496.972"/>
    <n v="1297.405"/>
    <n v="929.14599999999996"/>
    <n v="1337.546"/>
    <n v="1678.838"/>
    <n v="1989.009"/>
    <n v="1913.502"/>
    <n v="2093.4180000000001"/>
    <n v="2458.1060000000002"/>
    <n v="2368.587"/>
    <n v="2745.3519999999999"/>
    <n v="22393.352999999999"/>
  </r>
  <r>
    <x v="3"/>
    <x v="21"/>
    <x v="2"/>
    <x v="18"/>
    <x v="0"/>
    <n v="36195.366000000002"/>
    <n v="43597.928"/>
    <n v="25931.567999999999"/>
    <n v="22013.127"/>
    <n v="25800.12"/>
    <n v="25875.492999999999"/>
    <n v="32580.232"/>
    <n v="31987.971000000001"/>
    <n v="33486.800999999999"/>
    <n v="34063.663"/>
    <n v="38065.786999999997"/>
    <n v="45643.067000000003"/>
    <n v="395241.12299999996"/>
  </r>
  <r>
    <x v="3"/>
    <x v="21"/>
    <x v="2"/>
    <x v="19"/>
    <x v="0"/>
    <n v="204895.245"/>
    <n v="146115.97200000001"/>
    <n v="160799.39300000001"/>
    <n v="139947.85"/>
    <n v="164156.033"/>
    <n v="173681.37"/>
    <n v="207083.81"/>
    <n v="201847.50399999999"/>
    <n v="206469.234"/>
    <n v="217041.236"/>
    <n v="234596.55600000001"/>
    <n v="258069.70800000001"/>
    <n v="2314703.9109999998"/>
  </r>
  <r>
    <x v="3"/>
    <x v="21"/>
    <x v="3"/>
    <x v="20"/>
    <x v="0"/>
    <n v="6740.2070000000003"/>
    <n v="5921.415"/>
    <n v="4812.3509999999997"/>
    <n v="3436.7829999999999"/>
    <n v="4913.1970000000001"/>
    <n v="4517.1310000000003"/>
    <n v="5556.2730000000001"/>
    <n v="5973.7740000000003"/>
    <n v="6417.1480000000001"/>
    <n v="7222.0810000000001"/>
    <n v="8526.2090000000007"/>
    <n v="9760.9419999999991"/>
    <n v="73797.510999999999"/>
  </r>
  <r>
    <x v="3"/>
    <x v="21"/>
    <x v="3"/>
    <x v="21"/>
    <x v="0"/>
    <n v="3489.4070000000002"/>
    <n v="2646.0050000000001"/>
    <n v="1713.1120000000001"/>
    <n v="1042.1780000000001"/>
    <n v="1718.739"/>
    <n v="1594.2639999999999"/>
    <n v="2037.819"/>
    <n v="2210.5949999999998"/>
    <n v="2475.4960000000001"/>
    <n v="3583.2449999999999"/>
    <n v="4241.09"/>
    <n v="6411.1239999999998"/>
    <n v="33163.073999999993"/>
  </r>
  <r>
    <x v="3"/>
    <x v="21"/>
    <x v="3"/>
    <x v="22"/>
    <x v="0"/>
    <n v="6006.4889999999996"/>
    <n v="5322.95"/>
    <n v="4208.4960000000001"/>
    <n v="3070.1469999999999"/>
    <n v="4176.3159999999998"/>
    <n v="5165.9390000000003"/>
    <n v="6971.116"/>
    <n v="7994.8320000000003"/>
    <n v="8153.8440000000001"/>
    <n v="10070.114"/>
    <n v="12019.753000000001"/>
    <n v="11457.342000000001"/>
    <n v="84617.338000000003"/>
  </r>
  <r>
    <x v="3"/>
    <x v="21"/>
    <x v="4"/>
    <x v="23"/>
    <x v="0"/>
    <n v="1489.5840000000001"/>
    <n v="1225.057"/>
    <n v="1402.0219999999999"/>
    <n v="809.15200000000004"/>
    <n v="976.76900000000001"/>
    <n v="913.09"/>
    <n v="1026.1949999999999"/>
    <n v="1960.2159999999999"/>
    <n v="978.14"/>
    <n v="1567.4069999999999"/>
    <n v="1395.396"/>
    <n v="2205.5100000000002"/>
    <n v="15948.538"/>
  </r>
  <r>
    <x v="3"/>
    <x v="21"/>
    <x v="4"/>
    <x v="24"/>
    <x v="0"/>
    <n v="6225.0309999999999"/>
    <n v="4566.3280000000004"/>
    <n v="5742.1130000000003"/>
    <n v="3682.971"/>
    <n v="3201.3980000000001"/>
    <n v="2330.9479999999999"/>
    <n v="1817.008"/>
    <n v="1768.0940000000001"/>
    <n v="2775.5430000000001"/>
    <n v="4001.8420000000001"/>
    <n v="5523.7359999999999"/>
    <n v="5963.5780000000004"/>
    <n v="47598.590000000004"/>
  </r>
  <r>
    <x v="3"/>
    <x v="21"/>
    <x v="4"/>
    <x v="25"/>
    <x v="0"/>
    <n v="4833.9309999999996"/>
    <n v="3758.46"/>
    <n v="3629.7669999999998"/>
    <n v="2955.4780000000001"/>
    <n v="4177.0349999999999"/>
    <n v="4339.8720000000003"/>
    <n v="5058.74"/>
    <n v="5557.1279999999997"/>
    <n v="3960.529"/>
    <n v="7395.57"/>
    <n v="5348.11"/>
    <n v="5844.3720000000003"/>
    <n v="56858.991999999998"/>
  </r>
  <r>
    <x v="3"/>
    <x v="21"/>
    <x v="4"/>
    <x v="26"/>
    <x v="0"/>
    <n v="21870.263999999999"/>
    <n v="16151.305"/>
    <n v="15189.106"/>
    <n v="11043.434999999999"/>
    <n v="16111.841"/>
    <n v="18139.394"/>
    <n v="23423.755000000001"/>
    <n v="24748.548999999999"/>
    <n v="26490.258999999998"/>
    <n v="26371.123"/>
    <n v="25544.753000000001"/>
    <n v="29133.273000000001"/>
    <n v="254217.05699999997"/>
  </r>
  <r>
    <x v="4"/>
    <x v="21"/>
    <x v="0"/>
    <x v="0"/>
    <x v="0"/>
    <n v="60886.947"/>
    <n v="70204.485000000001"/>
    <n v="80456.293999999994"/>
    <n v="77499.339000000007"/>
    <n v="78498.274999999994"/>
    <n v="83992.255000000005"/>
    <n v="90773.623000000007"/>
    <n v="88800.285999999993"/>
    <n v="78837.744000000006"/>
    <n v="113757.61"/>
    <n v="116469.48299999999"/>
    <n v="116612.56299999999"/>
    <n v="1056788.9039999999"/>
  </r>
  <r>
    <x v="4"/>
    <x v="21"/>
    <x v="0"/>
    <x v="1"/>
    <x v="0"/>
    <n v="11932.6"/>
    <n v="9762"/>
    <n v="11928.2"/>
    <n v="11926.9"/>
    <n v="12741.1"/>
    <n v="13084.4"/>
    <n v="14359"/>
    <n v="15032"/>
    <n v="15068"/>
    <n v="15016.4"/>
    <n v="14138.29"/>
    <n v="12895.8"/>
    <n v="157884.68999999997"/>
  </r>
  <r>
    <x v="4"/>
    <x v="21"/>
    <x v="0"/>
    <x v="2"/>
    <x v="0"/>
    <n v="51987.016000000003"/>
    <n v="46338.546000000002"/>
    <n v="61781.819000000003"/>
    <n v="92139.414999999994"/>
    <n v="81389.975000000006"/>
    <n v="87413.296000000002"/>
    <n v="77412.444000000003"/>
    <n v="89266.01"/>
    <n v="89098.77"/>
    <n v="94615.758000000002"/>
    <n v="84586.801999999996"/>
    <n v="79492.520999999993"/>
    <n v="935522.37199999997"/>
  </r>
  <r>
    <x v="4"/>
    <x v="21"/>
    <x v="0"/>
    <x v="3"/>
    <x v="0"/>
    <n v="38991.599999999999"/>
    <n v="34322.6"/>
    <n v="39286.517"/>
    <n v="35254.936000000002"/>
    <n v="34096.601000000002"/>
    <n v="33356.400000000001"/>
    <n v="31426.076000000001"/>
    <n v="38778.800000000003"/>
    <n v="39728.281999999999"/>
    <n v="47901.9"/>
    <n v="39191.735000000001"/>
    <n v="41695.175999999999"/>
    <n v="454030.62299999996"/>
  </r>
  <r>
    <x v="4"/>
    <x v="21"/>
    <x v="0"/>
    <x v="4"/>
    <x v="0"/>
    <n v="191462.70199999999"/>
    <n v="203203.89799999999"/>
    <n v="238315.93299999999"/>
    <n v="228843.82"/>
    <n v="229517.76500000001"/>
    <n v="238050.77299999999"/>
    <n v="252032.459"/>
    <n v="250140.15900000001"/>
    <n v="237409.69200000001"/>
    <n v="242790.42600000001"/>
    <n v="230142.78700000001"/>
    <n v="223038.829"/>
    <n v="2764949.2429999998"/>
  </r>
  <r>
    <x v="4"/>
    <x v="21"/>
    <x v="0"/>
    <x v="5"/>
    <x v="0"/>
    <n v="8252.9670000000006"/>
    <n v="8138.0929999999998"/>
    <n v="9480.7919999999995"/>
    <n v="9391.7379999999994"/>
    <n v="9454.7109999999993"/>
    <n v="9371.4159999999993"/>
    <n v="9933.9169999999995"/>
    <n v="10203.445"/>
    <n v="9354.4879999999994"/>
    <n v="10080.048000000001"/>
    <n v="9398.1569999999992"/>
    <n v="10219.475"/>
    <n v="113279.247"/>
  </r>
  <r>
    <x v="4"/>
    <x v="21"/>
    <x v="0"/>
    <x v="6"/>
    <x v="0"/>
    <n v="82661.77"/>
    <n v="86933.63"/>
    <n v="112153.57"/>
    <n v="98887.75"/>
    <n v="100432.5"/>
    <n v="102544.7"/>
    <n v="111934.9"/>
    <n v="108498.5"/>
    <n v="101011.1"/>
    <n v="107847.1"/>
    <n v="99606.9"/>
    <n v="91360.4"/>
    <n v="1203872.8199999998"/>
  </r>
  <r>
    <x v="4"/>
    <x v="21"/>
    <x v="1"/>
    <x v="7"/>
    <x v="0"/>
    <n v="117078.042"/>
    <n v="101441.315"/>
    <n v="120981.327"/>
    <n v="119003.853"/>
    <n v="122308.717"/>
    <n v="127143.488"/>
    <n v="137220.10699999999"/>
    <n v="142017.80799999999"/>
    <n v="137912.82800000001"/>
    <n v="135052.65100000001"/>
    <n v="130995.70600000001"/>
    <n v="131341.38099999999"/>
    <n v="1522497.223"/>
  </r>
  <r>
    <x v="4"/>
    <x v="21"/>
    <x v="1"/>
    <x v="8"/>
    <x v="0"/>
    <n v="44051.24"/>
    <n v="36186.879999999997"/>
    <n v="47681.2"/>
    <n v="47463.31"/>
    <n v="45325.1"/>
    <n v="47658.31"/>
    <n v="52135.1"/>
    <n v="52507.6"/>
    <n v="48076.3"/>
    <n v="50272.928999999996"/>
    <n v="48582.464999999997"/>
    <n v="48585.4"/>
    <n v="568525.83400000003"/>
  </r>
  <r>
    <x v="4"/>
    <x v="21"/>
    <x v="1"/>
    <x v="9"/>
    <x v="0"/>
    <n v="91479.577999999994"/>
    <n v="77663.997000000003"/>
    <n v="85207.785000000003"/>
    <n v="75158.048999999999"/>
    <n v="81664.850999999995"/>
    <n v="87810.444000000003"/>
    <n v="97187.883000000002"/>
    <n v="97999.3"/>
    <n v="95343.099000000002"/>
    <n v="99240.5"/>
    <n v="93784.928"/>
    <n v="98378.2"/>
    <n v="1080918.6140000001"/>
  </r>
  <r>
    <x v="4"/>
    <x v="21"/>
    <x v="1"/>
    <x v="10"/>
    <x v="0"/>
    <n v="50597.781000000003"/>
    <n v="32578.882000000001"/>
    <n v="37511.982000000004"/>
    <n v="34691.5"/>
    <n v="33977.4"/>
    <n v="48402"/>
    <n v="45347.5"/>
    <n v="42734.5"/>
    <n v="44077.5"/>
    <n v="43143.5"/>
    <n v="46323.478000000003"/>
    <n v="41469"/>
    <n v="500855.02300000004"/>
  </r>
  <r>
    <x v="4"/>
    <x v="21"/>
    <x v="1"/>
    <x v="11"/>
    <x v="0"/>
    <n v="37347"/>
    <n v="31805.599999999999"/>
    <n v="35242.800000000003"/>
    <n v="32511.42"/>
    <n v="32277.09"/>
    <n v="33578.542000000001"/>
    <n v="37202.36"/>
    <n v="37739.19"/>
    <n v="37933.480000000003"/>
    <n v="39851.093999999997"/>
    <n v="39334.54"/>
    <n v="40414.26"/>
    <n v="435237.37599999993"/>
  </r>
  <r>
    <x v="4"/>
    <x v="21"/>
    <x v="1"/>
    <x v="12"/>
    <x v="0"/>
    <n v="148342.204"/>
    <n v="108393.376"/>
    <n v="123687.978"/>
    <n v="110362.102"/>
    <n v="112940.31299999999"/>
    <n v="143447.01199999999"/>
    <n v="146248.81200000001"/>
    <n v="160895.16200000001"/>
    <n v="165229.57800000001"/>
    <n v="174580.625"/>
    <n v="151248.42499999999"/>
    <n v="134291.86199999999"/>
    <n v="1679667.449"/>
  </r>
  <r>
    <x v="4"/>
    <x v="21"/>
    <x v="1"/>
    <x v="13"/>
    <x v="0"/>
    <n v="33374"/>
    <n v="28895"/>
    <n v="30743.001"/>
    <n v="25521"/>
    <n v="24517"/>
    <n v="25292.121999999999"/>
    <n v="26270.127"/>
    <n v="27780.350999999999"/>
    <n v="31818.503000000001"/>
    <n v="36671.841999999997"/>
    <n v="37830.368000000002"/>
    <n v="38311.438000000002"/>
    <n v="367024.75200000004"/>
  </r>
  <r>
    <x v="4"/>
    <x v="21"/>
    <x v="1"/>
    <x v="14"/>
    <x v="0"/>
    <n v="26879"/>
    <n v="23955.5"/>
    <n v="27554.5"/>
    <n v="27204"/>
    <n v="26696.5"/>
    <n v="23702"/>
    <n v="24439.58"/>
    <n v="26548.5"/>
    <n v="26236"/>
    <n v="28555.5"/>
    <n v="28361"/>
    <n v="29384"/>
    <n v="319516.08"/>
  </r>
  <r>
    <x v="4"/>
    <x v="21"/>
    <x v="1"/>
    <x v="15"/>
    <x v="0"/>
    <n v="264491.734"/>
    <n v="232408.20300000001"/>
    <n v="297186.75"/>
    <n v="283040.31900000002"/>
    <n v="285029.24599999998"/>
    <n v="273199.516"/>
    <n v="302204.52600000001"/>
    <n v="296852.83899999998"/>
    <n v="287955.11"/>
    <n v="299962.94500000001"/>
    <n v="273003.33799999999"/>
    <n v="264964.75799999997"/>
    <n v="3360299.284"/>
  </r>
  <r>
    <x v="4"/>
    <x v="21"/>
    <x v="2"/>
    <x v="16"/>
    <x v="0"/>
    <n v="564623.67599999998"/>
    <n v="514745.25799999997"/>
    <n v="664059.451"/>
    <n v="609563.77800000005"/>
    <n v="623436.43099999998"/>
    <n v="625629.27399999998"/>
    <n v="687650.20299999998"/>
    <n v="701539.49300000002"/>
    <n v="662996.103"/>
    <n v="650551.41"/>
    <n v="594330.39899999998"/>
    <n v="589622.66399999999"/>
    <n v="7488748.1399999997"/>
  </r>
  <r>
    <x v="4"/>
    <x v="21"/>
    <x v="2"/>
    <x v="17"/>
    <x v="0"/>
    <n v="100895.802"/>
    <n v="86177.66"/>
    <n v="108841.66899999999"/>
    <n v="98820.616999999998"/>
    <n v="107750.02499999999"/>
    <n v="108019.67600000001"/>
    <n v="113715.269"/>
    <n v="115596.861"/>
    <n v="106026.97199999999"/>
    <n v="109710.91800000001"/>
    <n v="101658.00900000001"/>
    <n v="103599.247"/>
    <n v="1260812.7250000001"/>
  </r>
  <r>
    <x v="4"/>
    <x v="21"/>
    <x v="2"/>
    <x v="18"/>
    <x v="0"/>
    <n v="189003.30600000001"/>
    <n v="157587.435"/>
    <n v="195469.33499999999"/>
    <n v="178478.65400000001"/>
    <n v="187939.29300000001"/>
    <n v="183904.016"/>
    <n v="203159.31099999999"/>
    <n v="202878.69500000001"/>
    <n v="192873.92800000001"/>
    <n v="194723.88399999999"/>
    <n v="189402.35200000001"/>
    <n v="203701.606"/>
    <n v="2279121.8150000004"/>
  </r>
  <r>
    <x v="4"/>
    <x v="21"/>
    <x v="2"/>
    <x v="19"/>
    <x v="0"/>
    <n v="900951.70299999998"/>
    <n v="874740.34600000002"/>
    <n v="1066419.159"/>
    <n v="1052235.4040000001"/>
    <n v="1087602.273"/>
    <n v="1078963.19"/>
    <n v="1155835.0859999999"/>
    <n v="1190907.098"/>
    <n v="1118367.52"/>
    <n v="1100416.9280000001"/>
    <n v="989328.41599999997"/>
    <n v="986825.02099999995"/>
    <n v="12602592.143999998"/>
  </r>
  <r>
    <x v="4"/>
    <x v="21"/>
    <x v="3"/>
    <x v="20"/>
    <x v="0"/>
    <n v="434427.60499999998"/>
    <n v="482520.66700000002"/>
    <n v="617722.64800000004"/>
    <n v="518619.739"/>
    <n v="490888.53"/>
    <n v="479727.01899999997"/>
    <n v="547803.46799999999"/>
    <n v="584058.18900000001"/>
    <n v="542749.51399999997"/>
    <n v="540289.30299999996"/>
    <n v="510631.337"/>
    <n v="490627.83600000001"/>
    <n v="6240065.8550000014"/>
  </r>
  <r>
    <x v="4"/>
    <x v="21"/>
    <x v="3"/>
    <x v="21"/>
    <x v="0"/>
    <n v="214785.734"/>
    <n v="222161.533"/>
    <n v="267301.10399999999"/>
    <n v="255697.361"/>
    <n v="240299.155"/>
    <n v="234810.103"/>
    <n v="263021.82299999997"/>
    <n v="256798.16899999999"/>
    <n v="241660.59400000001"/>
    <n v="244727.323"/>
    <n v="246710.495"/>
    <n v="245551.14"/>
    <n v="2933524.534"/>
  </r>
  <r>
    <x v="4"/>
    <x v="21"/>
    <x v="3"/>
    <x v="22"/>
    <x v="0"/>
    <n v="271039.11599999998"/>
    <n v="250940.34599999999"/>
    <n v="377853.36599999998"/>
    <n v="402706.86599999998"/>
    <n v="310754.58799999999"/>
    <n v="282316.40600000002"/>
    <n v="319425.90000000002"/>
    <n v="334129.96399999998"/>
    <n v="305372.46500000003"/>
    <n v="374249.80900000001"/>
    <n v="359057.90600000002"/>
    <n v="306068.92200000002"/>
    <n v="3893915.6540000001"/>
  </r>
  <r>
    <x v="4"/>
    <x v="21"/>
    <x v="4"/>
    <x v="23"/>
    <x v="0"/>
    <n v="104239.19"/>
    <n v="132230.90100000001"/>
    <n v="189548.56599999999"/>
    <n v="135397.932"/>
    <n v="131790.62700000001"/>
    <n v="134710.27799999999"/>
    <n v="168452.649"/>
    <n v="182125.49100000001"/>
    <n v="179437.204"/>
    <n v="190607.633"/>
    <n v="151675.56099999999"/>
    <n v="125965.951"/>
    <n v="1826181.9829999995"/>
  </r>
  <r>
    <x v="4"/>
    <x v="21"/>
    <x v="4"/>
    <x v="24"/>
    <x v="0"/>
    <n v="238220.91"/>
    <n v="324763.386"/>
    <n v="338217.27600000001"/>
    <n v="247734.649"/>
    <n v="245654.53099999999"/>
    <n v="301242.08899999998"/>
    <n v="347658.28600000002"/>
    <n v="325565.85100000002"/>
    <n v="294207.00099999999"/>
    <n v="318620.85600000003"/>
    <n v="242061"/>
    <n v="222168.52"/>
    <n v="3446114.3550000004"/>
  </r>
  <r>
    <x v="4"/>
    <x v="21"/>
    <x v="4"/>
    <x v="25"/>
    <x v="0"/>
    <n v="217322.92"/>
    <n v="236451.97200000001"/>
    <n v="279297.11900000001"/>
    <n v="247669.33"/>
    <n v="254893.32"/>
    <n v="277321.90100000001"/>
    <n v="321143.8"/>
    <n v="312745.80800000002"/>
    <n v="294727.163"/>
    <n v="325119.19"/>
    <n v="247326.71"/>
    <n v="224926.19200000001"/>
    <n v="3238945.4249999998"/>
  </r>
  <r>
    <x v="4"/>
    <x v="21"/>
    <x v="4"/>
    <x v="26"/>
    <x v="0"/>
    <n v="28488.717000000001"/>
    <n v="25894.29"/>
    <n v="32666.269"/>
    <n v="30027"/>
    <n v="30275.8"/>
    <n v="31388.345000000001"/>
    <n v="33516"/>
    <n v="35184.999000000003"/>
    <n v="34224"/>
    <n v="34713.5"/>
    <n v="31300.877"/>
    <n v="32993.9"/>
    <n v="380673.69700000004"/>
  </r>
  <r>
    <x v="5"/>
    <x v="21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21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1"/>
    <x v="0"/>
    <x v="2"/>
    <x v="0"/>
    <n v="1807.6369999999999"/>
    <n v="1862.403"/>
    <n v="1912.144"/>
    <n v="2008.9970000000001"/>
    <n v="1764.211"/>
    <n v="1333.777"/>
    <n v="1374.7860000000001"/>
    <n v="1113.3019999999999"/>
    <n v="1449.7860000000001"/>
    <n v="671.298"/>
    <n v="484.20299999999997"/>
    <n v="441.05599999999998"/>
    <n v="16223.6"/>
  </r>
  <r>
    <x v="5"/>
    <x v="21"/>
    <x v="0"/>
    <x v="3"/>
    <x v="0"/>
    <n v="28.73"/>
    <n v="0"/>
    <n v="0"/>
    <n v="29.34"/>
    <n v="0"/>
    <n v="0"/>
    <n v="0"/>
    <n v="0"/>
    <n v="0"/>
    <n v="0"/>
    <n v="57.5"/>
    <n v="0"/>
    <n v="115.57"/>
  </r>
  <r>
    <x v="5"/>
    <x v="21"/>
    <x v="0"/>
    <x v="4"/>
    <x v="0"/>
    <n v="65316.669000000002"/>
    <n v="59979.216999999997"/>
    <n v="67925.519"/>
    <n v="69760.3"/>
    <n v="69778.645000000004"/>
    <n v="60279.101000000002"/>
    <n v="73028.673999999999"/>
    <n v="74034.270999999993"/>
    <n v="74711.524000000005"/>
    <n v="51097.114999999998"/>
    <n v="88076.672000000006"/>
    <n v="69300.672000000006"/>
    <n v="823288.37900000007"/>
  </r>
  <r>
    <x v="5"/>
    <x v="21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1"/>
    <x v="0"/>
    <x v="6"/>
    <x v="0"/>
    <n v="0"/>
    <n v="0"/>
    <n v="0"/>
    <n v="0"/>
    <n v="59.5"/>
    <n v="91.79"/>
    <n v="89.36"/>
    <n v="125.19"/>
    <n v="126.06"/>
    <n v="91.37"/>
    <n v="30.67"/>
    <n v="0"/>
    <n v="613.93999999999994"/>
  </r>
  <r>
    <x v="5"/>
    <x v="21"/>
    <x v="1"/>
    <x v="7"/>
    <x v="0"/>
    <n v="59873.423999999999"/>
    <n v="41950.14"/>
    <n v="36925.284"/>
    <n v="30759.305"/>
    <n v="32142.862000000001"/>
    <n v="63915.33"/>
    <n v="74872.288"/>
    <n v="71309.112999999998"/>
    <n v="69047.914999999994"/>
    <n v="77941.944000000003"/>
    <n v="61320.5"/>
    <n v="43555.108999999997"/>
    <n v="663613.21399999992"/>
  </r>
  <r>
    <x v="5"/>
    <x v="21"/>
    <x v="1"/>
    <x v="8"/>
    <x v="0"/>
    <n v="39.14"/>
    <n v="26.74"/>
    <n v="0"/>
    <n v="26.49"/>
    <n v="13.35"/>
    <n v="13.47"/>
    <n v="13.48"/>
    <n v="26.74"/>
    <n v="13.54"/>
    <n v="13.18"/>
    <n v="13.34"/>
    <n v="13.25"/>
    <n v="212.72"/>
  </r>
  <r>
    <x v="5"/>
    <x v="21"/>
    <x v="1"/>
    <x v="9"/>
    <x v="0"/>
    <n v="561.04899999999998"/>
    <n v="1545.38"/>
    <n v="27.86"/>
    <n v="13.74"/>
    <n v="69.72"/>
    <n v="9596.7999999999993"/>
    <n v="9055.36"/>
    <n v="8398.14"/>
    <n v="9051.18"/>
    <n v="8855.99"/>
    <n v="7426.04"/>
    <n v="4137.7"/>
    <n v="58738.958999999995"/>
  </r>
  <r>
    <x v="5"/>
    <x v="21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21"/>
    <x v="1"/>
    <x v="11"/>
    <x v="0"/>
    <n v="28485.119999999999"/>
    <n v="14311.43"/>
    <n v="2265.0100000000002"/>
    <n v="14.64"/>
    <n v="622.95000000000005"/>
    <n v="56191.178999999996"/>
    <n v="45098.014999999999"/>
    <n v="58407.28"/>
    <n v="59689.894999999997"/>
    <n v="62982.805"/>
    <n v="40787.599999999999"/>
    <n v="12786.24"/>
    <n v="381642.16399999993"/>
  </r>
  <r>
    <x v="5"/>
    <x v="21"/>
    <x v="1"/>
    <x v="12"/>
    <x v="0"/>
    <n v="35056.78"/>
    <n v="4294.8100000000004"/>
    <n v="931.66"/>
    <n v="82.2"/>
    <n v="279.72000000000003"/>
    <n v="52175.271999999997"/>
    <n v="43547.86"/>
    <n v="61208.845999999998"/>
    <n v="60419.017999999996"/>
    <n v="67751.982999999993"/>
    <n v="42813.61"/>
    <n v="7522.04"/>
    <n v="376083.79899999994"/>
  </r>
  <r>
    <x v="5"/>
    <x v="21"/>
    <x v="1"/>
    <x v="13"/>
    <x v="0"/>
    <n v="27.57"/>
    <n v="27.77"/>
    <n v="13.78"/>
    <n v="41.99"/>
    <n v="69.36"/>
    <n v="74.13"/>
    <n v="68.69"/>
    <n v="71.23"/>
    <n v="55.53"/>
    <n v="72.459999999999994"/>
    <n v="71.05"/>
    <n v="54.78"/>
    <n v="648.34"/>
  </r>
  <r>
    <x v="5"/>
    <x v="21"/>
    <x v="1"/>
    <x v="14"/>
    <x v="0"/>
    <n v="190.49"/>
    <n v="110.44"/>
    <n v="41.76"/>
    <n v="14.03"/>
    <n v="29.63"/>
    <n v="160.97999999999999"/>
    <n v="27.18"/>
    <n v="0"/>
    <n v="0"/>
    <n v="0"/>
    <n v="0"/>
    <n v="0"/>
    <n v="574.50999999999988"/>
  </r>
  <r>
    <x v="5"/>
    <x v="21"/>
    <x v="1"/>
    <x v="15"/>
    <x v="0"/>
    <n v="29140.088"/>
    <n v="3206.51"/>
    <n v="4216.7820000000002"/>
    <n v="4460"/>
    <n v="5652.4920000000002"/>
    <n v="32323.811000000002"/>
    <n v="24672.363000000001"/>
    <n v="36019.718999999997"/>
    <n v="38400.26"/>
    <n v="31798.242999999999"/>
    <n v="26941.34"/>
    <n v="9793.9560000000001"/>
    <n v="246625.56399999998"/>
  </r>
  <r>
    <x v="5"/>
    <x v="21"/>
    <x v="2"/>
    <x v="16"/>
    <x v="0"/>
    <n v="9444.8690000000006"/>
    <n v="7593.143"/>
    <n v="12216.951999999999"/>
    <n v="6876.8540000000003"/>
    <n v="8001.33"/>
    <n v="8791.5400000000009"/>
    <n v="8521.3690000000006"/>
    <n v="8069"/>
    <n v="8626.5310000000009"/>
    <n v="6791.99"/>
    <n v="6951.5640000000003"/>
    <n v="10520.681"/>
    <n v="102405.823"/>
  </r>
  <r>
    <x v="5"/>
    <x v="21"/>
    <x v="2"/>
    <x v="17"/>
    <x v="0"/>
    <n v="16924.41"/>
    <n v="18913.669999999998"/>
    <n v="22409.13"/>
    <n v="12371"/>
    <n v="20730.89"/>
    <n v="19531.22"/>
    <n v="28841.523000000001"/>
    <n v="27105.437000000002"/>
    <n v="27092.51"/>
    <n v="24907.323"/>
    <n v="17187.68"/>
    <n v="11490.65"/>
    <n v="247505.443"/>
  </r>
  <r>
    <x v="5"/>
    <x v="21"/>
    <x v="2"/>
    <x v="18"/>
    <x v="0"/>
    <n v="4585.3540000000003"/>
    <n v="3575.4929999999999"/>
    <n v="1170.662"/>
    <n v="1027.5989999999999"/>
    <n v="66.180000000000007"/>
    <n v="2034.002"/>
    <n v="705.95899999999995"/>
    <n v="120.75"/>
    <n v="99.79"/>
    <n v="99.75"/>
    <n v="714.28599999999994"/>
    <n v="163.35"/>
    <n v="14363.175000000003"/>
  </r>
  <r>
    <x v="5"/>
    <x v="21"/>
    <x v="2"/>
    <x v="19"/>
    <x v="0"/>
    <n v="11702.599"/>
    <n v="8776.6749999999993"/>
    <n v="8905.0159999999996"/>
    <n v="9110.0550000000003"/>
    <n v="8742.9240000000009"/>
    <n v="10343.884"/>
    <n v="13124.89"/>
    <n v="9969.74"/>
    <n v="16116.018"/>
    <n v="12310.1"/>
    <n v="13435.992"/>
    <n v="15309.489"/>
    <n v="137847.38200000001"/>
  </r>
  <r>
    <x v="5"/>
    <x v="21"/>
    <x v="3"/>
    <x v="20"/>
    <x v="0"/>
    <n v="12849.8"/>
    <n v="11947.06"/>
    <n v="13294.668"/>
    <n v="12258.27"/>
    <n v="10944.65"/>
    <n v="10958.663"/>
    <n v="15412.5"/>
    <n v="16327.29"/>
    <n v="18480.34"/>
    <n v="14838.179"/>
    <n v="12937.233"/>
    <n v="10301.481"/>
    <n v="160550.13400000002"/>
  </r>
  <r>
    <x v="5"/>
    <x v="21"/>
    <x v="3"/>
    <x v="21"/>
    <x v="0"/>
    <n v="3290.34"/>
    <n v="2243.7800000000002"/>
    <n v="3592.53"/>
    <n v="3913.44"/>
    <n v="4000.19"/>
    <n v="3782.2"/>
    <n v="3675.7"/>
    <n v="3457.37"/>
    <n v="2743.72"/>
    <n v="2603.89"/>
    <n v="2887.06"/>
    <n v="2897.3"/>
    <n v="39087.520000000004"/>
  </r>
  <r>
    <x v="5"/>
    <x v="21"/>
    <x v="3"/>
    <x v="22"/>
    <x v="0"/>
    <n v="3321.9490000000001"/>
    <n v="2897.259"/>
    <n v="4098.4690000000001"/>
    <n v="3267.64"/>
    <n v="3028.0909999999999"/>
    <n v="3229.7190000000001"/>
    <n v="3906.73"/>
    <n v="6430.05"/>
    <n v="5112.9009999999998"/>
    <n v="5588.59"/>
    <n v="3684.19"/>
    <n v="3282.85"/>
    <n v="47848.438000000002"/>
  </r>
  <r>
    <x v="5"/>
    <x v="21"/>
    <x v="4"/>
    <x v="23"/>
    <x v="0"/>
    <n v="1247.8699999999999"/>
    <n v="1357.84"/>
    <n v="2799.42"/>
    <n v="765.81"/>
    <n v="190.55"/>
    <n v="346.2"/>
    <n v="335.97"/>
    <n v="1089.18"/>
    <n v="1582.18"/>
    <n v="813.65"/>
    <n v="150.19999999999999"/>
    <n v="0"/>
    <n v="10678.87"/>
  </r>
  <r>
    <x v="5"/>
    <x v="21"/>
    <x v="4"/>
    <x v="24"/>
    <x v="0"/>
    <n v="0.32"/>
    <n v="0"/>
    <n v="0"/>
    <n v="31.64"/>
    <n v="0"/>
    <n v="0"/>
    <n v="0"/>
    <n v="31.63"/>
    <n v="0"/>
    <n v="33.28"/>
    <n v="33.409999999999997"/>
    <n v="0"/>
    <n v="130.28"/>
  </r>
  <r>
    <x v="5"/>
    <x v="21"/>
    <x v="4"/>
    <x v="25"/>
    <x v="0"/>
    <n v="4675.1719999999996"/>
    <n v="4487.9430000000002"/>
    <n v="4238.9970000000003"/>
    <n v="4169.2569999999996"/>
    <n v="3889.7130000000002"/>
    <n v="4902.7920000000004"/>
    <n v="5053.5479999999998"/>
    <n v="4775.518"/>
    <n v="9630.5679999999993"/>
    <n v="4473.5879999999997"/>
    <n v="5080.598"/>
    <n v="4856.2659999999996"/>
    <n v="60233.960000000006"/>
  </r>
  <r>
    <x v="5"/>
    <x v="21"/>
    <x v="4"/>
    <x v="26"/>
    <x v="0"/>
    <n v="24.526"/>
    <n v="23.628"/>
    <n v="23.628"/>
    <n v="48.57"/>
    <n v="53.430999999999997"/>
    <n v="76.38"/>
    <n v="80.62"/>
    <n v="79"/>
    <n v="122.01"/>
    <n v="78.97"/>
    <n v="56.21"/>
    <n v="25.12"/>
    <n v="692.09300000000007"/>
  </r>
  <r>
    <x v="6"/>
    <x v="21"/>
    <x v="0"/>
    <x v="0"/>
    <x v="0"/>
    <n v="1148.7739999999999"/>
    <n v="1353.375"/>
    <n v="1434.78"/>
    <n v="1287.1379999999999"/>
    <n v="1204.078"/>
    <n v="1053.905"/>
    <n v="952.31"/>
    <n v="910.95799999999997"/>
    <n v="890.16800000000001"/>
    <n v="805.11300000000006"/>
    <n v="814.30100000000004"/>
    <n v="712.11699999999996"/>
    <n v="12567.017"/>
  </r>
  <r>
    <x v="6"/>
    <x v="21"/>
    <x v="0"/>
    <x v="1"/>
    <x v="0"/>
    <n v="682.35299999999995"/>
    <n v="688.67600000000004"/>
    <n v="783.80399999999997"/>
    <n v="661.899"/>
    <n v="662.78300000000002"/>
    <n v="578.33699999999999"/>
    <n v="504.32499999999999"/>
    <n v="536.74099999999999"/>
    <n v="476.77300000000002"/>
    <n v="510.31400000000002"/>
    <n v="459.81400000000002"/>
    <n v="424.71899999999999"/>
    <n v="6970.5380000000005"/>
  </r>
  <r>
    <x v="6"/>
    <x v="21"/>
    <x v="0"/>
    <x v="2"/>
    <x v="0"/>
    <n v="7699.9639999999999"/>
    <n v="9317.2430000000004"/>
    <n v="12515.164000000001"/>
    <n v="12570.646000000001"/>
    <n v="10507.375"/>
    <n v="9304.902"/>
    <n v="11685.897999999999"/>
    <n v="11345.643"/>
    <n v="11093.975"/>
    <n v="12261.491"/>
    <n v="11336.415000000001"/>
    <n v="11173.99"/>
    <n v="130812.70600000002"/>
  </r>
  <r>
    <x v="6"/>
    <x v="21"/>
    <x v="0"/>
    <x v="3"/>
    <x v="0"/>
    <n v="176.6"/>
    <n v="215"/>
    <n v="291.39999999999998"/>
    <n v="276.8"/>
    <n v="270.8"/>
    <n v="260"/>
    <n v="204.6"/>
    <n v="198"/>
    <n v="159"/>
    <n v="191"/>
    <n v="159"/>
    <n v="161.94800000000001"/>
    <n v="2564.1479999999997"/>
  </r>
  <r>
    <x v="6"/>
    <x v="21"/>
    <x v="0"/>
    <x v="4"/>
    <x v="0"/>
    <n v="4350.59"/>
    <n v="4442.616"/>
    <n v="5366.7039999999997"/>
    <n v="4384.2259999999997"/>
    <n v="3841.5810000000001"/>
    <n v="3492.0250000000001"/>
    <n v="3166.8020000000001"/>
    <n v="3318.6959999999999"/>
    <n v="2778.0909999999999"/>
    <n v="3345.712"/>
    <n v="3284.944"/>
    <n v="3448.3649999999998"/>
    <n v="45220.351999999999"/>
  </r>
  <r>
    <x v="6"/>
    <x v="21"/>
    <x v="0"/>
    <x v="5"/>
    <x v="0"/>
    <n v="29.759"/>
    <n v="34.783999999999999"/>
    <n v="59.634999999999998"/>
    <n v="24.809000000000001"/>
    <n v="39.726999999999997"/>
    <n v="19.855"/>
    <n v="24.824999999999999"/>
    <n v="24.786999999999999"/>
    <n v="14.885999999999999"/>
    <n v="10.01"/>
    <n v="24.844000000000001"/>
    <n v="14.91"/>
    <n v="322.83100000000002"/>
  </r>
  <r>
    <x v="6"/>
    <x v="21"/>
    <x v="0"/>
    <x v="6"/>
    <x v="0"/>
    <n v="4042.29"/>
    <n v="4082.43"/>
    <n v="3953.26"/>
    <n v="2916.03"/>
    <n v="2455.6999999999998"/>
    <n v="1634.3"/>
    <n v="1848.5"/>
    <n v="1930.3"/>
    <n v="1956.3"/>
    <n v="1938.8979999999999"/>
    <n v="2267.6"/>
    <n v="2347.1"/>
    <n v="31372.707999999995"/>
  </r>
  <r>
    <x v="6"/>
    <x v="21"/>
    <x v="1"/>
    <x v="7"/>
    <x v="0"/>
    <n v="4314.66"/>
    <n v="4472.3599999999997"/>
    <n v="5478.5069999999996"/>
    <n v="3777.73"/>
    <n v="3655.53"/>
    <n v="3456.06"/>
    <n v="4078.23"/>
    <n v="6820.76"/>
    <n v="3777.63"/>
    <n v="6760.23"/>
    <n v="4061.96"/>
    <n v="4264.2299999999996"/>
    <n v="54917.887000000002"/>
  </r>
  <r>
    <x v="6"/>
    <x v="21"/>
    <x v="1"/>
    <x v="8"/>
    <x v="0"/>
    <n v="6985"/>
    <n v="7259"/>
    <n v="7264.5"/>
    <n v="6512.3"/>
    <n v="7357.7"/>
    <n v="5591.7"/>
    <n v="6865.4"/>
    <n v="5520.3"/>
    <n v="9333.9"/>
    <n v="5695.8"/>
    <n v="8732.3790000000008"/>
    <n v="7273.6"/>
    <n v="84391.579000000012"/>
  </r>
  <r>
    <x v="6"/>
    <x v="21"/>
    <x v="1"/>
    <x v="9"/>
    <x v="0"/>
    <n v="14257.200999999999"/>
    <n v="14100"/>
    <n v="15226.85"/>
    <n v="10875.519"/>
    <n v="11948.728999999999"/>
    <n v="9819.4419999999991"/>
    <n v="10248.700000000001"/>
    <n v="8299.9599999999991"/>
    <n v="8342.7999999999993"/>
    <n v="10059.459999999999"/>
    <n v="11934.7"/>
    <n v="12471.1"/>
    <n v="137584.46099999998"/>
  </r>
  <r>
    <x v="6"/>
    <x v="21"/>
    <x v="1"/>
    <x v="10"/>
    <x v="0"/>
    <n v="8618.5869999999995"/>
    <n v="9493.2999999999993"/>
    <n v="8798.5"/>
    <n v="6378.9"/>
    <n v="6386.5"/>
    <n v="5499.152"/>
    <n v="4663.5600000000004"/>
    <n v="3601"/>
    <n v="7436.5"/>
    <n v="4727.5"/>
    <n v="6223"/>
    <n v="5123.5"/>
    <n v="76949.998999999996"/>
  </r>
  <r>
    <x v="6"/>
    <x v="21"/>
    <x v="1"/>
    <x v="11"/>
    <x v="0"/>
    <n v="17712.137999999999"/>
    <n v="20842.075000000001"/>
    <n v="18055.288"/>
    <n v="9603.65"/>
    <n v="8716.8700000000008"/>
    <n v="6970.98"/>
    <n v="5831.95"/>
    <n v="6039.97"/>
    <n v="6016.37"/>
    <n v="10322.870000000001"/>
    <n v="11471.74"/>
    <n v="15793.64"/>
    <n v="137377.54099999997"/>
  </r>
  <r>
    <x v="6"/>
    <x v="21"/>
    <x v="1"/>
    <x v="12"/>
    <x v="0"/>
    <n v="27342.382000000001"/>
    <n v="28805.599999999999"/>
    <n v="27400.954000000002"/>
    <n v="19196.599999999999"/>
    <n v="17745.2"/>
    <n v="14492.210999999999"/>
    <n v="15901.6"/>
    <n v="13534.965"/>
    <n v="12787.9"/>
    <n v="20089.987000000001"/>
    <n v="27598.344000000001"/>
    <n v="26001.452000000001"/>
    <n v="250897.19499999998"/>
  </r>
  <r>
    <x v="6"/>
    <x v="21"/>
    <x v="1"/>
    <x v="13"/>
    <x v="0"/>
    <n v="7483.9049999999997"/>
    <n v="8409.3050000000003"/>
    <n v="8559.2669999999998"/>
    <n v="7681.0150000000003"/>
    <n v="5696.6090000000004"/>
    <n v="4351.1400000000003"/>
    <n v="4509.9390000000003"/>
    <n v="4180.4719999999998"/>
    <n v="3576.9160000000002"/>
    <n v="4452.5879999999997"/>
    <n v="5909.5569999999998"/>
    <n v="6775.24"/>
    <n v="71585.952999999994"/>
  </r>
  <r>
    <x v="6"/>
    <x v="21"/>
    <x v="1"/>
    <x v="14"/>
    <x v="0"/>
    <n v="4462.7730000000001"/>
    <n v="5356.7"/>
    <n v="5330.768"/>
    <n v="3827.788"/>
    <n v="3130.0059999999999"/>
    <n v="2134.8290000000002"/>
    <n v="1956.9680000000001"/>
    <n v="1741"/>
    <n v="1594.912"/>
    <n v="1789.7850000000001"/>
    <n v="2382.8809999999999"/>
    <n v="3181.7739999999999"/>
    <n v="36890.184000000001"/>
  </r>
  <r>
    <x v="6"/>
    <x v="21"/>
    <x v="1"/>
    <x v="15"/>
    <x v="0"/>
    <n v="50218.9"/>
    <n v="45317.379000000001"/>
    <n v="46746.7"/>
    <n v="43390.372000000003"/>
    <n v="40734.9"/>
    <n v="35983.300000000003"/>
    <n v="36722.582000000002"/>
    <n v="33589.9"/>
    <n v="32922.04"/>
    <n v="33721.199999999997"/>
    <n v="32018.373"/>
    <n v="37779.224999999999"/>
    <n v="469144.87099999998"/>
  </r>
  <r>
    <x v="6"/>
    <x v="21"/>
    <x v="2"/>
    <x v="16"/>
    <x v="0"/>
    <n v="249167.158"/>
    <n v="237410.89199999999"/>
    <n v="209421.8"/>
    <n v="214483.78"/>
    <n v="214706.451"/>
    <n v="180431.5"/>
    <n v="191591.94899999999"/>
    <n v="186697.97500000001"/>
    <n v="177987.42300000001"/>
    <n v="174668.71599999999"/>
    <n v="139079.41800000001"/>
    <n v="168196.101"/>
    <n v="2343843.1629999997"/>
  </r>
  <r>
    <x v="6"/>
    <x v="21"/>
    <x v="2"/>
    <x v="17"/>
    <x v="0"/>
    <n v="4469.3"/>
    <n v="4577.8999999999996"/>
    <n v="7322.5460000000003"/>
    <n v="5550.1"/>
    <n v="3380.4369999999999"/>
    <n v="6743.0119999999997"/>
    <n v="6026.9979999999996"/>
    <n v="4242"/>
    <n v="3245"/>
    <n v="3077"/>
    <n v="3200.8139999999999"/>
    <n v="2927"/>
    <n v="54762.107000000004"/>
  </r>
  <r>
    <x v="6"/>
    <x v="21"/>
    <x v="2"/>
    <x v="18"/>
    <x v="0"/>
    <n v="56644.201000000001"/>
    <n v="50853.38"/>
    <n v="52368.995000000003"/>
    <n v="46048.284"/>
    <n v="55605.887999999999"/>
    <n v="47384.639999999999"/>
    <n v="54905.771999999997"/>
    <n v="53872.69"/>
    <n v="58087.235000000001"/>
    <n v="56603.400999999998"/>
    <n v="51531.330999999998"/>
    <n v="58735.78"/>
    <n v="642641.59699999995"/>
  </r>
  <r>
    <x v="6"/>
    <x v="21"/>
    <x v="2"/>
    <x v="19"/>
    <x v="0"/>
    <n v="867825.90899999999"/>
    <n v="827623.50399999996"/>
    <n v="780068.07499999995"/>
    <n v="774508.16299999994"/>
    <n v="777229.31900000002"/>
    <n v="649797.67000000004"/>
    <n v="703889.11699999997"/>
    <n v="667094.72"/>
    <n v="647261.45799999998"/>
    <n v="645283.30599999998"/>
    <n v="514389.42599999998"/>
    <n v="620309.95600000001"/>
    <n v="8475280.6229999978"/>
  </r>
  <r>
    <x v="6"/>
    <x v="21"/>
    <x v="3"/>
    <x v="20"/>
    <x v="0"/>
    <n v="111395.281"/>
    <n v="111220.52"/>
    <n v="98709.462"/>
    <n v="108334.041"/>
    <n v="90105.679000000004"/>
    <n v="72276.81"/>
    <n v="76056.960000000006"/>
    <n v="72443.744000000006"/>
    <n v="70947.210999999996"/>
    <n v="72051.445999999996"/>
    <n v="55896.097000000002"/>
    <n v="72125.517999999996"/>
    <n v="1011562.769"/>
  </r>
  <r>
    <x v="6"/>
    <x v="21"/>
    <x v="3"/>
    <x v="21"/>
    <x v="0"/>
    <n v="7856.6009999999997"/>
    <n v="8870.759"/>
    <n v="6798.777"/>
    <n v="6833.9129999999996"/>
    <n v="4277.0129999999999"/>
    <n v="4141.2910000000002"/>
    <n v="4416.5060000000003"/>
    <n v="4273.1289999999999"/>
    <n v="4660.5450000000001"/>
    <n v="4301.4170000000004"/>
    <n v="3588.13"/>
    <n v="4439.3149999999996"/>
    <n v="64457.396000000001"/>
  </r>
  <r>
    <x v="6"/>
    <x v="21"/>
    <x v="3"/>
    <x v="22"/>
    <x v="0"/>
    <n v="3919.8679999999999"/>
    <n v="4202.5820000000003"/>
    <n v="2991.8589999999999"/>
    <n v="2230.7069999999999"/>
    <n v="2611.4769999999999"/>
    <n v="2960.51"/>
    <n v="3108.7750000000001"/>
    <n v="2571.8040000000001"/>
    <n v="2589.8719999999998"/>
    <n v="2314.9319999999998"/>
    <n v="2272.7689999999998"/>
    <n v="2518.154"/>
    <n v="34293.309000000008"/>
  </r>
  <r>
    <x v="6"/>
    <x v="21"/>
    <x v="4"/>
    <x v="23"/>
    <x v="0"/>
    <n v="16682.031999999999"/>
    <n v="19384.108"/>
    <n v="20400.293000000001"/>
    <n v="17142.725999999999"/>
    <n v="15446.901"/>
    <n v="12769.013000000001"/>
    <n v="12571.332"/>
    <n v="12879.751"/>
    <n v="13248.12"/>
    <n v="13416.812"/>
    <n v="11767.353999999999"/>
    <n v="13155.019"/>
    <n v="178863.46100000001"/>
  </r>
  <r>
    <x v="6"/>
    <x v="21"/>
    <x v="4"/>
    <x v="24"/>
    <x v="0"/>
    <n v="76139.623999999996"/>
    <n v="73975.41"/>
    <n v="74083.263000000006"/>
    <n v="74757.740000000005"/>
    <n v="73358.759999999995"/>
    <n v="71953.756999999998"/>
    <n v="72478.002999999997"/>
    <n v="71517.277000000002"/>
    <n v="69591.210999999996"/>
    <n v="68371.926999999996"/>
    <n v="55148.580999999998"/>
    <n v="65149.476999999999"/>
    <n v="846525.03"/>
  </r>
  <r>
    <x v="6"/>
    <x v="21"/>
    <x v="4"/>
    <x v="25"/>
    <x v="0"/>
    <n v="139873.74600000001"/>
    <n v="131012.37699999999"/>
    <n v="119516.33500000001"/>
    <n v="129211.10400000001"/>
    <n v="125247.716"/>
    <n v="117973.01700000001"/>
    <n v="124505.459"/>
    <n v="122709.197"/>
    <n v="118476.48"/>
    <n v="116504.728"/>
    <n v="107989.893"/>
    <n v="121344.22900000001"/>
    <n v="1474364.281"/>
  </r>
  <r>
    <x v="6"/>
    <x v="21"/>
    <x v="4"/>
    <x v="26"/>
    <x v="0"/>
    <n v="12823"/>
    <n v="17552.400000000001"/>
    <n v="14109.242"/>
    <n v="10381"/>
    <n v="9718"/>
    <n v="7890"/>
    <n v="8459"/>
    <n v="9068.2000000000007"/>
    <n v="7189"/>
    <n v="7185.5"/>
    <n v="5938"/>
    <n v="5227.5950000000003"/>
    <n v="115540.93699999999"/>
  </r>
  <r>
    <x v="7"/>
    <x v="21"/>
    <x v="0"/>
    <x v="0"/>
    <x v="0"/>
    <n v="7516.7880434782601"/>
    <n v="7285.1793478260861"/>
    <n v="8484.9692028985501"/>
    <n v="7825.329710144927"/>
    <n v="7703.760869565217"/>
    <n v="7966.347826086956"/>
    <n v="7941.3749999999991"/>
    <n v="7772.7427536231871"/>
    <n v="7605.134057971014"/>
    <n v="7234.3061594202891"/>
    <n v="7415.152173913043"/>
    <n v="8013.244565217391"/>
    <n v="92764.329710144913"/>
  </r>
  <r>
    <x v="7"/>
    <x v="21"/>
    <x v="0"/>
    <x v="1"/>
    <x v="0"/>
    <n v="2886.655797101449"/>
    <n v="3004.6956521739125"/>
    <n v="3465.103260869565"/>
    <n v="3137.298913043478"/>
    <n v="3111.3442028985505"/>
    <n v="3169.527173913043"/>
    <n v="3283.3079710144925"/>
    <n v="3089.355072463768"/>
    <n v="3062.980072463768"/>
    <n v="2959.5778985507245"/>
    <n v="2935.9184782608691"/>
    <n v="3376.780797101449"/>
    <n v="37482.545289855072"/>
  </r>
  <r>
    <x v="7"/>
    <x v="21"/>
    <x v="0"/>
    <x v="2"/>
    <x v="0"/>
    <n v="15006.385869565216"/>
    <n v="14878.585144927536"/>
    <n v="15094.090579710144"/>
    <n v="14976.340579710144"/>
    <n v="15143.99456521739"/>
    <n v="16356.672101449274"/>
    <n v="15489.737318840578"/>
    <n v="15063.692028985506"/>
    <n v="14394.617753623188"/>
    <n v="14900.432971014492"/>
    <n v="14103.396739130434"/>
    <n v="15641.018115942028"/>
    <n v="181048.96376811594"/>
  </r>
  <r>
    <x v="7"/>
    <x v="21"/>
    <x v="0"/>
    <x v="3"/>
    <x v="0"/>
    <n v="2243.336956521739"/>
    <n v="2214.144927536232"/>
    <n v="2442.1721014492755"/>
    <n v="2380.4112318840575"/>
    <n v="2314.5253623188405"/>
    <n v="2397.7880434782605"/>
    <n v="2468.1702898550725"/>
    <n v="2362.9130434782605"/>
    <n v="2359.480072463768"/>
    <n v="2290.177536231884"/>
    <n v="2337.1630434782605"/>
    <n v="2487.117753623188"/>
    <n v="28297.400362318836"/>
  </r>
  <r>
    <x v="7"/>
    <x v="21"/>
    <x v="0"/>
    <x v="4"/>
    <x v="0"/>
    <n v="31993.7518115942"/>
    <n v="31309.992753623188"/>
    <n v="35932.143115942024"/>
    <n v="34046.764492753617"/>
    <n v="32230.969202898548"/>
    <n v="33824.92391304348"/>
    <n v="33768.155797101448"/>
    <n v="33011.47463768116"/>
    <n v="31260.637681159416"/>
    <n v="32269.670289855072"/>
    <n v="30928.943840579708"/>
    <n v="33944.356884057968"/>
    <n v="394521.78442028991"/>
  </r>
  <r>
    <x v="7"/>
    <x v="21"/>
    <x v="0"/>
    <x v="5"/>
    <x v="0"/>
    <n v="2498.4692028985505"/>
    <n v="2619.313405797101"/>
    <n v="2995.6757246376806"/>
    <n v="2841.503623188406"/>
    <n v="2761.7318840579705"/>
    <n v="2895.5815217391305"/>
    <n v="2803.333333333333"/>
    <n v="2706.259057971014"/>
    <n v="2666.44384057971"/>
    <n v="2539.4202898550725"/>
    <n v="2645.4673913043475"/>
    <n v="2955.889492753623"/>
    <n v="32929.088768115937"/>
  </r>
  <r>
    <x v="7"/>
    <x v="21"/>
    <x v="0"/>
    <x v="6"/>
    <x v="0"/>
    <n v="6458.3061594202891"/>
    <n v="6486.7210144927531"/>
    <n v="7437.7518115942021"/>
    <n v="6938.1956521739121"/>
    <n v="6507.403985507246"/>
    <n v="6962.817028985507"/>
    <n v="7097.722826086956"/>
    <n v="7077.1123188405791"/>
    <n v="6655.121376811594"/>
    <n v="6796.146739130435"/>
    <n v="6959.7119565217381"/>
    <n v="7345.2735507246371"/>
    <n v="82722.284420289856"/>
  </r>
  <r>
    <x v="7"/>
    <x v="21"/>
    <x v="1"/>
    <x v="7"/>
    <x v="0"/>
    <n v="25220.311594202896"/>
    <n v="23876.735507246376"/>
    <n v="27700.405797101444"/>
    <n v="25503.83876811594"/>
    <n v="25997.070652173912"/>
    <n v="25400.884057971012"/>
    <n v="26743.91485507246"/>
    <n v="25392.045289855072"/>
    <n v="24262.505434782604"/>
    <n v="25027.394927536232"/>
    <n v="23931.293478260868"/>
    <n v="25998.146739130432"/>
    <n v="305054.54710144922"/>
  </r>
  <r>
    <x v="7"/>
    <x v="21"/>
    <x v="1"/>
    <x v="8"/>
    <x v="0"/>
    <n v="14199.121376811594"/>
    <n v="13631.958333333332"/>
    <n v="15624.458333333332"/>
    <n v="14524.005434782608"/>
    <n v="14093.1884057971"/>
    <n v="14832.034420289854"/>
    <n v="15119.27536231884"/>
    <n v="14578.536231884056"/>
    <n v="13051.974637681158"/>
    <n v="13124.411231884056"/>
    <n v="12785.945652173912"/>
    <n v="13935.15760869565"/>
    <n v="169500.0670289855"/>
  </r>
  <r>
    <x v="7"/>
    <x v="21"/>
    <x v="1"/>
    <x v="9"/>
    <x v="0"/>
    <n v="41684.208333333328"/>
    <n v="38168.485507246376"/>
    <n v="43749.121376811592"/>
    <n v="42990.481884057968"/>
    <n v="43946.719202898545"/>
    <n v="44409.605072463768"/>
    <n v="45043.124999999993"/>
    <n v="43219.454710144921"/>
    <n v="41866.139492753617"/>
    <n v="44436.235507246376"/>
    <n v="39712.365942028984"/>
    <n v="43566.971014492752"/>
    <n v="512792.91304347821"/>
  </r>
  <r>
    <x v="7"/>
    <x v="21"/>
    <x v="1"/>
    <x v="10"/>
    <x v="0"/>
    <n v="17226.858695652172"/>
    <n v="15687.052536231882"/>
    <n v="18195.67572463768"/>
    <n v="16953.01449275362"/>
    <n v="16767.423913043476"/>
    <n v="18005.659420289852"/>
    <n v="18302.682971014492"/>
    <n v="17190.931159420288"/>
    <n v="16976.26449275362"/>
    <n v="16341.960144927536"/>
    <n v="16313.956521739128"/>
    <n v="17157.784420289856"/>
    <n v="205119.2644927536"/>
  </r>
  <r>
    <x v="7"/>
    <x v="21"/>
    <x v="1"/>
    <x v="11"/>
    <x v="0"/>
    <n v="20214.012681159416"/>
    <n v="18281.134057971012"/>
    <n v="21414.434782608696"/>
    <n v="19950.932971014492"/>
    <n v="20734.105072463764"/>
    <n v="21485.746376811592"/>
    <n v="22033.717391304348"/>
    <n v="21130.5"/>
    <n v="20369.534420289852"/>
    <n v="19822.0615942029"/>
    <n v="18804.018115942028"/>
    <n v="19934.019927536232"/>
    <n v="244174.21739130432"/>
  </r>
  <r>
    <x v="7"/>
    <x v="21"/>
    <x v="1"/>
    <x v="12"/>
    <x v="0"/>
    <n v="45033.086956521736"/>
    <n v="41941.72463768116"/>
    <n v="48097.505434782601"/>
    <n v="44414.686594202896"/>
    <n v="44865.869565217392"/>
    <n v="47986.947463768112"/>
    <n v="49576.958333333328"/>
    <n v="48056.826086956513"/>
    <n v="45473.394927536225"/>
    <n v="43972.844202898545"/>
    <n v="42939.449275362313"/>
    <n v="45791.715579710144"/>
    <n v="548151.00905797095"/>
  </r>
  <r>
    <x v="7"/>
    <x v="21"/>
    <x v="1"/>
    <x v="13"/>
    <x v="0"/>
    <n v="15100.146739130434"/>
    <n v="13729.940217391302"/>
    <n v="15455.614130434782"/>
    <n v="14540.778985507244"/>
    <n v="14425.471014492752"/>
    <n v="15292.76449275362"/>
    <n v="15778.53804347826"/>
    <n v="15287.38949275362"/>
    <n v="14656.402173913042"/>
    <n v="14651.195652173912"/>
    <n v="14090.572463768116"/>
    <n v="14769.423913043476"/>
    <n v="177778.23731884058"/>
  </r>
  <r>
    <x v="7"/>
    <x v="21"/>
    <x v="1"/>
    <x v="14"/>
    <x v="0"/>
    <n v="10094.967391304348"/>
    <n v="9344.0181159420281"/>
    <n v="10872.614130434782"/>
    <n v="10385.197463768116"/>
    <n v="10349.01268115942"/>
    <n v="10587.226449275362"/>
    <n v="11253.148550724636"/>
    <n v="10562.108695652174"/>
    <n v="10350.16304347826"/>
    <n v="10221.266304347824"/>
    <n v="9785.3333333333321"/>
    <n v="10699.873188405796"/>
    <n v="124504.92934782608"/>
  </r>
  <r>
    <x v="7"/>
    <x v="21"/>
    <x v="1"/>
    <x v="15"/>
    <x v="0"/>
    <n v="78965.204710144928"/>
    <n v="72622.298913043473"/>
    <n v="78758.307971014481"/>
    <n v="77371.342391304337"/>
    <n v="79621.336956521729"/>
    <n v="85789.994565217392"/>
    <n v="87260.353260869568"/>
    <n v="86476.411231884049"/>
    <n v="78730.461956521729"/>
    <n v="76571.670289855057"/>
    <n v="76179.318840579697"/>
    <n v="80039.010869565202"/>
    <n v="958385.71195652173"/>
  </r>
  <r>
    <x v="7"/>
    <x v="21"/>
    <x v="2"/>
    <x v="16"/>
    <x v="0"/>
    <n v="103448.95471014493"/>
    <n v="97964.070652173905"/>
    <n v="114593.28985507245"/>
    <n v="104487.15036231883"/>
    <n v="103127.12862318839"/>
    <n v="112449.16666666666"/>
    <n v="117218.99818840578"/>
    <n v="111051.11050724635"/>
    <n v="100524.8188405797"/>
    <n v="99922.989130434784"/>
    <n v="99135.338768115937"/>
    <n v="104640.11413043477"/>
    <n v="1268563.1304347825"/>
  </r>
  <r>
    <x v="7"/>
    <x v="21"/>
    <x v="2"/>
    <x v="17"/>
    <x v="0"/>
    <n v="21420.08876811594"/>
    <n v="20023.286231884056"/>
    <n v="23561.0615942029"/>
    <n v="22371.83695652174"/>
    <n v="22732.891304347824"/>
    <n v="23624.331521739128"/>
    <n v="24797.193840579708"/>
    <n v="24328.130434782604"/>
    <n v="22749.396739130432"/>
    <n v="22437.574275362316"/>
    <n v="22271.505434782604"/>
    <n v="23332.721014492749"/>
    <n v="273650.01811594196"/>
  </r>
  <r>
    <x v="7"/>
    <x v="21"/>
    <x v="2"/>
    <x v="18"/>
    <x v="0"/>
    <n v="72987.831521739121"/>
    <n v="71613.541666666657"/>
    <n v="83161.307971014481"/>
    <n v="83413.626811594208"/>
    <n v="84588.717391304337"/>
    <n v="91217.44927536232"/>
    <n v="94386.123188405778"/>
    <n v="90357.981884057968"/>
    <n v="84893.307971014481"/>
    <n v="85510.534420289841"/>
    <n v="82322.856884057968"/>
    <n v="90155.606884057968"/>
    <n v="1014608.8858695651"/>
  </r>
  <r>
    <x v="7"/>
    <x v="21"/>
    <x v="2"/>
    <x v="19"/>
    <x v="0"/>
    <n v="249800.58876811591"/>
    <n v="239041.85326086954"/>
    <n v="280754.18659420288"/>
    <n v="264187.65579710144"/>
    <n v="270890.51630434784"/>
    <n v="291024.5344202898"/>
    <n v="303884.99456521735"/>
    <n v="291872.06521739124"/>
    <n v="269909.80615942023"/>
    <n v="272822.03260869562"/>
    <n v="259405.75543478259"/>
    <n v="267207.63586956519"/>
    <n v="3260801.625"/>
  </r>
  <r>
    <x v="7"/>
    <x v="21"/>
    <x v="3"/>
    <x v="20"/>
    <x v="0"/>
    <n v="73512.346014492752"/>
    <n v="69907.617753623184"/>
    <n v="82687.884057970994"/>
    <n v="78582.45289855072"/>
    <n v="83783.550724637666"/>
    <n v="88968.900362318833"/>
    <n v="96286.994565217392"/>
    <n v="88825.586956521729"/>
    <n v="83142.221014492752"/>
    <n v="84246.588768115937"/>
    <n v="79267.853260869568"/>
    <n v="80049.786231884049"/>
    <n v="989261.78260869556"/>
  </r>
  <r>
    <x v="7"/>
    <x v="21"/>
    <x v="3"/>
    <x v="21"/>
    <x v="0"/>
    <n v="43603.929347826088"/>
    <n v="42036.148550724633"/>
    <n v="48106.407608695648"/>
    <n v="46185.309782608696"/>
    <n v="47033.635869565209"/>
    <n v="49449.898550724633"/>
    <n v="53600.199275362313"/>
    <n v="50458.634057971009"/>
    <n v="47525.170289855072"/>
    <n v="46065.293478260865"/>
    <n v="43947.755434782601"/>
    <n v="44252.42753623188"/>
    <n v="562264.80978260865"/>
  </r>
  <r>
    <x v="7"/>
    <x v="21"/>
    <x v="3"/>
    <x v="22"/>
    <x v="0"/>
    <n v="60796.143115942024"/>
    <n v="59834.324275362313"/>
    <n v="70059.041666666657"/>
    <n v="66421.065217391297"/>
    <n v="72703.146739130418"/>
    <n v="78380.987318840576"/>
    <n v="81362.867753623184"/>
    <n v="75242.380434782608"/>
    <n v="69407.144927536225"/>
    <n v="68715.230072463761"/>
    <n v="62732.483695652169"/>
    <n v="63376.945652173905"/>
    <n v="829031.7608695653"/>
  </r>
  <r>
    <x v="7"/>
    <x v="21"/>
    <x v="4"/>
    <x v="23"/>
    <x v="0"/>
    <n v="14585.860507246374"/>
    <n v="13781.398550724636"/>
    <n v="15832.706521739128"/>
    <n v="15211.965579710144"/>
    <n v="15306.38949275362"/>
    <n v="16334.74456521739"/>
    <n v="16978.08876811594"/>
    <n v="16146.809782608694"/>
    <n v="14585.672101449274"/>
    <n v="14548.499999999998"/>
    <n v="14265.831521739128"/>
    <n v="14505.396739130434"/>
    <n v="182083.36413043475"/>
  </r>
  <r>
    <x v="7"/>
    <x v="21"/>
    <x v="4"/>
    <x v="24"/>
    <x v="0"/>
    <n v="18719.3152173913"/>
    <n v="17953.894927536232"/>
    <n v="21903.262681159416"/>
    <n v="19537.860507246376"/>
    <n v="19583.21376811594"/>
    <n v="19839.121376811592"/>
    <n v="20667.559782608696"/>
    <n v="20261.733695652172"/>
    <n v="18811.387681159416"/>
    <n v="17842.663043478256"/>
    <n v="19022.413043478256"/>
    <n v="20077.516304347824"/>
    <n v="234219.94202898553"/>
  </r>
  <r>
    <x v="7"/>
    <x v="21"/>
    <x v="4"/>
    <x v="25"/>
    <x v="0"/>
    <n v="46529.501811594193"/>
    <n v="46238.90217391304"/>
    <n v="52072.35144927536"/>
    <n v="46987.545289855072"/>
    <n v="47569.786231884056"/>
    <n v="49570.045289855072"/>
    <n v="51211.239130434784"/>
    <n v="49955.836956521736"/>
    <n v="44903.467391304344"/>
    <n v="44985.990942028984"/>
    <n v="46066.465579710144"/>
    <n v="48930.693840579705"/>
    <n v="575021.82608695654"/>
  </r>
  <r>
    <x v="7"/>
    <x v="21"/>
    <x v="4"/>
    <x v="26"/>
    <x v="0"/>
    <n v="13553.159420289854"/>
    <n v="12950.983695652172"/>
    <n v="15353.637681159418"/>
    <n v="14172.679347826086"/>
    <n v="14684.572463768116"/>
    <n v="15048.374999999998"/>
    <n v="15451.661231884056"/>
    <n v="15498.934782608694"/>
    <n v="14194.746376811594"/>
    <n v="14449.260869565216"/>
    <n v="13786.755434782608"/>
    <n v="14857.891304347824"/>
    <n v="174002.65760869568"/>
  </r>
  <r>
    <x v="0"/>
    <x v="22"/>
    <x v="0"/>
    <x v="0"/>
    <x v="0"/>
    <n v="33755.85"/>
    <n v="33218.399999999994"/>
    <n v="35880.549999999996"/>
    <n v="36122.85"/>
    <n v="37540.449999999997"/>
    <n v="35300.601999999999"/>
    <n v="39457.800999999999"/>
    <n v="41941.002"/>
    <n v="42147.399999999994"/>
    <n v="41241.300000000003"/>
    <n v="40982.5"/>
    <n v="43630.399999999994"/>
    <n v="461219.10499999998"/>
  </r>
  <r>
    <x v="0"/>
    <x v="22"/>
    <x v="0"/>
    <x v="1"/>
    <x v="0"/>
    <n v="10432.200000000001"/>
    <n v="10512.4"/>
    <n v="11078.2"/>
    <n v="11139.699999999999"/>
    <n v="12329.7"/>
    <n v="11545.3"/>
    <n v="12673.9"/>
    <n v="14050.8"/>
    <n v="14672"/>
    <n v="13393.65"/>
    <n v="13408"/>
    <n v="14114"/>
    <n v="149349.84999999998"/>
  </r>
  <r>
    <x v="0"/>
    <x v="22"/>
    <x v="0"/>
    <x v="2"/>
    <x v="0"/>
    <n v="45022.892999999996"/>
    <n v="49142.175999999999"/>
    <n v="46895.294999999998"/>
    <n v="48782.834999999992"/>
    <n v="48589.679000000004"/>
    <n v="49823.27399999999"/>
    <n v="55432.857999999993"/>
    <n v="62085.323000000004"/>
    <n v="59218.195999999996"/>
    <n v="59776.445999999996"/>
    <n v="57081.541000000005"/>
    <n v="62144.97099999999"/>
    <n v="643995.48699999996"/>
  </r>
  <r>
    <x v="0"/>
    <x v="22"/>
    <x v="0"/>
    <x v="3"/>
    <x v="0"/>
    <n v="13519.6"/>
    <n v="14306.66"/>
    <n v="14843.6"/>
    <n v="14722.8"/>
    <n v="15207.199999999999"/>
    <n v="13768.2"/>
    <n v="14878.199999999999"/>
    <n v="16958.599999999999"/>
    <n v="17729.900000000001"/>
    <n v="16616.45"/>
    <n v="15867.6"/>
    <n v="17448.75"/>
    <n v="185867.56"/>
  </r>
  <r>
    <x v="0"/>
    <x v="22"/>
    <x v="0"/>
    <x v="4"/>
    <x v="0"/>
    <n v="92303.26400000001"/>
    <n v="95370.027000000002"/>
    <n v="99813.70299999995"/>
    <n v="96940.544000000009"/>
    <n v="104047.41399999999"/>
    <n v="100477.677"/>
    <n v="111455.95199999999"/>
    <n v="119676.897"/>
    <n v="121338.47799999997"/>
    <n v="118862.796"/>
    <n v="112722.47999999997"/>
    <n v="128548.958"/>
    <n v="1301558.1900000002"/>
  </r>
  <r>
    <x v="0"/>
    <x v="22"/>
    <x v="0"/>
    <x v="5"/>
    <x v="0"/>
    <n v="13835.896000000001"/>
    <n v="14557.956"/>
    <n v="15604.959000000001"/>
    <n v="15279.948"/>
    <n v="16291.5"/>
    <n v="15595.953"/>
    <n v="16438.599999999999"/>
    <n v="18134.758000000002"/>
    <n v="18295.757000000001"/>
    <n v="17797.453000000001"/>
    <n v="16753.183000000001"/>
    <n v="17284.731"/>
    <n v="195870.69400000002"/>
  </r>
  <r>
    <x v="0"/>
    <x v="22"/>
    <x v="0"/>
    <x v="6"/>
    <x v="0"/>
    <n v="27704.922999999999"/>
    <n v="28695.800000000003"/>
    <n v="29901.7"/>
    <n v="29629.4"/>
    <n v="31744.899999999998"/>
    <n v="30530.1"/>
    <n v="35983.673999999999"/>
    <n v="36756.891000000003"/>
    <n v="36875.1"/>
    <n v="35186.9"/>
    <n v="32913.300000000003"/>
    <n v="40210.857999999993"/>
    <n v="396133.54600000003"/>
  </r>
  <r>
    <x v="0"/>
    <x v="22"/>
    <x v="1"/>
    <x v="7"/>
    <x v="0"/>
    <n v="72096.959999999992"/>
    <n v="73947.159999999989"/>
    <n v="75237.73000000001"/>
    <n v="76571.659999999989"/>
    <n v="80875.530000000013"/>
    <n v="78640.578999999998"/>
    <n v="81789.947000000015"/>
    <n v="92639.29"/>
    <n v="92429.799999999988"/>
    <n v="91627.652000000002"/>
    <n v="86934.417999999991"/>
    <n v="100985.21900000001"/>
    <n v="1003775.9450000002"/>
  </r>
  <r>
    <x v="0"/>
    <x v="22"/>
    <x v="1"/>
    <x v="8"/>
    <x v="0"/>
    <n v="41918.366000000002"/>
    <n v="41076.699999999997"/>
    <n v="40173.000000000007"/>
    <n v="39158.5"/>
    <n v="42530.899999999994"/>
    <n v="40208"/>
    <n v="45694.1"/>
    <n v="52587.000000000007"/>
    <n v="52823.500000000015"/>
    <n v="52463.399999999994"/>
    <n v="48763.4"/>
    <n v="54990.400000000001"/>
    <n v="552387.26600000006"/>
  </r>
  <r>
    <x v="0"/>
    <x v="22"/>
    <x v="1"/>
    <x v="9"/>
    <x v="0"/>
    <n v="103587.79999999999"/>
    <n v="108625"/>
    <n v="109211.33499999999"/>
    <n v="108688.19500000001"/>
    <n v="114442.65900000001"/>
    <n v="106011.49"/>
    <n v="118904.344"/>
    <n v="130341.83900000001"/>
    <n v="130470.3"/>
    <n v="133241.19399999999"/>
    <n v="123585.234"/>
    <n v="143829.51499999998"/>
    <n v="1430938.905"/>
  </r>
  <r>
    <x v="0"/>
    <x v="22"/>
    <x v="1"/>
    <x v="10"/>
    <x v="0"/>
    <n v="45451.648000000001"/>
    <n v="45999.044999999998"/>
    <n v="45356.305"/>
    <n v="45767.510999999999"/>
    <n v="49806.775999999998"/>
    <n v="45558.169000000002"/>
    <n v="51029.5"/>
    <n v="57292.815000000002"/>
    <n v="57970.791000000005"/>
    <n v="56007.296999999999"/>
    <n v="53923.027000000002"/>
    <n v="63383.19"/>
    <n v="617546.07400000002"/>
  </r>
  <r>
    <x v="0"/>
    <x v="22"/>
    <x v="1"/>
    <x v="11"/>
    <x v="0"/>
    <n v="52760.549999999996"/>
    <n v="51392.34"/>
    <n v="51813.477999999996"/>
    <n v="52067.22"/>
    <n v="55113.030000000006"/>
    <n v="53411.33"/>
    <n v="61240.574000000001"/>
    <n v="65468.200000000004"/>
    <n v="63265.49"/>
    <n v="62615.660000000011"/>
    <n v="58831.792000000001"/>
    <n v="70843.999999999985"/>
    <n v="698823.66400000011"/>
  </r>
  <r>
    <x v="0"/>
    <x v="22"/>
    <x v="1"/>
    <x v="12"/>
    <x v="0"/>
    <n v="102121.81400000001"/>
    <n v="101711.34999999999"/>
    <n v="101023.04999999999"/>
    <n v="100827.84199999999"/>
    <n v="105101.77399999999"/>
    <n v="98627.085999999996"/>
    <n v="110063.75899999999"/>
    <n v="124984.55"/>
    <n v="127520.59999999999"/>
    <n v="124463.71"/>
    <n v="117846.45"/>
    <n v="140134.65"/>
    <n v="1354426.6349999998"/>
  </r>
  <r>
    <x v="0"/>
    <x v="22"/>
    <x v="1"/>
    <x v="13"/>
    <x v="0"/>
    <n v="36111.5"/>
    <n v="36194.5"/>
    <n v="34338.483"/>
    <n v="34594.5"/>
    <n v="35974.5"/>
    <n v="32813.5"/>
    <n v="37632"/>
    <n v="42905"/>
    <n v="43684"/>
    <n v="42951.851999999999"/>
    <n v="41117.5"/>
    <n v="48629"/>
    <n v="466946.33500000002"/>
  </r>
  <r>
    <x v="0"/>
    <x v="22"/>
    <x v="1"/>
    <x v="14"/>
    <x v="0"/>
    <n v="28656.593000000001"/>
    <n v="29528.5"/>
    <n v="28576"/>
    <n v="28296.255000000001"/>
    <n v="30576.077000000001"/>
    <n v="29998.5"/>
    <n v="30686.819999999996"/>
    <n v="34591"/>
    <n v="35886.5"/>
    <n v="34493.5"/>
    <n v="32573.5"/>
    <n v="37850.5"/>
    <n v="381713.745"/>
  </r>
  <r>
    <x v="0"/>
    <x v="22"/>
    <x v="1"/>
    <x v="15"/>
    <x v="0"/>
    <n v="172831.86699999997"/>
    <n v="161314.929"/>
    <n v="156035.09099999999"/>
    <n v="165185.89099999997"/>
    <n v="162813.715"/>
    <n v="163770.929"/>
    <n v="178849.89999999997"/>
    <n v="198395.41099999993"/>
    <n v="198856.51599999997"/>
    <n v="189830.09999999998"/>
    <n v="176951.728"/>
    <n v="223820.44399999996"/>
    <n v="2148656.5210000002"/>
  </r>
  <r>
    <x v="0"/>
    <x v="22"/>
    <x v="2"/>
    <x v="16"/>
    <x v="0"/>
    <n v="312138.82199999999"/>
    <n v="311715.02800000011"/>
    <n v="308751.71899999992"/>
    <n v="306632.85999999993"/>
    <n v="337793.2240000001"/>
    <n v="299979.43800000002"/>
    <n v="380847.85300000012"/>
    <n v="397320.527"/>
    <n v="388707.68699999998"/>
    <n v="397929.6549999998"/>
    <n v="383927.27100000007"/>
    <n v="456673.28199999989"/>
    <n v="4282417.3659999995"/>
  </r>
  <r>
    <x v="0"/>
    <x v="22"/>
    <x v="2"/>
    <x v="17"/>
    <x v="0"/>
    <n v="87555.7"/>
    <n v="83451.100000000006"/>
    <n v="84644.1"/>
    <n v="80229.038000000015"/>
    <n v="84696.497999999992"/>
    <n v="76797.684999999998"/>
    <n v="82196.899999999994"/>
    <n v="83285.119000000006"/>
    <n v="82782.080000000002"/>
    <n v="85585.510999999984"/>
    <n v="80113.507999999987"/>
    <n v="93704.7"/>
    <n v="1005041.9389999998"/>
  </r>
  <r>
    <x v="0"/>
    <x v="22"/>
    <x v="2"/>
    <x v="18"/>
    <x v="0"/>
    <n v="145582.88699999999"/>
    <n v="150554.46299999999"/>
    <n v="155207.51999999999"/>
    <n v="150424.04999999999"/>
    <n v="156047.31100000002"/>
    <n v="138397.44699999999"/>
    <n v="182576.34599999999"/>
    <n v="189161.72199999998"/>
    <n v="192178.75599999999"/>
    <n v="204571.842"/>
    <n v="194367.02500000002"/>
    <n v="234241.486"/>
    <n v="2093310.855"/>
  </r>
  <r>
    <x v="0"/>
    <x v="22"/>
    <x v="2"/>
    <x v="19"/>
    <x v="0"/>
    <n v="781857.16300000018"/>
    <n v="819370.08700000017"/>
    <n v="788981.84899999958"/>
    <n v="775005.71499999985"/>
    <n v="833479.91200000013"/>
    <n v="744205.3189999999"/>
    <n v="779017.20299999963"/>
    <n v="856526.63999999978"/>
    <n v="835687.70099999965"/>
    <n v="883152.73999999987"/>
    <n v="874567.87099999969"/>
    <n v="1035389.2089999998"/>
    <n v="10007241.408999998"/>
  </r>
  <r>
    <x v="0"/>
    <x v="22"/>
    <x v="3"/>
    <x v="20"/>
    <x v="0"/>
    <n v="237112.84299999996"/>
    <n v="245050.79600000015"/>
    <n v="238824.65700000009"/>
    <n v="234738.53099999996"/>
    <n v="251705.49500000005"/>
    <n v="233683.60800000012"/>
    <n v="269678.48399999994"/>
    <n v="280572.96099999989"/>
    <n v="282616.69600000023"/>
    <n v="290438.74700000015"/>
    <n v="283172.69"/>
    <n v="337895.09199999989"/>
    <n v="3185490.6"/>
  </r>
  <r>
    <x v="0"/>
    <x v="22"/>
    <x v="3"/>
    <x v="21"/>
    <x v="0"/>
    <n v="237566.15999999992"/>
    <n v="239348.96199999994"/>
    <n v="243701.87699999992"/>
    <n v="232668.38199999995"/>
    <n v="232796.04799999998"/>
    <n v="220732.74"/>
    <n v="244937.06999999995"/>
    <n v="250194.519"/>
    <n v="253498.89999999997"/>
    <n v="254195.73399999997"/>
    <n v="253765.75099999999"/>
    <n v="297470.12799999997"/>
    <n v="2960876.2710000002"/>
  </r>
  <r>
    <x v="0"/>
    <x v="22"/>
    <x v="3"/>
    <x v="22"/>
    <x v="0"/>
    <n v="284038.636"/>
    <n v="275308.64700000006"/>
    <n v="286755.92100000009"/>
    <n v="280785.58499999979"/>
    <n v="281984.81700000004"/>
    <n v="268191.85999999981"/>
    <n v="298694.48699999991"/>
    <n v="311611.88999999996"/>
    <n v="311715.04900000017"/>
    <n v="319459.54199999996"/>
    <n v="312818.91600000003"/>
    <n v="370929.76799999957"/>
    <n v="3602295.1179999998"/>
  </r>
  <r>
    <x v="0"/>
    <x v="22"/>
    <x v="4"/>
    <x v="23"/>
    <x v="0"/>
    <n v="55502.05"/>
    <n v="56283.950000000004"/>
    <n v="57693.949000000001"/>
    <n v="56956.649999999994"/>
    <n v="59090.549999999996"/>
    <n v="54924.696999999993"/>
    <n v="65031.180999999997"/>
    <n v="70473.084999999992"/>
    <n v="70841.23"/>
    <n v="71510.899999999994"/>
    <n v="68385.024999999994"/>
    <n v="82828.36"/>
    <n v="769521.62699999998"/>
  </r>
  <r>
    <x v="0"/>
    <x v="22"/>
    <x v="4"/>
    <x v="24"/>
    <x v="0"/>
    <n v="55982.950000000004"/>
    <n v="56116.144000000008"/>
    <n v="53572.186000000002"/>
    <n v="52244.25"/>
    <n v="55583.900000000009"/>
    <n v="49991.317000000003"/>
    <n v="51901.350000000006"/>
    <n v="56888.37000000001"/>
    <n v="56387.867000000006"/>
    <n v="54926.788999999997"/>
    <n v="56558.62"/>
    <n v="63713.8"/>
    <n v="663867.54300000018"/>
  </r>
  <r>
    <x v="0"/>
    <x v="22"/>
    <x v="4"/>
    <x v="25"/>
    <x v="0"/>
    <n v="106686.35699999999"/>
    <n v="106939.44"/>
    <n v="103826.92000000004"/>
    <n v="104208.52500000002"/>
    <n v="105411.60100000001"/>
    <n v="97759.873999999996"/>
    <n v="122464.19999999998"/>
    <n v="137401.05000000002"/>
    <n v="131134.27000000002"/>
    <n v="132047.277"/>
    <n v="132320.09999999998"/>
    <n v="154188.92299999998"/>
    <n v="1434388.537"/>
  </r>
  <r>
    <x v="0"/>
    <x v="22"/>
    <x v="4"/>
    <x v="26"/>
    <x v="0"/>
    <n v="75218"/>
    <n v="81352"/>
    <n v="83595.142999999996"/>
    <n v="83010"/>
    <n v="87884.5"/>
    <n v="79555.5"/>
    <n v="86447.251000000004"/>
    <n v="95268.288"/>
    <n v="91757"/>
    <n v="93229.255000000005"/>
    <n v="87926.5"/>
    <n v="100367.87"/>
    <n v="1045611.307"/>
  </r>
  <r>
    <x v="1"/>
    <x v="22"/>
    <x v="0"/>
    <x v="0"/>
    <x v="0"/>
    <n v="98"/>
    <n v="0.41799999999999998"/>
    <n v="103.624"/>
    <n v="0.46600000000000003"/>
    <n v="162.13200000000001"/>
    <n v="0"/>
    <n v="52"/>
    <n v="40"/>
    <n v="92.287999999999997"/>
    <n v="86"/>
    <n v="37"/>
    <n v="55"/>
    <n v="726.928"/>
  </r>
  <r>
    <x v="1"/>
    <x v="22"/>
    <x v="0"/>
    <x v="1"/>
    <x v="0"/>
    <n v="75"/>
    <n v="0"/>
    <n v="153"/>
    <n v="0"/>
    <n v="93"/>
    <n v="30"/>
    <n v="30"/>
    <n v="93"/>
    <n v="103"/>
    <n v="143"/>
    <n v="0"/>
    <n v="88"/>
    <n v="808"/>
  </r>
  <r>
    <x v="1"/>
    <x v="22"/>
    <x v="0"/>
    <x v="2"/>
    <x v="0"/>
    <n v="0"/>
    <n v="0"/>
    <n v="0"/>
    <n v="0"/>
    <n v="68"/>
    <n v="0"/>
    <n v="0"/>
    <n v="30"/>
    <n v="31"/>
    <n v="0"/>
    <n v="0"/>
    <n v="35"/>
    <n v="164"/>
  </r>
  <r>
    <x v="1"/>
    <x v="22"/>
    <x v="0"/>
    <x v="3"/>
    <x v="0"/>
    <n v="259"/>
    <n v="326"/>
    <n v="296"/>
    <n v="124"/>
    <n v="268"/>
    <n v="236"/>
    <n v="256"/>
    <n v="252"/>
    <n v="247"/>
    <n v="124.5"/>
    <n v="219.5"/>
    <n v="207"/>
    <n v="2815"/>
  </r>
  <r>
    <x v="1"/>
    <x v="22"/>
    <x v="0"/>
    <x v="4"/>
    <x v="0"/>
    <n v="341.87199999999996"/>
    <n v="317.065"/>
    <n v="375.93699999999995"/>
    <n v="235.96799999999999"/>
    <n v="321.07099999999997"/>
    <n v="409.29300000000001"/>
    <n v="150.238"/>
    <n v="293.7"/>
    <n v="434.55100000000004"/>
    <n v="366.47999999999996"/>
    <n v="197.18"/>
    <n v="242.70000000000002"/>
    <n v="3686.0549999999989"/>
  </r>
  <r>
    <x v="1"/>
    <x v="22"/>
    <x v="0"/>
    <x v="5"/>
    <x v="0"/>
    <n v="91"/>
    <n v="24"/>
    <n v="0.30099999999999999"/>
    <n v="86.7"/>
    <n v="86.7"/>
    <n v="0"/>
    <n v="86.7"/>
    <n v="24"/>
    <n v="91"/>
    <n v="91"/>
    <n v="24.181999999999999"/>
    <n v="0"/>
    <n v="605.58300000000008"/>
  </r>
  <r>
    <x v="1"/>
    <x v="22"/>
    <x v="0"/>
    <x v="6"/>
    <x v="0"/>
    <n v="153"/>
    <n v="113.27799999999999"/>
    <n v="230.27"/>
    <n v="84.031999999999996"/>
    <n v="261"/>
    <n v="139.994"/>
    <n v="105.499"/>
    <n v="131.67500000000001"/>
    <n v="209.97499999999999"/>
    <n v="166.45699999999999"/>
    <n v="60.554000000000002"/>
    <n v="118.554"/>
    <n v="1774.288"/>
  </r>
  <r>
    <x v="1"/>
    <x v="22"/>
    <x v="1"/>
    <x v="7"/>
    <x v="0"/>
    <n v="25"/>
    <n v="35"/>
    <n v="23.213000000000001"/>
    <n v="26"/>
    <n v="44.790999999999997"/>
    <n v="56.692999999999998"/>
    <n v="64.384"/>
    <n v="74"/>
    <n v="94.234999999999999"/>
    <n v="46.235999999999997"/>
    <n v="0"/>
    <n v="50.484999999999999"/>
    <n v="540.03700000000003"/>
  </r>
  <r>
    <x v="1"/>
    <x v="22"/>
    <x v="1"/>
    <x v="8"/>
    <x v="0"/>
    <n v="43.5"/>
    <n v="25"/>
    <n v="40.128"/>
    <n v="15.144"/>
    <n v="35"/>
    <n v="30"/>
    <n v="30"/>
    <n v="50"/>
    <n v="65"/>
    <n v="18.649000000000001"/>
    <n v="15.176"/>
    <n v="18.28"/>
    <n v="385.87699999999995"/>
  </r>
  <r>
    <x v="1"/>
    <x v="22"/>
    <x v="1"/>
    <x v="9"/>
    <x v="0"/>
    <n v="35.5"/>
    <n v="27.28"/>
    <n v="15"/>
    <n v="17"/>
    <n v="25.318000000000001"/>
    <n v="36.334000000000003"/>
    <n v="15.404999999999999"/>
    <n v="47.14"/>
    <n v="38.9"/>
    <n v="32.14"/>
    <n v="37.534999999999997"/>
    <n v="27"/>
    <n v="354.55200000000002"/>
  </r>
  <r>
    <x v="1"/>
    <x v="22"/>
    <x v="1"/>
    <x v="10"/>
    <x v="0"/>
    <n v="0.85899999999999999"/>
    <n v="10.346"/>
    <n v="0.56699999999999995"/>
    <n v="15.522"/>
    <n v="0.72599999999999998"/>
    <n v="10.118"/>
    <n v="0.20700000000000002"/>
    <n v="7.71"/>
    <n v="15.798"/>
    <n v="5.2789999999999999"/>
    <n v="5.3760000000000003"/>
    <n v="10.055999999999999"/>
    <n v="82.564000000000007"/>
  </r>
  <r>
    <x v="1"/>
    <x v="22"/>
    <x v="1"/>
    <x v="11"/>
    <x v="0"/>
    <n v="5.069"/>
    <n v="0"/>
    <n v="12.12"/>
    <n v="5"/>
    <n v="26"/>
    <n v="18"/>
    <n v="5"/>
    <n v="12.263"/>
    <n v="18.437999999999999"/>
    <n v="12.456"/>
    <n v="0"/>
    <n v="12"/>
    <n v="126.346"/>
  </r>
  <r>
    <x v="1"/>
    <x v="22"/>
    <x v="1"/>
    <x v="12"/>
    <x v="0"/>
    <n v="44.167000000000002"/>
    <n v="32"/>
    <n v="25.057000000000002"/>
    <n v="32.087000000000003"/>
    <n v="53.143000000000001"/>
    <n v="37.153999999999996"/>
    <n v="27.997"/>
    <n v="17.085999999999999"/>
    <n v="44.926000000000002"/>
    <n v="32.887999999999998"/>
    <n v="37.126000000000005"/>
    <n v="20.263000000000002"/>
    <n v="403.89399999999995"/>
  </r>
  <r>
    <x v="1"/>
    <x v="22"/>
    <x v="1"/>
    <x v="13"/>
    <x v="0"/>
    <n v="10"/>
    <n v="12"/>
    <n v="21"/>
    <n v="5"/>
    <n v="5"/>
    <n v="14.126999999999999"/>
    <n v="5"/>
    <n v="34"/>
    <n v="14.14"/>
    <n v="19"/>
    <n v="7"/>
    <n v="18"/>
    <n v="164.267"/>
  </r>
  <r>
    <x v="1"/>
    <x v="22"/>
    <x v="1"/>
    <x v="14"/>
    <x v="0"/>
    <n v="5.2039999999999997"/>
    <n v="5"/>
    <n v="5"/>
    <n v="0"/>
    <n v="0"/>
    <n v="5"/>
    <n v="0"/>
    <n v="0"/>
    <n v="0.1"/>
    <n v="0"/>
    <n v="5"/>
    <n v="0"/>
    <n v="25.304000000000002"/>
  </r>
  <r>
    <x v="1"/>
    <x v="22"/>
    <x v="1"/>
    <x v="15"/>
    <x v="0"/>
    <n v="201.67400000000006"/>
    <n v="85.077999999999989"/>
    <n v="141.79399999999998"/>
    <n v="66.847000000000008"/>
    <n v="207.14400000000003"/>
    <n v="108.782"/>
    <n v="103.51900000000001"/>
    <n v="175.30699999999999"/>
    <n v="160.60300000000001"/>
    <n v="134.39699999999999"/>
    <n v="109.474"/>
    <n v="88.762999999999991"/>
    <n v="1583.3819999999998"/>
  </r>
  <r>
    <x v="1"/>
    <x v="22"/>
    <x v="2"/>
    <x v="16"/>
    <x v="0"/>
    <n v="303.41199999999998"/>
    <n v="229.43799999999999"/>
    <n v="429.42900000000003"/>
    <n v="240.58199999999999"/>
    <n v="418.315"/>
    <n v="331.67099999999994"/>
    <n v="327.4190000000001"/>
    <n v="384.64499999999998"/>
    <n v="362.01499999999999"/>
    <n v="413.48599999999999"/>
    <n v="187.65700000000001"/>
    <n v="156.41500000000002"/>
    <n v="3784.4839999999995"/>
  </r>
  <r>
    <x v="1"/>
    <x v="22"/>
    <x v="2"/>
    <x v="17"/>
    <x v="0"/>
    <n v="45.466000000000001"/>
    <n v="46.07"/>
    <n v="39.864000000000004"/>
    <n v="31.841000000000005"/>
    <n v="69.076999999999998"/>
    <n v="33.307000000000002"/>
    <n v="35.351999999999997"/>
    <n v="36.322000000000003"/>
    <n v="47.556000000000004"/>
    <n v="41.636000000000003"/>
    <n v="18.463999999999999"/>
    <n v="16.544"/>
    <n v="461.49899999999997"/>
  </r>
  <r>
    <x v="1"/>
    <x v="22"/>
    <x v="2"/>
    <x v="18"/>
    <x v="0"/>
    <n v="113.64400000000001"/>
    <n v="65.88"/>
    <n v="131.77799999999999"/>
    <n v="81.23599999999999"/>
    <n v="88.102999999999994"/>
    <n v="70.052999999999997"/>
    <n v="115.39"/>
    <n v="85.353000000000009"/>
    <n v="70.957999999999998"/>
    <n v="79.052999999999983"/>
    <n v="87.162000000000006"/>
    <n v="104.416"/>
    <n v="1093.0259999999998"/>
  </r>
  <r>
    <x v="1"/>
    <x v="22"/>
    <x v="2"/>
    <x v="19"/>
    <x v="0"/>
    <n v="584.3069999999999"/>
    <n v="446.90100000000001"/>
    <n v="817.5949999999998"/>
    <n v="432.40100000000007"/>
    <n v="736.1339999999999"/>
    <n v="632.255"/>
    <n v="565.28400000000011"/>
    <n v="581.59100000000001"/>
    <n v="573.11500000000001"/>
    <n v="732.76199999999994"/>
    <n v="443.05499999999995"/>
    <n v="428.74100000000004"/>
    <n v="6974.1410000000005"/>
  </r>
  <r>
    <x v="1"/>
    <x v="22"/>
    <x v="3"/>
    <x v="20"/>
    <x v="0"/>
    <n v="284.90600000000001"/>
    <n v="270.68899999999996"/>
    <n v="377.62599999999998"/>
    <n v="220.05100000000002"/>
    <n v="434.98200000000003"/>
    <n v="309.71600000000001"/>
    <n v="163.27600000000001"/>
    <n v="225.96499999999997"/>
    <n v="248.63799999999998"/>
    <n v="372.435"/>
    <n v="207.732"/>
    <n v="266.47500000000002"/>
    <n v="3382.4909999999995"/>
  </r>
  <r>
    <x v="1"/>
    <x v="22"/>
    <x v="3"/>
    <x v="21"/>
    <x v="0"/>
    <n v="212.45"/>
    <n v="144.935"/>
    <n v="210.61199999999999"/>
    <n v="91.155000000000001"/>
    <n v="153.5"/>
    <n v="75.290999999999997"/>
    <n v="88"/>
    <n v="117.416"/>
    <n v="136.5"/>
    <n v="143.00900000000001"/>
    <n v="152.452"/>
    <n v="104.25700000000001"/>
    <n v="1629.577"/>
  </r>
  <r>
    <x v="1"/>
    <x v="22"/>
    <x v="3"/>
    <x v="22"/>
    <x v="0"/>
    <n v="537.49599999999998"/>
    <n v="196.595"/>
    <n v="326.625"/>
    <n v="136"/>
    <n v="210.5"/>
    <n v="122.372"/>
    <n v="79"/>
    <n v="145.476"/>
    <n v="198.5"/>
    <n v="287.5"/>
    <n v="215.71499999999997"/>
    <n v="358.5"/>
    <n v="2814.279"/>
  </r>
  <r>
    <x v="1"/>
    <x v="22"/>
    <x v="4"/>
    <x v="23"/>
    <x v="0"/>
    <n v="185"/>
    <n v="181.42"/>
    <n v="232.62900000000002"/>
    <n v="134.15199999999999"/>
    <n v="292"/>
    <n v="221.131"/>
    <n v="170.86799999999999"/>
    <n v="205.91900000000001"/>
    <n v="196.196"/>
    <n v="240.60900000000001"/>
    <n v="211"/>
    <n v="138.15"/>
    <n v="2409.0740000000001"/>
  </r>
  <r>
    <x v="1"/>
    <x v="22"/>
    <x v="4"/>
    <x v="24"/>
    <x v="0"/>
    <n v="343.21599999999995"/>
    <n v="242.23999999999998"/>
    <n v="366.99200000000008"/>
    <n v="322.18499999999995"/>
    <n v="607.27599999999995"/>
    <n v="293.24400000000003"/>
    <n v="365.72999999999996"/>
    <n v="423.20800000000008"/>
    <n v="409.68199999999996"/>
    <n v="553.66800000000001"/>
    <n v="263.69400000000002"/>
    <n v="354.67600000000004"/>
    <n v="4545.8110000000006"/>
  </r>
  <r>
    <x v="1"/>
    <x v="22"/>
    <x v="4"/>
    <x v="25"/>
    <x v="0"/>
    <n v="409.79600000000005"/>
    <n v="328.096"/>
    <n v="354.0449999999999"/>
    <n v="194.64500000000004"/>
    <n v="462.1049999999999"/>
    <n v="287.98099999999999"/>
    <n v="176.84099999999998"/>
    <n v="335.48099999999999"/>
    <n v="286.70200000000006"/>
    <n v="331.82200000000006"/>
    <n v="218.017"/>
    <n v="264.74200000000002"/>
    <n v="3650.2730000000001"/>
  </r>
  <r>
    <x v="1"/>
    <x v="22"/>
    <x v="4"/>
    <x v="26"/>
    <x v="0"/>
    <n v="32.254000000000005"/>
    <n v="15.34"/>
    <n v="50.679000000000002"/>
    <n v="30.85"/>
    <n v="52.604999999999997"/>
    <n v="41.884999999999998"/>
    <n v="13.183000000000002"/>
    <n v="28.158000000000001"/>
    <n v="51.522999999999996"/>
    <n v="16.457999999999998"/>
    <n v="27.878999999999998"/>
    <n v="32.493000000000002"/>
    <n v="393.30699999999996"/>
  </r>
  <r>
    <x v="2"/>
    <x v="22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22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2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22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2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22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2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10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22"/>
    <x v="1"/>
    <x v="15"/>
    <x v="0"/>
    <n v="0"/>
    <n v="46"/>
    <n v="168"/>
    <n v="0"/>
    <n v="350"/>
    <n v="413"/>
    <n v="459"/>
    <n v="383"/>
    <n v="414"/>
    <n v="460"/>
    <n v="276"/>
    <n v="460"/>
    <n v="3429"/>
  </r>
  <r>
    <x v="2"/>
    <x v="22"/>
    <x v="2"/>
    <x v="16"/>
    <x v="0"/>
    <n v="206"/>
    <n v="138"/>
    <n v="175"/>
    <n v="160"/>
    <n v="132"/>
    <n v="100"/>
    <n v="215"/>
    <n v="175"/>
    <n v="150"/>
    <n v="182"/>
    <n v="115"/>
    <n v="117"/>
    <n v="1865"/>
  </r>
  <r>
    <x v="2"/>
    <x v="22"/>
    <x v="2"/>
    <x v="17"/>
    <x v="0"/>
    <n v="10"/>
    <n v="0"/>
    <n v="0"/>
    <n v="0"/>
    <n v="0"/>
    <n v="0"/>
    <n v="0"/>
    <n v="0"/>
    <n v="10"/>
    <n v="0"/>
    <n v="0"/>
    <n v="0"/>
    <n v="20"/>
  </r>
  <r>
    <x v="2"/>
    <x v="22"/>
    <x v="2"/>
    <x v="18"/>
    <x v="0"/>
    <n v="0"/>
    <n v="1"/>
    <n v="0"/>
    <n v="0"/>
    <n v="0"/>
    <n v="0"/>
    <n v="3"/>
    <n v="0"/>
    <n v="0"/>
    <n v="0"/>
    <n v="2"/>
    <n v="0"/>
    <n v="6"/>
  </r>
  <r>
    <x v="2"/>
    <x v="22"/>
    <x v="2"/>
    <x v="19"/>
    <x v="0"/>
    <n v="15"/>
    <n v="15"/>
    <n v="4.9560000000000004"/>
    <n v="20"/>
    <n v="9.9830000000000005"/>
    <n v="15"/>
    <n v="20"/>
    <n v="4.992"/>
    <n v="5"/>
    <n v="5"/>
    <n v="5"/>
    <n v="5"/>
    <n v="124.93100000000001"/>
  </r>
  <r>
    <x v="2"/>
    <x v="22"/>
    <x v="3"/>
    <x v="20"/>
    <x v="0"/>
    <n v="5"/>
    <n v="17.5"/>
    <n v="15"/>
    <n v="2.5"/>
    <n v="13"/>
    <n v="5"/>
    <n v="6.5"/>
    <n v="10"/>
    <n v="5"/>
    <n v="10.5"/>
    <n v="6.5"/>
    <n v="10"/>
    <n v="106.5"/>
  </r>
  <r>
    <x v="2"/>
    <x v="22"/>
    <x v="3"/>
    <x v="21"/>
    <x v="0"/>
    <n v="103"/>
    <n v="74"/>
    <n v="59"/>
    <n v="45"/>
    <n v="60"/>
    <n v="70"/>
    <n v="55"/>
    <n v="60"/>
    <n v="65"/>
    <n v="50"/>
    <n v="70"/>
    <n v="45"/>
    <n v="756"/>
  </r>
  <r>
    <x v="2"/>
    <x v="22"/>
    <x v="3"/>
    <x v="22"/>
    <x v="0"/>
    <n v="44"/>
    <n v="24"/>
    <n v="97"/>
    <n v="43"/>
    <n v="68"/>
    <n v="41"/>
    <n v="47"/>
    <n v="45"/>
    <n v="28"/>
    <n v="42"/>
    <n v="42"/>
    <n v="29"/>
    <n v="550"/>
  </r>
  <r>
    <x v="2"/>
    <x v="22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22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22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22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22"/>
    <x v="0"/>
    <x v="0"/>
    <x v="0"/>
    <n v="1990.2090000000001"/>
    <n v="1331.6229999999998"/>
    <n v="1325.421"/>
    <n v="1044.6320000000001"/>
    <n v="1145.954"/>
    <n v="928.86800000000017"/>
    <n v="1110.2860000000001"/>
    <n v="946.96299999999997"/>
    <n v="1067.2640000000001"/>
    <n v="1357.8330000000003"/>
    <n v="1120.539"/>
    <n v="1339.9120000000003"/>
    <n v="14709.504000000003"/>
  </r>
  <r>
    <x v="3"/>
    <x v="22"/>
    <x v="0"/>
    <x v="1"/>
    <x v="0"/>
    <n v="1015.1070000000001"/>
    <n v="638.47899999999993"/>
    <n v="1221.5509999999999"/>
    <n v="726.58600000000001"/>
    <n v="671.47299999999996"/>
    <n v="595.29700000000003"/>
    <n v="656.46500000000003"/>
    <n v="690.16499999999996"/>
    <n v="841.76800000000003"/>
    <n v="801.97200000000009"/>
    <n v="691.35500000000002"/>
    <n v="835.30200000000002"/>
    <n v="9385.52"/>
  </r>
  <r>
    <x v="3"/>
    <x v="22"/>
    <x v="0"/>
    <x v="2"/>
    <x v="0"/>
    <n v="11438.424000000003"/>
    <n v="9749.4990000000016"/>
    <n v="9968.8260000000009"/>
    <n v="9055.3149999999987"/>
    <n v="9480.0160000000033"/>
    <n v="9900.7930000000033"/>
    <n v="11230.636000000004"/>
    <n v="10943.260999999999"/>
    <n v="11010.864999999996"/>
    <n v="11607.927"/>
    <n v="10758.709000000004"/>
    <n v="11065.266999999998"/>
    <n v="126209.53799999999"/>
  </r>
  <r>
    <x v="3"/>
    <x v="22"/>
    <x v="0"/>
    <x v="3"/>
    <x v="0"/>
    <n v="866.74800000000005"/>
    <n v="851.71299999999997"/>
    <n v="795.98699999999997"/>
    <n v="617.49599999999998"/>
    <n v="696.07600000000002"/>
    <n v="664.14300000000003"/>
    <n v="565.45000000000005"/>
    <n v="646.33899999999994"/>
    <n v="744.399"/>
    <n v="10624.433000000001"/>
    <n v="724.971"/>
    <n v="815.68999999999994"/>
    <n v="18613.445"/>
  </r>
  <r>
    <x v="3"/>
    <x v="22"/>
    <x v="0"/>
    <x v="4"/>
    <x v="0"/>
    <n v="10512.215"/>
    <n v="8587.1859999999979"/>
    <n v="9086.8050000000021"/>
    <n v="8350.1749999999975"/>
    <n v="9340.4320000000025"/>
    <n v="9752.0629999999965"/>
    <n v="11060.815999999999"/>
    <n v="9941.6210000000028"/>
    <n v="9597.9820000000018"/>
    <n v="10189.641000000001"/>
    <n v="9192.483000000002"/>
    <n v="10813.907000000001"/>
    <n v="116425.326"/>
  </r>
  <r>
    <x v="3"/>
    <x v="22"/>
    <x v="0"/>
    <x v="5"/>
    <x v="0"/>
    <n v="442.51099999999997"/>
    <n v="299.06900000000002"/>
    <n v="335.88099999999997"/>
    <n v="204.66300000000004"/>
    <n v="257.60200000000003"/>
    <n v="257.69"/>
    <n v="413.59999999999997"/>
    <n v="360.90099999999995"/>
    <n v="379.666"/>
    <n v="400.36500000000001"/>
    <n v="362.45699999999999"/>
    <n v="483.65500000000003"/>
    <n v="4198.0600000000004"/>
  </r>
  <r>
    <x v="3"/>
    <x v="22"/>
    <x v="0"/>
    <x v="6"/>
    <x v="0"/>
    <n v="942.54799999999989"/>
    <n v="681.79799999999989"/>
    <n v="920.91800000000001"/>
    <n v="905.93700000000001"/>
    <n v="847.61099999999999"/>
    <n v="689.58700000000022"/>
    <n v="856.58600000000013"/>
    <n v="828.83400000000006"/>
    <n v="869.31699999999989"/>
    <n v="885.56700000000001"/>
    <n v="886.31600000000003"/>
    <n v="933.85500000000002"/>
    <n v="10248.874000000002"/>
  </r>
  <r>
    <x v="3"/>
    <x v="22"/>
    <x v="1"/>
    <x v="7"/>
    <x v="0"/>
    <n v="2677.1009999999997"/>
    <n v="2094.9459999999999"/>
    <n v="2239.5219999999995"/>
    <n v="1919.1609999999998"/>
    <n v="1965.6169999999997"/>
    <n v="1926.9680000000001"/>
    <n v="2763.7749999999992"/>
    <n v="2729.0540000000001"/>
    <n v="2602.4339999999997"/>
    <n v="2864.0250000000001"/>
    <n v="2713.5300000000007"/>
    <n v="3536.3639999999996"/>
    <n v="30032.497000000003"/>
  </r>
  <r>
    <x v="3"/>
    <x v="22"/>
    <x v="1"/>
    <x v="8"/>
    <x v="0"/>
    <n v="2450.9929999999999"/>
    <n v="1487.6779999999999"/>
    <n v="1494.2950000000001"/>
    <n v="1302.2140000000002"/>
    <n v="1319.7070000000001"/>
    <n v="1253.3970000000002"/>
    <n v="1181.1289999999999"/>
    <n v="1502.1450000000002"/>
    <n v="1681.269"/>
    <n v="1858.1510000000001"/>
    <n v="1690.0909999999999"/>
    <n v="2158.1060000000002"/>
    <n v="19379.174999999999"/>
  </r>
  <r>
    <x v="3"/>
    <x v="22"/>
    <x v="1"/>
    <x v="9"/>
    <x v="0"/>
    <n v="20469.128000000001"/>
    <n v="16387.226999999999"/>
    <n v="16755.397000000001"/>
    <n v="13655.388999999999"/>
    <n v="14491.728999999998"/>
    <n v="14348.301000000005"/>
    <n v="17419.826999999997"/>
    <n v="17480.715"/>
    <n v="17031.599999999999"/>
    <n v="17635.304000000004"/>
    <n v="16713.425000000003"/>
    <n v="20031.202999999998"/>
    <n v="202419.24500000002"/>
  </r>
  <r>
    <x v="3"/>
    <x v="22"/>
    <x v="1"/>
    <x v="10"/>
    <x v="0"/>
    <n v="8699.2259999999987"/>
    <n v="5915.384"/>
    <n v="6146.49"/>
    <n v="5313.4380000000001"/>
    <n v="5764.0050000000001"/>
    <n v="5321.2730000000001"/>
    <n v="7329.6"/>
    <n v="6363.8110000000006"/>
    <n v="6278.0269999999991"/>
    <n v="6842.0509999999995"/>
    <n v="5848.5010000000002"/>
    <n v="7440.442"/>
    <n v="77262.247999999992"/>
  </r>
  <r>
    <x v="3"/>
    <x v="22"/>
    <x v="1"/>
    <x v="11"/>
    <x v="0"/>
    <n v="3634.9659999999999"/>
    <n v="2764.37"/>
    <n v="3066.9949999999999"/>
    <n v="2641.9860000000003"/>
    <n v="2724.212"/>
    <n v="2831.0010000000002"/>
    <n v="3255.384"/>
    <n v="3033.6900000000005"/>
    <n v="2950.6390000000001"/>
    <n v="3240.1080000000002"/>
    <n v="3214.7060000000001"/>
    <n v="3958.2570000000001"/>
    <n v="37316.313999999998"/>
  </r>
  <r>
    <x v="3"/>
    <x v="22"/>
    <x v="1"/>
    <x v="12"/>
    <x v="0"/>
    <n v="22833.834999999999"/>
    <n v="17003.737000000001"/>
    <n v="20108.568000000007"/>
    <n v="19950.123"/>
    <n v="20564.013000000003"/>
    <n v="18465.968000000001"/>
    <n v="22062.316999999999"/>
    <n v="19431.963999999996"/>
    <n v="18139.408000000003"/>
    <n v="18737.304000000004"/>
    <n v="17094.568000000003"/>
    <n v="20754.038999999997"/>
    <n v="235145.84400000001"/>
  </r>
  <r>
    <x v="3"/>
    <x v="22"/>
    <x v="1"/>
    <x v="13"/>
    <x v="0"/>
    <n v="7751.0669999999991"/>
    <n v="5069.0010000000002"/>
    <n v="5088.4580000000005"/>
    <n v="4412.0439999999999"/>
    <n v="3993.8879999999999"/>
    <n v="3848.8340000000007"/>
    <n v="5078.4750000000013"/>
    <n v="4665.6229999999996"/>
    <n v="4921.7800000000007"/>
    <n v="5467.7219999999988"/>
    <n v="4793.0550000000003"/>
    <n v="6301.1669999999995"/>
    <n v="61391.114000000001"/>
  </r>
  <r>
    <x v="3"/>
    <x v="22"/>
    <x v="1"/>
    <x v="14"/>
    <x v="0"/>
    <n v="1744.0989999999999"/>
    <n v="1366.2050000000002"/>
    <n v="1697.2539999999999"/>
    <n v="1542.2059999999999"/>
    <n v="1455.2570000000001"/>
    <n v="1350.989"/>
    <n v="1866.26"/>
    <n v="1771.5629999999999"/>
    <n v="1759.1860000000001"/>
    <n v="2046.2540000000001"/>
    <n v="2270.9249999999997"/>
    <n v="1947.904"/>
    <n v="20818.101999999999"/>
  </r>
  <r>
    <x v="3"/>
    <x v="22"/>
    <x v="1"/>
    <x v="15"/>
    <x v="0"/>
    <n v="20697.241999999998"/>
    <n v="12054.310000000001"/>
    <n v="14965.393"/>
    <n v="12294.271999999999"/>
    <n v="12951.070000000003"/>
    <n v="13252.588999999998"/>
    <n v="17581.307000000008"/>
    <n v="16337.001000000002"/>
    <n v="16418.611000000001"/>
    <n v="18755.313000000002"/>
    <n v="18008.975999999995"/>
    <n v="22643.803"/>
    <n v="195959.88699999999"/>
  </r>
  <r>
    <x v="3"/>
    <x v="22"/>
    <x v="2"/>
    <x v="16"/>
    <x v="0"/>
    <n v="18348.975999999995"/>
    <n v="14143.177000000001"/>
    <n v="17301.466000000004"/>
    <n v="18657.726999999999"/>
    <n v="20086.370000000006"/>
    <n v="19134.099999999995"/>
    <n v="21714.21000000001"/>
    <n v="22629.269000000008"/>
    <n v="21436.895000000011"/>
    <n v="22491.941000000003"/>
    <n v="19806.254000000004"/>
    <n v="20667.941999999995"/>
    <n v="236418.32700000005"/>
  </r>
  <r>
    <x v="3"/>
    <x v="22"/>
    <x v="2"/>
    <x v="17"/>
    <x v="0"/>
    <n v="2325.9489999999996"/>
    <n v="1830.89"/>
    <n v="2030.7919999999997"/>
    <n v="1987.3429999999998"/>
    <n v="2152.1020000000003"/>
    <n v="2058.288"/>
    <n v="2458.8710000000001"/>
    <n v="2509.3820000000001"/>
    <n v="2562.0160000000005"/>
    <n v="2662.3390000000009"/>
    <n v="2569.1760000000004"/>
    <n v="2464.7559999999999"/>
    <n v="27611.904000000002"/>
  </r>
  <r>
    <x v="3"/>
    <x v="22"/>
    <x v="2"/>
    <x v="18"/>
    <x v="0"/>
    <n v="47189.015999999981"/>
    <n v="42126.410999999993"/>
    <n v="48116.349000000002"/>
    <n v="47318.521000000015"/>
    <n v="48619.827999999994"/>
    <n v="46534.204999999994"/>
    <n v="49869.90400000001"/>
    <n v="47576.205000000002"/>
    <n v="49902.60500000001"/>
    <n v="50900.505999999994"/>
    <n v="54361.664000000012"/>
    <n v="59565.829000000027"/>
    <n v="592081.04300000006"/>
  </r>
  <r>
    <x v="3"/>
    <x v="22"/>
    <x v="2"/>
    <x v="19"/>
    <x v="0"/>
    <n v="250616.39099999997"/>
    <n v="224220.69100000002"/>
    <n v="252288.97900000011"/>
    <n v="246415.69300000009"/>
    <n v="263028.24299999984"/>
    <n v="249709.23600000009"/>
    <n v="278003.41100000014"/>
    <n v="263192.41199999989"/>
    <n v="254203.56099999993"/>
    <n v="254389.13699999973"/>
    <n v="273148.86"/>
    <n v="290021.64299999957"/>
    <n v="3099238.2569999988"/>
  </r>
  <r>
    <x v="3"/>
    <x v="22"/>
    <x v="3"/>
    <x v="20"/>
    <x v="0"/>
    <n v="9686.3010000000049"/>
    <n v="7390.3189999999995"/>
    <n v="10175.242999999989"/>
    <n v="10507.753000000001"/>
    <n v="11393.737999999996"/>
    <n v="11069.472"/>
    <n v="12255.629000000006"/>
    <n v="11555.862999999999"/>
    <n v="11696.582999999993"/>
    <n v="11828.97900000001"/>
    <n v="11970.108999999993"/>
    <n v="11293.73"/>
    <n v="130823.719"/>
  </r>
  <r>
    <x v="3"/>
    <x v="22"/>
    <x v="3"/>
    <x v="21"/>
    <x v="0"/>
    <n v="8069.3930000000018"/>
    <n v="4543.4759999999997"/>
    <n v="4749.2010000000009"/>
    <n v="4745.8899999999985"/>
    <n v="4421.121000000001"/>
    <n v="4430.9679999999971"/>
    <n v="4248.0620000000008"/>
    <n v="3489.5590000000002"/>
    <n v="4445.8369999999959"/>
    <n v="5688.8510000000015"/>
    <n v="5576.3379999999997"/>
    <n v="6956.1120000000019"/>
    <n v="61364.807999999997"/>
  </r>
  <r>
    <x v="3"/>
    <x v="22"/>
    <x v="3"/>
    <x v="22"/>
    <x v="0"/>
    <n v="12506.709000000003"/>
    <n v="9825.4009999999907"/>
    <n v="11890.121999999998"/>
    <n v="11325.707000000008"/>
    <n v="11856.047999999997"/>
    <n v="10574.021000000006"/>
    <n v="10664.439999999999"/>
    <n v="13281.507999999998"/>
    <n v="13393.234999999999"/>
    <n v="13127.722000000002"/>
    <n v="15684.692000000001"/>
    <n v="14689.721000000005"/>
    <n v="148819.326"/>
  </r>
  <r>
    <x v="3"/>
    <x v="22"/>
    <x v="4"/>
    <x v="23"/>
    <x v="0"/>
    <n v="2228.3009999999999"/>
    <n v="1679.9370000000004"/>
    <n v="2485.2960000000003"/>
    <n v="1605.9609999999998"/>
    <n v="1253.6120000000001"/>
    <n v="1015.6949999999997"/>
    <n v="1306.9489999999998"/>
    <n v="2059.0890000000004"/>
    <n v="1328.6789999999999"/>
    <n v="1780.8150000000003"/>
    <n v="1572.425"/>
    <n v="2161.3819999999996"/>
    <n v="20478.140999999996"/>
  </r>
  <r>
    <x v="3"/>
    <x v="22"/>
    <x v="4"/>
    <x v="24"/>
    <x v="0"/>
    <n v="6454.3019999999997"/>
    <n v="4973.3840000000018"/>
    <n v="6815.4940000000015"/>
    <n v="4523.2890000000016"/>
    <n v="3520.9019999999996"/>
    <n v="2337.2290000000007"/>
    <n v="2351.5729999999999"/>
    <n v="2405.2580000000003"/>
    <n v="2974.7230000000004"/>
    <n v="5508.3830000000007"/>
    <n v="5872.0870000000014"/>
    <n v="6893.3209999999981"/>
    <n v="54629.945"/>
  </r>
  <r>
    <x v="3"/>
    <x v="22"/>
    <x v="4"/>
    <x v="25"/>
    <x v="0"/>
    <n v="6046.689000000003"/>
    <n v="4439.7989999999991"/>
    <n v="5384.8619999999992"/>
    <n v="6207.8709999999974"/>
    <n v="7095.0720000000001"/>
    <n v="6972.1740000000009"/>
    <n v="7546.7219999999961"/>
    <n v="7559.944999999997"/>
    <n v="7318.6029999999992"/>
    <n v="7869.1709999999985"/>
    <n v="6493.554000000001"/>
    <n v="6676.2149999999974"/>
    <n v="79610.676999999996"/>
  </r>
  <r>
    <x v="3"/>
    <x v="22"/>
    <x v="4"/>
    <x v="26"/>
    <x v="0"/>
    <n v="29125.579000000002"/>
    <n v="20946.181"/>
    <n v="27822.743999999995"/>
    <n v="23190.018"/>
    <n v="25804.734999999979"/>
    <n v="25598.830999999995"/>
    <n v="32521.453999999994"/>
    <n v="30262.797000000002"/>
    <n v="29380.515999999996"/>
    <n v="28874.786999999993"/>
    <n v="27029.429000000004"/>
    <n v="28645.483"/>
    <n v="329202.554"/>
  </r>
  <r>
    <x v="4"/>
    <x v="22"/>
    <x v="0"/>
    <x v="0"/>
    <x v="0"/>
    <n v="105507.476"/>
    <n v="112327.70999999998"/>
    <n v="109650.29"/>
    <n v="69955.448999999993"/>
    <n v="77155.505999999994"/>
    <n v="74787.895000000004"/>
    <n v="83634.303000000014"/>
    <n v="84054.542000000001"/>
    <n v="75322.826999999976"/>
    <n v="74392.497999999992"/>
    <n v="65717.582999999984"/>
    <n v="70424.905999999988"/>
    <n v="1002930.9849999999"/>
  </r>
  <r>
    <x v="4"/>
    <x v="22"/>
    <x v="0"/>
    <x v="1"/>
    <x v="0"/>
    <n v="12386.5"/>
    <n v="11997.099999999999"/>
    <n v="13213.1"/>
    <n v="12121"/>
    <n v="13561.900000000001"/>
    <n v="14054.2"/>
    <n v="14711.900000000001"/>
    <n v="15840.900000000001"/>
    <n v="16044.5"/>
    <n v="15650"/>
    <n v="15033.5"/>
    <n v="14014"/>
    <n v="168628.6"/>
  </r>
  <r>
    <x v="4"/>
    <x v="22"/>
    <x v="0"/>
    <x v="2"/>
    <x v="0"/>
    <n v="83458.526999999973"/>
    <n v="79567.082999999999"/>
    <n v="80479.158999999956"/>
    <n v="81446.428"/>
    <n v="91668.360999999975"/>
    <n v="86177.996999999988"/>
    <n v="86794.461000000039"/>
    <n v="98187.240000000034"/>
    <n v="93283.858000000037"/>
    <n v="90663.824999999997"/>
    <n v="87573.144"/>
    <n v="82477.014999999999"/>
    <n v="1041777.0979999999"/>
  </r>
  <r>
    <x v="4"/>
    <x v="22"/>
    <x v="0"/>
    <x v="3"/>
    <x v="0"/>
    <n v="40437.5"/>
    <n v="36381"/>
    <n v="38724.300000000003"/>
    <n v="28840.865000000002"/>
    <n v="29207.4"/>
    <n v="15875.7"/>
    <n v="20481.451000000001"/>
    <n v="25804"/>
    <n v="26203.7"/>
    <n v="26946.494999999999"/>
    <n v="25150.249999999996"/>
    <n v="18475.150000000001"/>
    <n v="332527.81100000005"/>
  </r>
  <r>
    <x v="4"/>
    <x v="22"/>
    <x v="0"/>
    <x v="4"/>
    <x v="0"/>
    <n v="210821.386"/>
    <n v="225319.42200000002"/>
    <n v="231888.29800000004"/>
    <n v="222517.50700000004"/>
    <n v="239671.23"/>
    <n v="238937.693"/>
    <n v="260694.71199999994"/>
    <n v="270684.57100000011"/>
    <n v="257184.71500000003"/>
    <n v="252732.85399999999"/>
    <n v="235495.50200000007"/>
    <n v="237786.09999999998"/>
    <n v="2883733.9899999998"/>
  </r>
  <r>
    <x v="4"/>
    <x v="22"/>
    <x v="0"/>
    <x v="5"/>
    <x v="0"/>
    <n v="8749.6319999999996"/>
    <n v="8319.8719999999994"/>
    <n v="9027.3610000000008"/>
    <n v="9372.6669999999995"/>
    <n v="9797.6450000000004"/>
    <n v="9947.6720000000005"/>
    <n v="10456.208000000001"/>
    <n v="12096.683000000001"/>
    <n v="9390.2170000000006"/>
    <n v="8994.6840000000011"/>
    <n v="9013.4160000000011"/>
    <n v="8208.0659999999989"/>
    <n v="113374.12299999999"/>
  </r>
  <r>
    <x v="4"/>
    <x v="22"/>
    <x v="0"/>
    <x v="6"/>
    <x v="0"/>
    <n v="81365.39999999998"/>
    <n v="100225.09999999999"/>
    <n v="104723.59999999998"/>
    <n v="96451.799999999988"/>
    <n v="105136.29999999999"/>
    <n v="106528.10000000002"/>
    <n v="114298.45599999998"/>
    <n v="116450.39999999995"/>
    <n v="111779.7"/>
    <n v="113765.29999999997"/>
    <n v="102877.2"/>
    <n v="92988.999999999985"/>
    <n v="1246590.3559999997"/>
  </r>
  <r>
    <x v="4"/>
    <x v="22"/>
    <x v="1"/>
    <x v="7"/>
    <x v="0"/>
    <n v="111305.90800000001"/>
    <n v="111009.30700000003"/>
    <n v="125781.32400000001"/>
    <n v="111437.692"/>
    <n v="122524.00500000002"/>
    <n v="127057.514"/>
    <n v="139600.56999999998"/>
    <n v="148308.70300000004"/>
    <n v="145649.94199999998"/>
    <n v="139228.68299999996"/>
    <n v="133530.94200000001"/>
    <n v="134141.54199999999"/>
    <n v="1549576.132"/>
  </r>
  <r>
    <x v="4"/>
    <x v="22"/>
    <x v="1"/>
    <x v="8"/>
    <x v="0"/>
    <n v="40979.03"/>
    <n v="42218.80000000001"/>
    <n v="51978.8"/>
    <n v="47197.299999999996"/>
    <n v="51336.200000000004"/>
    <n v="51127.951999999997"/>
    <n v="55031.9"/>
    <n v="57510.100000000013"/>
    <n v="57228.700000000004"/>
    <n v="57131.250000000029"/>
    <n v="54191.600000000013"/>
    <n v="52328.30000000001"/>
    <n v="618259.93200000015"/>
  </r>
  <r>
    <x v="4"/>
    <x v="22"/>
    <x v="1"/>
    <x v="9"/>
    <x v="0"/>
    <n v="83767.099999999991"/>
    <n v="83251.012000000002"/>
    <n v="88302.11"/>
    <n v="83870.722000000009"/>
    <n v="89470.152000000016"/>
    <n v="88501.338000000003"/>
    <n v="91203.1"/>
    <n v="101761.64"/>
    <n v="97974.000000000015"/>
    <n v="98127.800000000017"/>
    <n v="93026.099999999991"/>
    <n v="96574.045999999988"/>
    <n v="1095829.1200000001"/>
  </r>
  <r>
    <x v="4"/>
    <x v="22"/>
    <x v="1"/>
    <x v="10"/>
    <x v="0"/>
    <n v="35815"/>
    <n v="35178.732000000004"/>
    <n v="37826.603000000003"/>
    <n v="35950.5"/>
    <n v="39058.555"/>
    <n v="37168.567999999999"/>
    <n v="38604.247000000003"/>
    <n v="42028.5"/>
    <n v="41382.549999999996"/>
    <n v="40865.043999999994"/>
    <n v="41138.343000000001"/>
    <n v="43649.91"/>
    <n v="468666.55200000003"/>
  </r>
  <r>
    <x v="4"/>
    <x v="22"/>
    <x v="1"/>
    <x v="11"/>
    <x v="0"/>
    <n v="34485.339999999997"/>
    <n v="33032.130000000005"/>
    <n v="35506.188999999998"/>
    <n v="32590.98"/>
    <n v="34271.440000000002"/>
    <n v="31324.91"/>
    <n v="34580"/>
    <n v="39705.49"/>
    <n v="39215.86"/>
    <n v="41492.110000000008"/>
    <n v="40603.149999999994"/>
    <n v="43063.040000000001"/>
    <n v="439870.63899999991"/>
  </r>
  <r>
    <x v="4"/>
    <x v="22"/>
    <x v="1"/>
    <x v="12"/>
    <x v="0"/>
    <n v="119414.49399999999"/>
    <n v="121565.15699999999"/>
    <n v="131427.264"/>
    <n v="122243.64999999997"/>
    <n v="127762.56700000001"/>
    <n v="118181.37100000001"/>
    <n v="120861.47600000001"/>
    <n v="133990.065"/>
    <n v="134551.84299999999"/>
    <n v="139378.43800000002"/>
    <n v="131156.10099999997"/>
    <n v="135610.31899999999"/>
    <n v="1536142.7450000001"/>
  </r>
  <r>
    <x v="4"/>
    <x v="22"/>
    <x v="1"/>
    <x v="13"/>
    <x v="0"/>
    <n v="34168.875"/>
    <n v="34991.527000000002"/>
    <n v="35335.349000000002"/>
    <n v="29483.132000000001"/>
    <n v="29936.099000000002"/>
    <n v="24470.983"/>
    <n v="26409.578000000001"/>
    <n v="30078.931"/>
    <n v="34341.792999999998"/>
    <n v="39563.974000000002"/>
    <n v="36945.887000000002"/>
    <n v="38874.205000000002"/>
    <n v="394600.33300000004"/>
  </r>
  <r>
    <x v="4"/>
    <x v="22"/>
    <x v="1"/>
    <x v="14"/>
    <x v="0"/>
    <n v="26304.525999999998"/>
    <n v="26548.5"/>
    <n v="30845.5"/>
    <n v="30748.94"/>
    <n v="34322.347999999998"/>
    <n v="29559.399999999998"/>
    <n v="27904"/>
    <n v="31525.4"/>
    <n v="34549.5"/>
    <n v="35422.5"/>
    <n v="34408"/>
    <n v="33604"/>
    <n v="375742.614"/>
  </r>
  <r>
    <x v="4"/>
    <x v="22"/>
    <x v="1"/>
    <x v="15"/>
    <x v="0"/>
    <n v="245465.774"/>
    <n v="243167.64500000002"/>
    <n v="282068.25099999999"/>
    <n v="266749.70899999997"/>
    <n v="263955.05900000001"/>
    <n v="249589.372"/>
    <n v="282942.55499999999"/>
    <n v="311195.08500000002"/>
    <n v="282676.80300000001"/>
    <n v="273890.95800000004"/>
    <n v="254296.98900000003"/>
    <n v="270290.47700000001"/>
    <n v="3226288.6770000001"/>
  </r>
  <r>
    <x v="4"/>
    <x v="22"/>
    <x v="2"/>
    <x v="16"/>
    <x v="0"/>
    <n v="517991.28199999989"/>
    <n v="552027.25600000028"/>
    <n v="686400.50899999996"/>
    <n v="635091.57600000023"/>
    <n v="673634.84"/>
    <n v="643539.23099999956"/>
    <n v="682140.28500000038"/>
    <n v="726106.79399999999"/>
    <n v="683897.72499999963"/>
    <n v="694527.94900000002"/>
    <n v="626099.5699999996"/>
    <n v="590647.58500000031"/>
    <n v="7712104.601999999"/>
  </r>
  <r>
    <x v="4"/>
    <x v="22"/>
    <x v="2"/>
    <x v="17"/>
    <x v="0"/>
    <n v="100212.25700000001"/>
    <n v="98232.256999999998"/>
    <n v="115182.424"/>
    <n v="106630.18800000001"/>
    <n v="118041.198"/>
    <n v="111838.87700000001"/>
    <n v="117066.29700000002"/>
    <n v="117543.91499999995"/>
    <n v="113704.74399999998"/>
    <n v="114243.16499999996"/>
    <n v="101640.50099999997"/>
    <n v="101366.413"/>
    <n v="1315702.2359999998"/>
  </r>
  <r>
    <x v="4"/>
    <x v="22"/>
    <x v="2"/>
    <x v="18"/>
    <x v="0"/>
    <n v="188853.97600000002"/>
    <n v="183397.73699999996"/>
    <n v="204654.76700000002"/>
    <n v="196884.791"/>
    <n v="211415.06000000003"/>
    <n v="201545.48199999999"/>
    <n v="210257.65100000001"/>
    <n v="227746.02199999997"/>
    <n v="208168.41600000003"/>
    <n v="227525.36799999996"/>
    <n v="223108.33799999999"/>
    <n v="229372.63"/>
    <n v="2512930.2379999999"/>
  </r>
  <r>
    <x v="4"/>
    <x v="22"/>
    <x v="2"/>
    <x v="19"/>
    <x v="0"/>
    <n v="865066.44300000032"/>
    <n v="940157.44200000004"/>
    <n v="1093994.3389999992"/>
    <n v="1053974.179"/>
    <n v="1160505.2640000002"/>
    <n v="1109837.8560000001"/>
    <n v="1163572.9699999993"/>
    <n v="1220981.8530000001"/>
    <n v="1121704.0459999994"/>
    <n v="1166171.7069999995"/>
    <n v="1077797.807"/>
    <n v="1005584.9679999999"/>
    <n v="12979348.874"/>
  </r>
  <r>
    <x v="4"/>
    <x v="22"/>
    <x v="3"/>
    <x v="20"/>
    <x v="0"/>
    <n v="466973.79599999997"/>
    <n v="506916.97399999999"/>
    <n v="547919.60699999984"/>
    <n v="477119.15299999982"/>
    <n v="511169.89499999996"/>
    <n v="468601.21100000018"/>
    <n v="538470.77499999991"/>
    <n v="551229.4090000001"/>
    <n v="508547.58199999994"/>
    <n v="521580.22600000014"/>
    <n v="496822.02"/>
    <n v="495647.29799999989"/>
    <n v="6090997.9459999995"/>
  </r>
  <r>
    <x v="4"/>
    <x v="22"/>
    <x v="3"/>
    <x v="21"/>
    <x v="0"/>
    <n v="232672.82700000002"/>
    <n v="237667.88499999989"/>
    <n v="259969.53699999989"/>
    <n v="244625.50299999997"/>
    <n v="255985.88499999995"/>
    <n v="229706.05000000002"/>
    <n v="257313.77099999995"/>
    <n v="263300.98000000004"/>
    <n v="249670.21799999996"/>
    <n v="249317.946"/>
    <n v="260819.04900000003"/>
    <n v="246934.98400000003"/>
    <n v="2987984.6350000002"/>
  </r>
  <r>
    <x v="4"/>
    <x v="22"/>
    <x v="3"/>
    <x v="22"/>
    <x v="0"/>
    <n v="284217.91800000006"/>
    <n v="295523.1069999999"/>
    <n v="352518.80599999998"/>
    <n v="326413.36899999989"/>
    <n v="313961.76999999996"/>
    <n v="277040.01600000006"/>
    <n v="282832.9639999998"/>
    <n v="325232.80199999985"/>
    <n v="322413.97800000012"/>
    <n v="359550.23200000002"/>
    <n v="374370.13899999991"/>
    <n v="327274.62699999992"/>
    <n v="3841349.7279999992"/>
  </r>
  <r>
    <x v="4"/>
    <x v="22"/>
    <x v="4"/>
    <x v="23"/>
    <x v="0"/>
    <n v="127357.114"/>
    <n v="160490.64899999998"/>
    <n v="161711.19700000001"/>
    <n v="142178.36600000001"/>
    <n v="151098.22100000002"/>
    <n v="150670.25400000004"/>
    <n v="179704.23699999999"/>
    <n v="182235.68900000001"/>
    <n v="165293.63899999997"/>
    <n v="168520.46500000003"/>
    <n v="155890.12499999997"/>
    <n v="140001.50899999996"/>
    <n v="1885151.4650000003"/>
  </r>
  <r>
    <x v="4"/>
    <x v="22"/>
    <x v="4"/>
    <x v="24"/>
    <x v="0"/>
    <n v="330982.10399999993"/>
    <n v="342012.44999999995"/>
    <n v="301761.50000000006"/>
    <n v="243565.61499999999"/>
    <n v="277373"/>
    <n v="330705.77100000001"/>
    <n v="348510.05699999991"/>
    <n v="331723.08300000004"/>
    <n v="327675.70400000003"/>
    <n v="327136.40600000002"/>
    <n v="267110.69199999998"/>
    <n v="261827.67099999994"/>
    <n v="3690384.0529999998"/>
  </r>
  <r>
    <x v="4"/>
    <x v="22"/>
    <x v="4"/>
    <x v="25"/>
    <x v="0"/>
    <n v="219304.06100000005"/>
    <n v="276915.16400000022"/>
    <n v="295151.26800000004"/>
    <n v="249632.59400000004"/>
    <n v="276636.05000000005"/>
    <n v="278262.53700000007"/>
    <n v="310133.83099999995"/>
    <n v="309347.33599999995"/>
    <n v="300392.125"/>
    <n v="305176.95000000007"/>
    <n v="260234.14099999997"/>
    <n v="233288.02699999989"/>
    <n v="3314474.0840000003"/>
  </r>
  <r>
    <x v="4"/>
    <x v="22"/>
    <x v="4"/>
    <x v="26"/>
    <x v="0"/>
    <n v="28897"/>
    <n v="30884.514999999999"/>
    <n v="35737.5"/>
    <n v="32740"/>
    <n v="36483.620000000003"/>
    <n v="34314"/>
    <n v="33284"/>
    <n v="36465.305999999997"/>
    <n v="34475"/>
    <n v="34169"/>
    <n v="31190.5"/>
    <n v="33332.130999999994"/>
    <n v="401972.57199999999"/>
  </r>
  <r>
    <x v="5"/>
    <x v="22"/>
    <x v="0"/>
    <x v="0"/>
    <x v="0"/>
    <n v="0"/>
    <n v="0"/>
    <n v="0"/>
    <n v="0"/>
    <n v="0"/>
    <n v="0"/>
    <n v="0"/>
    <n v="0"/>
    <n v="0"/>
    <n v="0"/>
    <n v="11.84"/>
    <n v="0"/>
    <n v="11.84"/>
  </r>
  <r>
    <x v="5"/>
    <x v="22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2"/>
    <x v="0"/>
    <x v="2"/>
    <x v="0"/>
    <n v="102.69"/>
    <n v="230.75299999999999"/>
    <n v="100.99"/>
    <n v="91.33"/>
    <n v="239.19399999999999"/>
    <n v="118.99"/>
    <n v="118.2"/>
    <n v="117.80000000000001"/>
    <n v="146.05000000000001"/>
    <n v="136.41999999999999"/>
    <n v="72.460000000000008"/>
    <n v="185.77500000000001"/>
    <n v="1660.6520000000003"/>
  </r>
  <r>
    <x v="5"/>
    <x v="22"/>
    <x v="0"/>
    <x v="3"/>
    <x v="0"/>
    <n v="29.39"/>
    <n v="0"/>
    <n v="0"/>
    <n v="0"/>
    <n v="0"/>
    <n v="0"/>
    <n v="0"/>
    <n v="0"/>
    <n v="0"/>
    <n v="0"/>
    <n v="0"/>
    <n v="0"/>
    <n v="29.39"/>
  </r>
  <r>
    <x v="5"/>
    <x v="22"/>
    <x v="0"/>
    <x v="4"/>
    <x v="0"/>
    <n v="63561.278999999995"/>
    <n v="51573.4"/>
    <n v="63448.817000000003"/>
    <n v="53561.144"/>
    <n v="63943.338000000003"/>
    <n v="57332.409"/>
    <n v="64714.603000000003"/>
    <n v="62380.428999999996"/>
    <n v="65722.096999999994"/>
    <n v="64083.906000000003"/>
    <n v="62447.195999999996"/>
    <n v="63492.544000000002"/>
    <n v="736261.16199999989"/>
  </r>
  <r>
    <x v="5"/>
    <x v="22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2"/>
    <x v="0"/>
    <x v="6"/>
    <x v="0"/>
    <n v="0"/>
    <n v="0"/>
    <n v="0"/>
    <n v="0"/>
    <n v="31.16"/>
    <n v="0"/>
    <n v="31.95"/>
    <n v="28.08"/>
    <n v="32.47"/>
    <n v="0"/>
    <n v="0"/>
    <n v="0"/>
    <n v="123.66"/>
  </r>
  <r>
    <x v="5"/>
    <x v="22"/>
    <x v="1"/>
    <x v="7"/>
    <x v="0"/>
    <n v="31049.535"/>
    <n v="33366.79"/>
    <n v="33686.451000000001"/>
    <n v="34486.252"/>
    <n v="32572.862999999998"/>
    <n v="33948.342999999993"/>
    <n v="30534.507000000005"/>
    <n v="39088.089000000007"/>
    <n v="33716.381000000001"/>
    <n v="34139.622000000003"/>
    <n v="37528.33"/>
    <n v="26524.574999999993"/>
    <n v="400641.73800000001"/>
  </r>
  <r>
    <x v="5"/>
    <x v="22"/>
    <x v="1"/>
    <x v="8"/>
    <x v="0"/>
    <n v="27.27"/>
    <n v="0"/>
    <n v="27.54"/>
    <n v="12.76"/>
    <n v="13.26"/>
    <n v="13.78"/>
    <n v="0"/>
    <n v="13.56"/>
    <n v="13.86"/>
    <n v="0"/>
    <n v="13.15"/>
    <n v="13.68"/>
    <n v="148.86000000000001"/>
  </r>
  <r>
    <x v="5"/>
    <x v="22"/>
    <x v="1"/>
    <x v="9"/>
    <x v="0"/>
    <n v="97.460000000000008"/>
    <n v="83.7"/>
    <n v="69.72"/>
    <n v="69.23"/>
    <n v="97.82"/>
    <n v="28.13"/>
    <n v="28.009999999999998"/>
    <n v="69.900000000000006"/>
    <n v="98.06"/>
    <n v="97.84"/>
    <n v="112.61"/>
    <n v="56.53"/>
    <n v="909.01"/>
  </r>
  <r>
    <x v="5"/>
    <x v="22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22"/>
    <x v="1"/>
    <x v="11"/>
    <x v="0"/>
    <n v="0"/>
    <n v="16.48"/>
    <n v="0"/>
    <n v="0"/>
    <n v="0"/>
    <n v="247.51"/>
    <n v="164.49"/>
    <n v="97.88"/>
    <n v="0"/>
    <n v="0"/>
    <n v="0"/>
    <n v="0"/>
    <n v="526.36"/>
  </r>
  <r>
    <x v="5"/>
    <x v="22"/>
    <x v="1"/>
    <x v="12"/>
    <x v="0"/>
    <n v="163.51999999999998"/>
    <n v="165.61"/>
    <n v="98.2"/>
    <n v="110.42"/>
    <n v="144.07"/>
    <n v="185.08"/>
    <n v="141.31"/>
    <n v="160.28"/>
    <n v="232.83"/>
    <n v="182.53"/>
    <n v="152.41"/>
    <n v="203.07999999999998"/>
    <n v="1939.34"/>
  </r>
  <r>
    <x v="5"/>
    <x v="22"/>
    <x v="1"/>
    <x v="13"/>
    <x v="0"/>
    <n v="41.46"/>
    <n v="41.66"/>
    <n v="69.37"/>
    <n v="30.72"/>
    <n v="41.37"/>
    <n v="60.44"/>
    <n v="55.7"/>
    <n v="55.68"/>
    <n v="56.15"/>
    <n v="70.930000000000007"/>
    <n v="14.06"/>
    <n v="13.99"/>
    <n v="551.53"/>
  </r>
  <r>
    <x v="5"/>
    <x v="22"/>
    <x v="1"/>
    <x v="14"/>
    <x v="0"/>
    <n v="13.7"/>
    <n v="27.54"/>
    <n v="13.91"/>
    <n v="55.67"/>
    <n v="13.91"/>
    <n v="13.86"/>
    <n v="13.97"/>
    <n v="13.98"/>
    <n v="27.87"/>
    <n v="14.2"/>
    <n v="14.12"/>
    <n v="27.9"/>
    <n v="250.62999999999997"/>
  </r>
  <r>
    <x v="5"/>
    <x v="22"/>
    <x v="1"/>
    <x v="15"/>
    <x v="0"/>
    <n v="4042.4499999999994"/>
    <n v="4708.68"/>
    <n v="2503.1799999999998"/>
    <n v="3434.4700000000003"/>
    <n v="4413.4270000000006"/>
    <n v="7080.8300000000008"/>
    <n v="4529.6399999999994"/>
    <n v="4640.2460000000001"/>
    <n v="10544.430000000002"/>
    <n v="13867.392999999998"/>
    <n v="13288.180999999999"/>
    <n v="10528.169"/>
    <n v="83581.09599999999"/>
  </r>
  <r>
    <x v="5"/>
    <x v="22"/>
    <x v="2"/>
    <x v="16"/>
    <x v="0"/>
    <n v="8947.7899999999991"/>
    <n v="10424.119999999999"/>
    <n v="10169.377000000004"/>
    <n v="13604.01"/>
    <n v="19647.358999999997"/>
    <n v="17283.129999999997"/>
    <n v="12661.239999999998"/>
    <n v="13888.359"/>
    <n v="14383.234999999999"/>
    <n v="14237.199999999997"/>
    <n v="11045.210000000003"/>
    <n v="12731.347"/>
    <n v="159022.37699999998"/>
  </r>
  <r>
    <x v="5"/>
    <x v="22"/>
    <x v="2"/>
    <x v="17"/>
    <x v="0"/>
    <n v="7418.16"/>
    <n v="937.34"/>
    <n v="868.3599999999999"/>
    <n v="600.84"/>
    <n v="415.01"/>
    <n v="325.35000000000002"/>
    <n v="1044.99"/>
    <n v="2082.7200000000003"/>
    <n v="2478.12"/>
    <n v="3202.5"/>
    <n v="355.58000000000004"/>
    <n v="1748.56"/>
    <n v="21477.530000000002"/>
  </r>
  <r>
    <x v="5"/>
    <x v="22"/>
    <x v="2"/>
    <x v="18"/>
    <x v="0"/>
    <n v="124.32000000000001"/>
    <n v="1767.0060000000001"/>
    <n v="1003.0930000000001"/>
    <n v="76.45"/>
    <n v="2023.998"/>
    <n v="2251.4959999999996"/>
    <n v="1055.3300000000002"/>
    <n v="245.87"/>
    <n v="162.73000000000002"/>
    <n v="670.98300000000006"/>
    <n v="0"/>
    <n v="47.51"/>
    <n v="9428.7860000000001"/>
  </r>
  <r>
    <x v="5"/>
    <x v="22"/>
    <x v="2"/>
    <x v="19"/>
    <x v="0"/>
    <n v="17482.326000000001"/>
    <n v="16473.759999999998"/>
    <n v="12228.625"/>
    <n v="10294.407999999998"/>
    <n v="11155.261"/>
    <n v="10246.388000000004"/>
    <n v="9016.7839999999997"/>
    <n v="11075.345000000003"/>
    <n v="11381.538"/>
    <n v="11016.880000000005"/>
    <n v="9994.7090000000007"/>
    <n v="10522.416999999998"/>
    <n v="140888.44099999999"/>
  </r>
  <r>
    <x v="5"/>
    <x v="22"/>
    <x v="3"/>
    <x v="20"/>
    <x v="0"/>
    <n v="12517.999999999996"/>
    <n v="9460.4900000000034"/>
    <n v="12071.280000000002"/>
    <n v="12980.799999999997"/>
    <n v="12912.12"/>
    <n v="11228.777999999997"/>
    <n v="12192.96999999999"/>
    <n v="13067.238999999996"/>
    <n v="15204.995999999997"/>
    <n v="14321.38"/>
    <n v="13197.449999999999"/>
    <n v="13464.217000000001"/>
    <n v="152619.72"/>
  </r>
  <r>
    <x v="5"/>
    <x v="22"/>
    <x v="3"/>
    <x v="21"/>
    <x v="0"/>
    <n v="2519.0200000000004"/>
    <n v="3792.15"/>
    <n v="2740.8"/>
    <n v="3657.16"/>
    <n v="5597.57"/>
    <n v="3642.0499999999997"/>
    <n v="3328.0199999999991"/>
    <n v="4379.2599999999984"/>
    <n v="3216.4100000000003"/>
    <n v="2587.37"/>
    <n v="3001.07"/>
    <n v="2159.02"/>
    <n v="40619.9"/>
  </r>
  <r>
    <x v="5"/>
    <x v="22"/>
    <x v="3"/>
    <x v="22"/>
    <x v="0"/>
    <n v="3096.3700000000003"/>
    <n v="2680.5400000000004"/>
    <n v="2377.098"/>
    <n v="2851.3809999999999"/>
    <n v="4410.4880000000003"/>
    <n v="5319.92"/>
    <n v="2911.74"/>
    <n v="6126.91"/>
    <n v="7843.5899999999992"/>
    <n v="3581.4299999999994"/>
    <n v="2624.5299999999997"/>
    <n v="3266.9100000000003"/>
    <n v="47090.906999999999"/>
  </r>
  <r>
    <x v="5"/>
    <x v="22"/>
    <x v="4"/>
    <x v="23"/>
    <x v="0"/>
    <n v="892.29"/>
    <n v="1388.23"/>
    <n v="894.09"/>
    <n v="488.27"/>
    <n v="452.78"/>
    <n v="99.749999999999986"/>
    <n v="83.64"/>
    <n v="434.02"/>
    <n v="165"/>
    <n v="89.52"/>
    <n v="384.46000000000004"/>
    <n v="655.20000000000005"/>
    <n v="6027.25"/>
  </r>
  <r>
    <x v="5"/>
    <x v="22"/>
    <x v="4"/>
    <x v="24"/>
    <x v="0"/>
    <n v="32.04"/>
    <n v="60.92"/>
    <n v="32.78"/>
    <n v="98.09"/>
    <n v="1.4E-2"/>
    <n v="78.942000000000007"/>
    <n v="46.955999999999996"/>
    <n v="32.408999999999999"/>
    <n v="33.03"/>
    <n v="0"/>
    <n v="67.75"/>
    <n v="0"/>
    <n v="482.93100000000004"/>
  </r>
  <r>
    <x v="5"/>
    <x v="22"/>
    <x v="4"/>
    <x v="25"/>
    <x v="0"/>
    <n v="6504.9929999999986"/>
    <n v="3913.971"/>
    <n v="4725.2169999999996"/>
    <n v="4840.1589999999987"/>
    <n v="4777.5290000000005"/>
    <n v="5198.277000000001"/>
    <n v="4803.2180000000008"/>
    <n v="6011.6010000000006"/>
    <n v="5059.7380000000003"/>
    <n v="7605.375"/>
    <n v="5272.5159999999996"/>
    <n v="5151.8950000000004"/>
    <n v="63864.489000000001"/>
  </r>
  <r>
    <x v="5"/>
    <x v="22"/>
    <x v="4"/>
    <x v="26"/>
    <x v="0"/>
    <n v="25.39"/>
    <n v="56.769999999999996"/>
    <n v="80.22"/>
    <n v="54.759"/>
    <n v="54.31"/>
    <n v="76.63"/>
    <n v="24.79"/>
    <n v="25.22"/>
    <n v="51.718000000000004"/>
    <n v="24.343"/>
    <n v="48.298999999999999"/>
    <n v="23.282"/>
    <n v="545.73100000000011"/>
  </r>
  <r>
    <x v="6"/>
    <x v="22"/>
    <x v="0"/>
    <x v="0"/>
    <x v="0"/>
    <n v="666.01199999999994"/>
    <n v="628.78199999999993"/>
    <n v="993.69799999999998"/>
    <n v="990.553"/>
    <n v="769.96799999999996"/>
    <n v="800.62100000000009"/>
    <n v="497.31900000000002"/>
    <n v="447.44900000000001"/>
    <n v="414.53800000000001"/>
    <n v="518.46600000000001"/>
    <n v="717.1880000000001"/>
    <n v="669.72300000000007"/>
    <n v="8114.3170000000009"/>
  </r>
  <r>
    <x v="6"/>
    <x v="22"/>
    <x v="0"/>
    <x v="1"/>
    <x v="0"/>
    <n v="375.303"/>
    <n v="395.35500000000002"/>
    <n v="555.80100000000004"/>
    <n v="587.75900000000013"/>
    <n v="593.28300000000002"/>
    <n v="620.72799999999995"/>
    <n v="518.34199999999998"/>
    <n v="455.21000000000004"/>
    <n v="412.76299999999998"/>
    <n v="475.32900000000006"/>
    <n v="644.39499999999998"/>
    <n v="467.28699999999998"/>
    <n v="6101.5550000000003"/>
  </r>
  <r>
    <x v="6"/>
    <x v="22"/>
    <x v="0"/>
    <x v="2"/>
    <x v="0"/>
    <n v="8599.3209999999999"/>
    <n v="9044.619999999999"/>
    <n v="12414.535"/>
    <n v="13621.522000000001"/>
    <n v="13399.813999999998"/>
    <n v="12129.858000000002"/>
    <n v="9807.6909999999989"/>
    <n v="8089.418999999999"/>
    <n v="7750"/>
    <n v="9378.5750000000007"/>
    <n v="9721.976999999999"/>
    <n v="9862.3109999999997"/>
    <n v="123819.643"/>
  </r>
  <r>
    <x v="6"/>
    <x v="22"/>
    <x v="0"/>
    <x v="3"/>
    <x v="0"/>
    <n v="145.93099999999998"/>
    <n v="118"/>
    <n v="222.93100000000001"/>
    <n v="209.935"/>
    <n v="274"/>
    <n v="255.92699999999999"/>
    <n v="286"/>
    <n v="164.91499999999999"/>
    <n v="154"/>
    <n v="168.83199999999999"/>
    <n v="176.94299999999998"/>
    <n v="172.94800000000001"/>
    <n v="2350.3619999999996"/>
  </r>
  <r>
    <x v="6"/>
    <x v="22"/>
    <x v="0"/>
    <x v="4"/>
    <x v="0"/>
    <n v="2845.6639999999998"/>
    <n v="2795.299"/>
    <n v="4180.1409999999996"/>
    <n v="3788.6349999999993"/>
    <n v="3567.8280000000009"/>
    <n v="9829.4529999999995"/>
    <n v="2609.5819999999999"/>
    <n v="4806.5670000000009"/>
    <n v="2344.6019999999999"/>
    <n v="2780.5420000000004"/>
    <n v="2743.3639999999996"/>
    <n v="3247.1610000000001"/>
    <n v="45538.837999999996"/>
  </r>
  <r>
    <x v="6"/>
    <x v="22"/>
    <x v="0"/>
    <x v="5"/>
    <x v="0"/>
    <n v="19.913"/>
    <n v="14.928999999999998"/>
    <n v="34.805"/>
    <n v="39.725999999999999"/>
    <n v="2638.1759999999999"/>
    <n v="3679.4859999999999"/>
    <n v="1760.1679999999999"/>
    <n v="1929.8700000000001"/>
    <n v="3085.45"/>
    <n v="24.832999999999998"/>
    <n v="29.724"/>
    <n v="15"/>
    <n v="13272.080000000002"/>
  </r>
  <r>
    <x v="6"/>
    <x v="22"/>
    <x v="0"/>
    <x v="6"/>
    <x v="0"/>
    <n v="1878.7"/>
    <n v="1746.9010000000001"/>
    <n v="3161.3"/>
    <n v="2858.6000000000004"/>
    <n v="2267.1"/>
    <n v="2555.1999999999998"/>
    <n v="2576.3000000000002"/>
    <n v="1853.1"/>
    <n v="1574.3"/>
    <n v="1768.1000000000001"/>
    <n v="2145.5"/>
    <n v="2430.1999999999998"/>
    <n v="26815.300999999996"/>
  </r>
  <r>
    <x v="6"/>
    <x v="22"/>
    <x v="1"/>
    <x v="7"/>
    <x v="0"/>
    <n v="3489.3300000000004"/>
    <n v="5814.4299999999994"/>
    <n v="9771.1299999999992"/>
    <n v="10273.072"/>
    <n v="7021.6879999999992"/>
    <n v="8785.5300000000007"/>
    <n v="10026.65"/>
    <n v="3583.4950000000003"/>
    <n v="3823.25"/>
    <n v="2300.4299999999998"/>
    <n v="2674.6"/>
    <n v="3051.13"/>
    <n v="70614.735000000015"/>
  </r>
  <r>
    <x v="6"/>
    <x v="22"/>
    <x v="1"/>
    <x v="8"/>
    <x v="0"/>
    <n v="5942.9000000000005"/>
    <n v="8492.7000000000007"/>
    <n v="18182.708999999999"/>
    <n v="21137.221000000001"/>
    <n v="18253.650000000001"/>
    <n v="8285.4000000000015"/>
    <n v="8144.0500000000011"/>
    <n v="4322.6000000000004"/>
    <n v="5176.7"/>
    <n v="5043.8"/>
    <n v="5210.2000000000007"/>
    <n v="5354.2889999999998"/>
    <n v="113546.219"/>
  </r>
  <r>
    <x v="6"/>
    <x v="22"/>
    <x v="1"/>
    <x v="9"/>
    <x v="0"/>
    <n v="9433.893"/>
    <n v="9500.119999999999"/>
    <n v="13120.99"/>
    <n v="12711.723999999998"/>
    <n v="11626.5"/>
    <n v="10943.05"/>
    <n v="8828.905999999999"/>
    <n v="6734.3289999999997"/>
    <n v="6458.7"/>
    <n v="8907.5"/>
    <n v="9428"/>
    <n v="10113.799999999999"/>
    <n v="117807.512"/>
  </r>
  <r>
    <x v="6"/>
    <x v="22"/>
    <x v="1"/>
    <x v="10"/>
    <x v="0"/>
    <n v="5123"/>
    <n v="4994"/>
    <n v="7641"/>
    <n v="8102.3360000000002"/>
    <n v="6832"/>
    <n v="5685.5"/>
    <n v="4529.3999999999996"/>
    <n v="2761.5"/>
    <n v="3200.5"/>
    <n v="4128.5"/>
    <n v="4482.2309999999998"/>
    <n v="5756"/>
    <n v="63235.966999999997"/>
  </r>
  <r>
    <x v="6"/>
    <x v="22"/>
    <x v="1"/>
    <x v="11"/>
    <x v="0"/>
    <n v="10507.739999999998"/>
    <n v="10369.419999999998"/>
    <n v="15499.349999999999"/>
    <n v="14236.389999999998"/>
    <n v="12163.319999999998"/>
    <n v="10920.4"/>
    <n v="5232.8799999999992"/>
    <n v="4181.5"/>
    <n v="7241.9800000000005"/>
    <n v="11975.42"/>
    <n v="11193.470000000001"/>
    <n v="10484.99"/>
    <n v="124006.86"/>
  </r>
  <r>
    <x v="6"/>
    <x v="22"/>
    <x v="1"/>
    <x v="12"/>
    <x v="0"/>
    <n v="20735.127999999997"/>
    <n v="21700.146999999997"/>
    <n v="33694.1"/>
    <n v="25183.200000000001"/>
    <n v="19772.847999999998"/>
    <n v="19614.010999999999"/>
    <n v="12994.047"/>
    <n v="8530.6"/>
    <n v="11097.05"/>
    <n v="16806.655999999999"/>
    <n v="17309.448"/>
    <n v="19315"/>
    <n v="226752.23499999999"/>
  </r>
  <r>
    <x v="6"/>
    <x v="22"/>
    <x v="1"/>
    <x v="13"/>
    <x v="0"/>
    <n v="5890.5899999999992"/>
    <n v="5353.7760000000007"/>
    <n v="11820.121999999998"/>
    <n v="8227.3670000000002"/>
    <n v="7837.2269999999999"/>
    <n v="6013.688000000001"/>
    <n v="3851.915"/>
    <n v="11483.942999999999"/>
    <n v="3984.3789999999995"/>
    <n v="4648.1230000000005"/>
    <n v="4700.8"/>
    <n v="5797.0890000000009"/>
    <n v="79609.019000000015"/>
  </r>
  <r>
    <x v="6"/>
    <x v="22"/>
    <x v="1"/>
    <x v="14"/>
    <x v="0"/>
    <n v="3415.8049999999998"/>
    <n v="2760.9340000000002"/>
    <n v="4222.6499999999996"/>
    <n v="3670.7260000000001"/>
    <n v="2968.1010000000001"/>
    <n v="2682.36"/>
    <n v="1557.4839999999999"/>
    <n v="1168.971"/>
    <n v="1352.454"/>
    <n v="2681.4809999999998"/>
    <n v="3213.2860000000001"/>
    <n v="3287.92"/>
    <n v="32982.172000000006"/>
  </r>
  <r>
    <x v="6"/>
    <x v="22"/>
    <x v="1"/>
    <x v="15"/>
    <x v="0"/>
    <n v="35584.449000000001"/>
    <n v="37359.932000000001"/>
    <n v="55883.058999999987"/>
    <n v="44176.724999999999"/>
    <n v="42494.15"/>
    <n v="43863.468000000001"/>
    <n v="32177.605000000003"/>
    <n v="25509.547999999999"/>
    <n v="29533.156999999999"/>
    <n v="39723.199999999997"/>
    <n v="39824.210000000006"/>
    <n v="41023.716000000008"/>
    <n v="467153.21900000004"/>
  </r>
  <r>
    <x v="6"/>
    <x v="22"/>
    <x v="2"/>
    <x v="16"/>
    <x v="0"/>
    <n v="128562.372"/>
    <n v="154614.63600000003"/>
    <n v="210331.23899999997"/>
    <n v="196145.348"/>
    <n v="174497.32199999993"/>
    <n v="190398.85000000003"/>
    <n v="156628.34099999999"/>
    <n v="145610.53699999984"/>
    <n v="158173.56299999991"/>
    <n v="151451.41900000005"/>
    <n v="134310.29800000004"/>
    <n v="148502.47699999998"/>
    <n v="1949226.4019999995"/>
  </r>
  <r>
    <x v="6"/>
    <x v="22"/>
    <x v="2"/>
    <x v="17"/>
    <x v="0"/>
    <n v="2957"/>
    <n v="2843.5"/>
    <n v="5085.5"/>
    <n v="5405.3950000000004"/>
    <n v="4002.9569999999999"/>
    <n v="3627.9689999999996"/>
    <n v="3722.4059999999999"/>
    <n v="3142.5"/>
    <n v="3214.4560000000001"/>
    <n v="3466.973"/>
    <n v="3046.9229999999998"/>
    <n v="3508"/>
    <n v="44023.578999999998"/>
  </r>
  <r>
    <x v="6"/>
    <x v="22"/>
    <x v="2"/>
    <x v="18"/>
    <x v="0"/>
    <n v="48583.474000000002"/>
    <n v="43062.824999999997"/>
    <n v="55016.584999999999"/>
    <n v="48967.548999999999"/>
    <n v="45009.737999999998"/>
    <n v="44110.31"/>
    <n v="49794.753000000004"/>
    <n v="45122.223000000005"/>
    <n v="47600.169000000002"/>
    <n v="49124.369999999995"/>
    <n v="43821.048999999999"/>
    <n v="48500.003000000004"/>
    <n v="568713.04799999995"/>
  </r>
  <r>
    <x v="6"/>
    <x v="22"/>
    <x v="2"/>
    <x v="19"/>
    <x v="0"/>
    <n v="489390.99899999966"/>
    <n v="591054.51500000025"/>
    <n v="748965.51899999997"/>
    <n v="676098.22500000009"/>
    <n v="637546.91299999971"/>
    <n v="671880.08100000024"/>
    <n v="728728.80300000042"/>
    <n v="722501.07800000021"/>
    <n v="749248.60899999982"/>
    <n v="691086.03400000033"/>
    <n v="641519.0499999997"/>
    <n v="713374.47000000032"/>
    <n v="8061394.296000002"/>
  </r>
  <r>
    <x v="6"/>
    <x v="22"/>
    <x v="3"/>
    <x v="20"/>
    <x v="0"/>
    <n v="54195.548999999977"/>
    <n v="67183.784999999974"/>
    <n v="91142.933999999994"/>
    <n v="82305.880999999979"/>
    <n v="70583.416999999987"/>
    <n v="70098.491999999969"/>
    <n v="69656.2579999999"/>
    <n v="62182.297000000013"/>
    <n v="67865.716999999961"/>
    <n v="65631.288999999961"/>
    <n v="65936.531999999992"/>
    <n v="72593.875000000015"/>
    <n v="839376.02599999972"/>
  </r>
  <r>
    <x v="6"/>
    <x v="22"/>
    <x v="3"/>
    <x v="21"/>
    <x v="0"/>
    <n v="4094.0449999999996"/>
    <n v="4044.4400000000005"/>
    <n v="6270.2539999999999"/>
    <n v="5564.4949999999999"/>
    <n v="4510.5219999999999"/>
    <n v="4288.5"/>
    <n v="4124.7970000000005"/>
    <n v="3828.6949999999997"/>
    <n v="4545.893"/>
    <n v="4206.7260000000006"/>
    <n v="6283.8680000000004"/>
    <n v="5893.5"/>
    <n v="57655.735000000008"/>
  </r>
  <r>
    <x v="6"/>
    <x v="22"/>
    <x v="3"/>
    <x v="22"/>
    <x v="0"/>
    <n v="2851.8730000000014"/>
    <n v="2133.7379999999998"/>
    <n v="3135.1570000000002"/>
    <n v="2225.3339999999998"/>
    <n v="2410.3090000000007"/>
    <n v="3057.5379999999982"/>
    <n v="2560.478000000001"/>
    <n v="2663.0970000000007"/>
    <n v="2692.7990000000004"/>
    <n v="2701.5459999999998"/>
    <n v="2748.7970000000005"/>
    <n v="3743.4990000000007"/>
    <n v="32924.165000000008"/>
  </r>
  <r>
    <x v="6"/>
    <x v="22"/>
    <x v="4"/>
    <x v="23"/>
    <x v="0"/>
    <n v="10430.839"/>
    <n v="11082.073999999999"/>
    <n v="16101.566000000003"/>
    <n v="15101.600999999999"/>
    <n v="12294.160999999996"/>
    <n v="12996.425999999999"/>
    <n v="11665.388999999997"/>
    <n v="10107.467999999999"/>
    <n v="11173.551000000001"/>
    <n v="11442.114"/>
    <n v="11881.738999999998"/>
    <n v="12952.405000000001"/>
    <n v="147229.33299999998"/>
  </r>
  <r>
    <x v="6"/>
    <x v="22"/>
    <x v="4"/>
    <x v="24"/>
    <x v="0"/>
    <n v="53395.243000000017"/>
    <n v="57729.753999999972"/>
    <n v="70347.046999999991"/>
    <n v="66699.622000000003"/>
    <n v="66093.446999999986"/>
    <n v="65149.161"/>
    <n v="72563.39899999999"/>
    <n v="73935.37"/>
    <n v="79534.203000000009"/>
    <n v="79184.667999999961"/>
    <n v="73388.164000000019"/>
    <n v="79691.901999999987"/>
    <n v="837711.98"/>
  </r>
  <r>
    <x v="6"/>
    <x v="22"/>
    <x v="4"/>
    <x v="25"/>
    <x v="0"/>
    <n v="95285.94799999996"/>
    <n v="107523.088"/>
    <n v="124773.05500000004"/>
    <n v="126589.00000000001"/>
    <n v="129282.57299999999"/>
    <n v="129369.57"/>
    <n v="117005.66700000002"/>
    <n v="109565.80800000002"/>
    <n v="116080.43399999998"/>
    <n v="112273.68700000002"/>
    <n v="104102.62700000001"/>
    <n v="110442.83500000001"/>
    <n v="1382294.2919999999"/>
  </r>
  <r>
    <x v="6"/>
    <x v="22"/>
    <x v="4"/>
    <x v="26"/>
    <x v="0"/>
    <n v="3985"/>
    <n v="5087"/>
    <n v="9134.5"/>
    <n v="8696"/>
    <n v="7639"/>
    <n v="7939"/>
    <n v="4343.5"/>
    <n v="4670"/>
    <n v="8644.5"/>
    <n v="9824.130000000001"/>
    <n v="8546.5"/>
    <n v="8290.2669999999998"/>
    <n v="86799.396999999997"/>
  </r>
  <r>
    <x v="7"/>
    <x v="22"/>
    <x v="0"/>
    <x v="0"/>
    <x v="0"/>
    <n v="7054.8478260869551"/>
    <n v="7296.3750000000018"/>
    <n v="8325.4746376811618"/>
    <n v="7105.1521739130467"/>
    <n v="7660.865942028986"/>
    <n v="7584.5253623188473"/>
    <n v="7113.2065217391391"/>
    <n v="7943.8315217391355"/>
    <n v="7308.1268115942057"/>
    <n v="7359.2065217391309"/>
    <n v="8097.3115942029017"/>
    <n v="7655.4963768116031"/>
    <n v="90504.420289855116"/>
  </r>
  <r>
    <x v="7"/>
    <x v="22"/>
    <x v="0"/>
    <x v="1"/>
    <x v="0"/>
    <n v="2945.7699275362315"/>
    <n v="2937.3731884057988"/>
    <n v="3306.1884057971029"/>
    <n v="2924.3097826086973"/>
    <n v="3161.9184782608718"/>
    <n v="3131.5235507246393"/>
    <n v="2942.5471014492764"/>
    <n v="3227.2500000000014"/>
    <n v="3174.2173913043493"/>
    <n v="3097.132246376812"/>
    <n v="3248.2028985507277"/>
    <n v="3317.29347826087"/>
    <n v="37413.726449275375"/>
  </r>
  <r>
    <x v="7"/>
    <x v="22"/>
    <x v="0"/>
    <x v="2"/>
    <x v="0"/>
    <n v="14691.63586956522"/>
    <n v="14699.327898550726"/>
    <n v="15739.699275362327"/>
    <n v="14362.476449275371"/>
    <n v="15375.547101449274"/>
    <n v="14717.884057971001"/>
    <n v="14713.923913043453"/>
    <n v="15413.550724637687"/>
    <n v="15184.672101449272"/>
    <n v="14040.018115942015"/>
    <n v="15244.088768115955"/>
    <n v="15691.490942028993"/>
    <n v="179874.31521739133"/>
  </r>
  <r>
    <x v="7"/>
    <x v="22"/>
    <x v="0"/>
    <x v="3"/>
    <x v="0"/>
    <n v="2220.8532608695637"/>
    <n v="2278.1213768115936"/>
    <n v="2579.3423913043471"/>
    <n v="2234.5307971014495"/>
    <n v="2484.0326086956529"/>
    <n v="2375.5833333333339"/>
    <n v="2365.0090579710145"/>
    <n v="2540.440217391304"/>
    <n v="2401.7518115942021"/>
    <n v="2422.2192028985514"/>
    <n v="2393.6123188405786"/>
    <n v="2604.94384057971"/>
    <n v="28900.440217391304"/>
  </r>
  <r>
    <x v="7"/>
    <x v="22"/>
    <x v="0"/>
    <x v="4"/>
    <x v="0"/>
    <n v="31422.14673913041"/>
    <n v="31016.581521739081"/>
    <n v="33556.605072463688"/>
    <n v="32099.992753623188"/>
    <n v="33206.833333333314"/>
    <n v="32891.626811594164"/>
    <n v="31215.865942028937"/>
    <n v="34279.706521739157"/>
    <n v="32093.271739130385"/>
    <n v="32443.391304347784"/>
    <n v="33223.249999999993"/>
    <n v="34491.766304347824"/>
    <n v="391941.03804347798"/>
  </r>
  <r>
    <x v="7"/>
    <x v="22"/>
    <x v="0"/>
    <x v="5"/>
    <x v="0"/>
    <n v="2572.4456521739116"/>
    <n v="2537.3786231884073"/>
    <n v="2866.6086956521749"/>
    <n v="2634.8025362318831"/>
    <n v="2669.0851449275351"/>
    <n v="2617.052536231884"/>
    <n v="2601.3297101449298"/>
    <n v="2703.2608695652179"/>
    <n v="2613.4999999999982"/>
    <n v="2647.5543478260879"/>
    <n v="2540.005434782609"/>
    <n v="2920.527173913043"/>
    <n v="31923.550724637684"/>
  </r>
  <r>
    <x v="7"/>
    <x v="22"/>
    <x v="0"/>
    <x v="6"/>
    <x v="0"/>
    <n v="6883.9673913043498"/>
    <n v="6917.9076086956502"/>
    <n v="7631.0543478260843"/>
    <n v="6878.6068840579719"/>
    <n v="7177.8967391304377"/>
    <n v="7003.6068840579683"/>
    <n v="6697.2753623188473"/>
    <n v="7412.7518115941975"/>
    <n v="6918.1902173913022"/>
    <n v="6773.8369565217336"/>
    <n v="7631.3423913043443"/>
    <n v="7598.63768115942"/>
    <n v="85525.074275362305"/>
  </r>
  <r>
    <x v="7"/>
    <x v="22"/>
    <x v="1"/>
    <x v="7"/>
    <x v="0"/>
    <n v="24402.836956521714"/>
    <n v="23719.134057971001"/>
    <n v="26715.074275362291"/>
    <n v="25659.074275362305"/>
    <n v="25858.389492753613"/>
    <n v="25853.242753623159"/>
    <n v="25271.139492753588"/>
    <n v="27587.730072463735"/>
    <n v="25250.702898550702"/>
    <n v="25285.398550724589"/>
    <n v="27289.673913043469"/>
    <n v="27254.931159420223"/>
    <n v="310147.32789855037"/>
  </r>
  <r>
    <x v="7"/>
    <x v="22"/>
    <x v="1"/>
    <x v="8"/>
    <x v="0"/>
    <n v="13393.048913043478"/>
    <n v="13247.726449275353"/>
    <n v="14468.215579710135"/>
    <n v="13005.340579710139"/>
    <n v="14030.442028985501"/>
    <n v="13963.802536231888"/>
    <n v="13783.999999999995"/>
    <n v="14930.956521739132"/>
    <n v="13626.336956521734"/>
    <n v="13712.532608695648"/>
    <n v="14360.539855072455"/>
    <n v="14398.855072463757"/>
    <n v="166921.79710144922"/>
  </r>
  <r>
    <x v="7"/>
    <x v="22"/>
    <x v="1"/>
    <x v="9"/>
    <x v="0"/>
    <n v="42686.612318840591"/>
    <n v="39617.039855072398"/>
    <n v="43432.710144927529"/>
    <n v="42888.00362318843"/>
    <n v="43570.067028985468"/>
    <n v="43468.202898550655"/>
    <n v="42455.153985507248"/>
    <n v="45999.954710144943"/>
    <n v="42962.278985507161"/>
    <n v="41739.054347826059"/>
    <n v="42003.807971014437"/>
    <n v="44389.717391304344"/>
    <n v="515212.60326086928"/>
  </r>
  <r>
    <x v="7"/>
    <x v="22"/>
    <x v="1"/>
    <x v="10"/>
    <x v="0"/>
    <n v="16523.387681159427"/>
    <n v="16036.298913043467"/>
    <n v="17998.802536231877"/>
    <n v="16087.114130434786"/>
    <n v="17169.664855072449"/>
    <n v="17243.391304347824"/>
    <n v="17445.429347826073"/>
    <n v="18457.389492753642"/>
    <n v="17538.237318840576"/>
    <n v="16707.527173913037"/>
    <n v="10842.182971014494"/>
    <n v="17430.434782608692"/>
    <n v="199479.86050724634"/>
  </r>
  <r>
    <x v="7"/>
    <x v="22"/>
    <x v="1"/>
    <x v="11"/>
    <x v="0"/>
    <n v="18965.331521739125"/>
    <n v="18286.755434782586"/>
    <n v="21143.690217391282"/>
    <n v="19067.483695652165"/>
    <n v="20477.425724637676"/>
    <n v="20710.403985507241"/>
    <n v="21477.259057971001"/>
    <n v="22338.96557971009"/>
    <n v="21149.844202898537"/>
    <n v="20338.708333333336"/>
    <n v="19561.646739130414"/>
    <n v="21958.60507246375"/>
    <n v="245476.1195652172"/>
  </r>
  <r>
    <x v="7"/>
    <x v="22"/>
    <x v="1"/>
    <x v="12"/>
    <x v="0"/>
    <n v="41581.402173913055"/>
    <n v="40983.608695652176"/>
    <n v="46950.18115942031"/>
    <n v="41827.09782608696"/>
    <n v="45076.503623188415"/>
    <n v="46389.775362318935"/>
    <n v="47171.496376811607"/>
    <n v="50012.30072463768"/>
    <n v="46845.19202898549"/>
    <n v="44765.152173912975"/>
    <n v="43060.918478260821"/>
    <n v="48692.46739130433"/>
    <n v="543356.09601449268"/>
  </r>
  <r>
    <x v="7"/>
    <x v="22"/>
    <x v="1"/>
    <x v="13"/>
    <x v="0"/>
    <n v="13648.188405797095"/>
    <n v="13405.572463768111"/>
    <n v="14881.402173913053"/>
    <n v="13765.528985507248"/>
    <n v="14694.041666666661"/>
    <n v="14900.382246376805"/>
    <n v="15433.056159420279"/>
    <n v="16098.753623188395"/>
    <n v="15330.721014492752"/>
    <n v="15065.753623188413"/>
    <n v="14434.686594202898"/>
    <n v="16367.769927536236"/>
    <n v="178025.85688405792"/>
  </r>
  <r>
    <x v="7"/>
    <x v="22"/>
    <x v="1"/>
    <x v="14"/>
    <x v="0"/>
    <n v="9616.6974637681105"/>
    <n v="9349.3713768116068"/>
    <n v="11148.085144927531"/>
    <n v="10159.532608695656"/>
    <n v="10908.95108695652"/>
    <n v="11101.985507246374"/>
    <n v="11534.789855072473"/>
    <n v="12919.780797101439"/>
    <n v="12281.75724637681"/>
    <n v="12225.550724637686"/>
    <n v="11911.123188405796"/>
    <n v="13082.679347826086"/>
    <n v="136240.30434782608"/>
  </r>
  <r>
    <x v="7"/>
    <x v="22"/>
    <x v="1"/>
    <x v="15"/>
    <x v="0"/>
    <n v="74284.030797101412"/>
    <n v="72627.568840579625"/>
    <n v="79449.0634057969"/>
    <n v="68867.300724637578"/>
    <n v="80519.521739130461"/>
    <n v="78601.027173913011"/>
    <n v="82121.692028985577"/>
    <n v="79942.434782608645"/>
    <n v="76178.264492753762"/>
    <n v="72606.730072463848"/>
    <n v="76491.248188405763"/>
    <n v="78166.538043478125"/>
    <n v="919855.42028985475"/>
  </r>
  <r>
    <x v="7"/>
    <x v="22"/>
    <x v="2"/>
    <x v="16"/>
    <x v="0"/>
    <n v="96283.353260869262"/>
    <n v="96687.528985506724"/>
    <n v="108418.61775362291"/>
    <n v="94447.228260869786"/>
    <n v="109590.36050724599"/>
    <n v="108571.62681159427"/>
    <n v="110082.10144927514"/>
    <n v="116673.05797101471"/>
    <n v="106622.4076086956"/>
    <n v="104916.04166666654"/>
    <n v="104987.69927536238"/>
    <n v="110594.76449275369"/>
    <n v="1267874.7880434769"/>
  </r>
  <r>
    <x v="7"/>
    <x v="22"/>
    <x v="2"/>
    <x v="17"/>
    <x v="0"/>
    <n v="20723.123188405796"/>
    <n v="20796.809782608736"/>
    <n v="24430.711956521722"/>
    <n v="20347.913043478249"/>
    <n v="24439.764492753584"/>
    <n v="24491.3097826087"/>
    <n v="22986.030797101419"/>
    <n v="24739.179347826092"/>
    <n v="23485.094202898566"/>
    <n v="22502.889492753595"/>
    <n v="22666.809782608674"/>
    <n v="24396.956521739117"/>
    <n v="276006.59239130421"/>
  </r>
  <r>
    <x v="7"/>
    <x v="22"/>
    <x v="2"/>
    <x v="18"/>
    <x v="0"/>
    <n v="72405.659420289987"/>
    <n v="74297.438405797235"/>
    <n v="79967.201086956426"/>
    <n v="76179.355072463615"/>
    <n v="84938.13224637683"/>
    <n v="87207.365942029006"/>
    <n v="83486.932971014496"/>
    <n v="88991.764492753719"/>
    <n v="84655.980072463848"/>
    <n v="83305.088768115907"/>
    <n v="82674.418478260952"/>
    <n v="89378.916666666773"/>
    <n v="987488.25362318894"/>
  </r>
  <r>
    <x v="7"/>
    <x v="22"/>
    <x v="2"/>
    <x v="19"/>
    <x v="0"/>
    <n v="236650.80072463621"/>
    <n v="242823.86231884081"/>
    <n v="274976.13405796926"/>
    <n v="245516.94202898507"/>
    <n v="282091.60144927667"/>
    <n v="282439.46920289798"/>
    <n v="272103.42572463775"/>
    <n v="296289.19384058018"/>
    <n v="281160.74818840547"/>
    <n v="273715.16847825982"/>
    <n v="275703.05253623141"/>
    <n v="271857.76811594184"/>
    <n v="3235328.1666666623"/>
  </r>
  <r>
    <x v="7"/>
    <x v="22"/>
    <x v="3"/>
    <x v="20"/>
    <x v="0"/>
    <n v="72208.523550724625"/>
    <n v="71438.454710144884"/>
    <n v="81882.597826086843"/>
    <n v="77677.751811594237"/>
    <n v="89609.574275362262"/>
    <n v="91156.71739130409"/>
    <n v="85984.737318840736"/>
    <n v="93929.221014492534"/>
    <n v="87881.487318840489"/>
    <n v="83743.576086956164"/>
    <n v="83879.106884057997"/>
    <n v="78231.530797101528"/>
    <n v="997623.27898550639"/>
  </r>
  <r>
    <x v="7"/>
    <x v="22"/>
    <x v="3"/>
    <x v="21"/>
    <x v="0"/>
    <n v="39796.010869565165"/>
    <n v="40187.740942028999"/>
    <n v="45797.355072463666"/>
    <n v="42674.405797101273"/>
    <n v="48146.681159420259"/>
    <n v="48431.389492753493"/>
    <n v="46854.719202898472"/>
    <n v="51755.929347826117"/>
    <n v="48666.132246376816"/>
    <n v="46580.873188405742"/>
    <n v="46992.280797101375"/>
    <n v="44660.650362318804"/>
    <n v="550544.16847826028"/>
  </r>
  <r>
    <x v="7"/>
    <x v="22"/>
    <x v="3"/>
    <x v="22"/>
    <x v="0"/>
    <n v="55465.762681159329"/>
    <n v="56524.1884057969"/>
    <n v="66900.469202898646"/>
    <n v="64094.146739130338"/>
    <n v="74129.215579710042"/>
    <n v="76587.403985506957"/>
    <n v="71390.403985507204"/>
    <n v="78189.777173912924"/>
    <n v="70610.938405797147"/>
    <n v="68752.291666666744"/>
    <n v="68340.985507246296"/>
    <n v="63567.278985507008"/>
    <n v="814552.86231883953"/>
  </r>
  <r>
    <x v="7"/>
    <x v="22"/>
    <x v="4"/>
    <x v="23"/>
    <x v="0"/>
    <n v="13103.186594202911"/>
    <n v="13636.00543478261"/>
    <n v="15409.358695652165"/>
    <n v="14089.920289855065"/>
    <n v="15861.858695652185"/>
    <n v="15882.780797101461"/>
    <n v="14805.371376811592"/>
    <n v="16263.711956521727"/>
    <n v="15594.840579710146"/>
    <n v="14409.858695652178"/>
    <n v="15132.336956521724"/>
    <n v="14666.882246376828"/>
    <n v="178856.11231884061"/>
  </r>
  <r>
    <x v="7"/>
    <x v="22"/>
    <x v="4"/>
    <x v="24"/>
    <x v="0"/>
    <n v="18747.778985507241"/>
    <n v="19652.559782608721"/>
    <n v="21938.20289855072"/>
    <n v="18503.958333333318"/>
    <n v="20254.012681159405"/>
    <n v="20269.847826086974"/>
    <n v="19337.538043478209"/>
    <n v="20977.030797101452"/>
    <n v="19482.599637681164"/>
    <n v="18829.467391304333"/>
    <n v="20391.210144927518"/>
    <n v="19885.605072463786"/>
    <n v="238269.81159420279"/>
  </r>
  <r>
    <x v="7"/>
    <x v="22"/>
    <x v="4"/>
    <x v="25"/>
    <x v="0"/>
    <n v="45782.885869565238"/>
    <n v="45668.326086956498"/>
    <n v="50684.844202898596"/>
    <n v="43159.846014492774"/>
    <n v="48961.893115941988"/>
    <n v="48719.344202898523"/>
    <n v="47441.46376811582"/>
    <n v="50555.036231884085"/>
    <n v="46737.764492753617"/>
    <n v="45357.442028985453"/>
    <n v="47524.163043478227"/>
    <n v="49753.054347826073"/>
    <n v="570346.06340579689"/>
  </r>
  <r>
    <x v="7"/>
    <x v="22"/>
    <x v="4"/>
    <x v="26"/>
    <x v="0"/>
    <n v="13002.608695652172"/>
    <n v="13979.788043478253"/>
    <n v="14761.355072463768"/>
    <n v="13471.326086956518"/>
    <n v="14315.240942028986"/>
    <n v="14771.971014492754"/>
    <n v="14439.5597826087"/>
    <n v="15400.280797101455"/>
    <n v="14413.277173913037"/>
    <n v="14559.711956521742"/>
    <n v="14567.605072463766"/>
    <n v="15569.735507246371"/>
    <n v="173252.46014492752"/>
  </r>
  <r>
    <x v="0"/>
    <x v="23"/>
    <x v="0"/>
    <x v="0"/>
    <x v="0"/>
    <n v="35666.817000000003"/>
    <m/>
    <m/>
    <m/>
    <m/>
    <m/>
    <m/>
    <m/>
    <m/>
    <m/>
    <m/>
    <m/>
    <n v="35666.817000000003"/>
  </r>
  <r>
    <x v="0"/>
    <x v="23"/>
    <x v="0"/>
    <x v="1"/>
    <x v="0"/>
    <n v="12196.5"/>
    <m/>
    <m/>
    <m/>
    <m/>
    <m/>
    <m/>
    <m/>
    <m/>
    <m/>
    <m/>
    <m/>
    <n v="12196.5"/>
  </r>
  <r>
    <x v="0"/>
    <x v="23"/>
    <x v="0"/>
    <x v="2"/>
    <x v="0"/>
    <n v="44805.586999999992"/>
    <m/>
    <m/>
    <m/>
    <m/>
    <m/>
    <m/>
    <m/>
    <m/>
    <m/>
    <m/>
    <m/>
    <n v="44805.586999999992"/>
  </r>
  <r>
    <x v="0"/>
    <x v="23"/>
    <x v="0"/>
    <x v="3"/>
    <x v="0"/>
    <n v="15175.955000000002"/>
    <m/>
    <m/>
    <m/>
    <m/>
    <m/>
    <m/>
    <m/>
    <m/>
    <m/>
    <m/>
    <m/>
    <n v="15175.955000000002"/>
  </r>
  <r>
    <x v="0"/>
    <x v="23"/>
    <x v="0"/>
    <x v="4"/>
    <x v="0"/>
    <n v="107396.75899999999"/>
    <m/>
    <m/>
    <m/>
    <m/>
    <m/>
    <m/>
    <m/>
    <m/>
    <m/>
    <m/>
    <m/>
    <n v="107396.75899999999"/>
  </r>
  <r>
    <x v="0"/>
    <x v="23"/>
    <x v="0"/>
    <x v="5"/>
    <x v="0"/>
    <n v="15558.3"/>
    <m/>
    <m/>
    <m/>
    <m/>
    <m/>
    <m/>
    <m/>
    <m/>
    <m/>
    <m/>
    <m/>
    <n v="15558.3"/>
  </r>
  <r>
    <x v="0"/>
    <x v="23"/>
    <x v="0"/>
    <x v="6"/>
    <x v="0"/>
    <n v="32706.6"/>
    <m/>
    <m/>
    <m/>
    <m/>
    <m/>
    <m/>
    <m/>
    <m/>
    <m/>
    <m/>
    <m/>
    <n v="32706.6"/>
  </r>
  <r>
    <x v="0"/>
    <x v="23"/>
    <x v="1"/>
    <x v="7"/>
    <x v="0"/>
    <n v="86712.459999999992"/>
    <m/>
    <m/>
    <m/>
    <m/>
    <m/>
    <m/>
    <m/>
    <m/>
    <m/>
    <m/>
    <m/>
    <n v="86712.459999999992"/>
  </r>
  <r>
    <x v="0"/>
    <x v="23"/>
    <x v="1"/>
    <x v="8"/>
    <x v="0"/>
    <n v="51423.726999999999"/>
    <m/>
    <m/>
    <m/>
    <m/>
    <m/>
    <m/>
    <m/>
    <m/>
    <m/>
    <m/>
    <m/>
    <n v="51423.726999999999"/>
  </r>
  <r>
    <x v="0"/>
    <x v="23"/>
    <x v="1"/>
    <x v="9"/>
    <x v="0"/>
    <n v="127159.931"/>
    <m/>
    <m/>
    <m/>
    <m/>
    <m/>
    <m/>
    <m/>
    <m/>
    <m/>
    <m/>
    <m/>
    <n v="127159.931"/>
  </r>
  <r>
    <x v="0"/>
    <x v="23"/>
    <x v="1"/>
    <x v="10"/>
    <x v="0"/>
    <n v="54518.672999999995"/>
    <m/>
    <m/>
    <m/>
    <m/>
    <m/>
    <m/>
    <m/>
    <m/>
    <m/>
    <m/>
    <m/>
    <n v="54518.672999999995"/>
  </r>
  <r>
    <x v="0"/>
    <x v="23"/>
    <x v="1"/>
    <x v="11"/>
    <x v="0"/>
    <n v="64264.319999999992"/>
    <m/>
    <m/>
    <m/>
    <m/>
    <m/>
    <m/>
    <m/>
    <m/>
    <m/>
    <m/>
    <m/>
    <n v="64264.319999999992"/>
  </r>
  <r>
    <x v="0"/>
    <x v="23"/>
    <x v="1"/>
    <x v="12"/>
    <x v="0"/>
    <n v="121224.45000000001"/>
    <m/>
    <m/>
    <m/>
    <m/>
    <m/>
    <m/>
    <m/>
    <m/>
    <m/>
    <m/>
    <m/>
    <n v="121224.45000000001"/>
  </r>
  <r>
    <x v="0"/>
    <x v="23"/>
    <x v="1"/>
    <x v="13"/>
    <x v="0"/>
    <n v="43856.347000000002"/>
    <m/>
    <m/>
    <m/>
    <m/>
    <m/>
    <m/>
    <m/>
    <m/>
    <m/>
    <m/>
    <m/>
    <n v="43856.347000000002"/>
  </r>
  <r>
    <x v="0"/>
    <x v="23"/>
    <x v="1"/>
    <x v="14"/>
    <x v="0"/>
    <n v="34759"/>
    <m/>
    <m/>
    <m/>
    <m/>
    <m/>
    <m/>
    <m/>
    <m/>
    <m/>
    <m/>
    <m/>
    <n v="34759"/>
  </r>
  <r>
    <x v="0"/>
    <x v="23"/>
    <x v="1"/>
    <x v="15"/>
    <x v="0"/>
    <n v="199081.82999999993"/>
    <m/>
    <m/>
    <m/>
    <m/>
    <m/>
    <m/>
    <m/>
    <m/>
    <m/>
    <m/>
    <m/>
    <n v="199081.82999999993"/>
  </r>
  <r>
    <x v="0"/>
    <x v="23"/>
    <x v="2"/>
    <x v="16"/>
    <x v="0"/>
    <n v="382486.51199999987"/>
    <m/>
    <m/>
    <m/>
    <m/>
    <m/>
    <m/>
    <m/>
    <m/>
    <m/>
    <m/>
    <m/>
    <n v="382486.51199999987"/>
  </r>
  <r>
    <x v="0"/>
    <x v="23"/>
    <x v="2"/>
    <x v="17"/>
    <x v="0"/>
    <n v="83863.899999999994"/>
    <m/>
    <m/>
    <m/>
    <m/>
    <m/>
    <m/>
    <m/>
    <m/>
    <m/>
    <m/>
    <m/>
    <n v="83863.899999999994"/>
  </r>
  <r>
    <x v="0"/>
    <x v="23"/>
    <x v="2"/>
    <x v="18"/>
    <x v="0"/>
    <n v="201148.315"/>
    <m/>
    <m/>
    <m/>
    <m/>
    <m/>
    <m/>
    <m/>
    <m/>
    <m/>
    <m/>
    <m/>
    <n v="201148.315"/>
  </r>
  <r>
    <x v="0"/>
    <x v="23"/>
    <x v="2"/>
    <x v="19"/>
    <x v="0"/>
    <n v="849781.67799999972"/>
    <m/>
    <m/>
    <m/>
    <m/>
    <m/>
    <m/>
    <m/>
    <m/>
    <m/>
    <m/>
    <m/>
    <n v="849781.67799999972"/>
  </r>
  <r>
    <x v="0"/>
    <x v="23"/>
    <x v="3"/>
    <x v="20"/>
    <x v="0"/>
    <n v="275616.07500000007"/>
    <m/>
    <m/>
    <m/>
    <m/>
    <m/>
    <m/>
    <m/>
    <m/>
    <m/>
    <m/>
    <m/>
    <n v="275616.07500000007"/>
  </r>
  <r>
    <x v="0"/>
    <x v="23"/>
    <x v="3"/>
    <x v="21"/>
    <x v="0"/>
    <n v="262389.56499999994"/>
    <m/>
    <m/>
    <m/>
    <m/>
    <m/>
    <m/>
    <m/>
    <m/>
    <m/>
    <m/>
    <m/>
    <n v="262389.56499999994"/>
  </r>
  <r>
    <x v="0"/>
    <x v="23"/>
    <x v="3"/>
    <x v="22"/>
    <x v="0"/>
    <n v="314893.53299999959"/>
    <m/>
    <m/>
    <m/>
    <m/>
    <m/>
    <m/>
    <m/>
    <m/>
    <m/>
    <m/>
    <m/>
    <n v="314893.53299999959"/>
  </r>
  <r>
    <x v="0"/>
    <x v="23"/>
    <x v="4"/>
    <x v="23"/>
    <x v="0"/>
    <n v="66851.949000000008"/>
    <m/>
    <m/>
    <m/>
    <m/>
    <m/>
    <m/>
    <m/>
    <m/>
    <m/>
    <m/>
    <m/>
    <n v="66851.949000000008"/>
  </r>
  <r>
    <x v="0"/>
    <x v="23"/>
    <x v="4"/>
    <x v="24"/>
    <x v="0"/>
    <n v="55485.907000000007"/>
    <m/>
    <m/>
    <m/>
    <m/>
    <m/>
    <m/>
    <m/>
    <m/>
    <m/>
    <m/>
    <m/>
    <n v="55485.907000000007"/>
  </r>
  <r>
    <x v="0"/>
    <x v="23"/>
    <x v="4"/>
    <x v="25"/>
    <x v="0"/>
    <n v="133788.24599999998"/>
    <m/>
    <m/>
    <m/>
    <m/>
    <m/>
    <m/>
    <m/>
    <m/>
    <m/>
    <m/>
    <m/>
    <n v="133788.24599999998"/>
  </r>
  <r>
    <x v="0"/>
    <x v="23"/>
    <x v="4"/>
    <x v="26"/>
    <x v="0"/>
    <n v="82369"/>
    <m/>
    <m/>
    <m/>
    <m/>
    <m/>
    <m/>
    <m/>
    <m/>
    <m/>
    <m/>
    <m/>
    <n v="82369"/>
  </r>
  <r>
    <x v="1"/>
    <x v="23"/>
    <x v="0"/>
    <x v="0"/>
    <x v="0"/>
    <n v="52"/>
    <m/>
    <m/>
    <m/>
    <m/>
    <m/>
    <m/>
    <m/>
    <m/>
    <m/>
    <m/>
    <m/>
    <n v="52"/>
  </r>
  <r>
    <x v="1"/>
    <x v="23"/>
    <x v="0"/>
    <x v="1"/>
    <x v="0"/>
    <n v="40"/>
    <m/>
    <m/>
    <m/>
    <m/>
    <m/>
    <m/>
    <m/>
    <m/>
    <m/>
    <m/>
    <m/>
    <n v="40"/>
  </r>
  <r>
    <x v="1"/>
    <x v="23"/>
    <x v="0"/>
    <x v="2"/>
    <x v="0"/>
    <n v="0"/>
    <m/>
    <m/>
    <m/>
    <m/>
    <m/>
    <m/>
    <m/>
    <m/>
    <m/>
    <m/>
    <m/>
    <n v="0"/>
  </r>
  <r>
    <x v="1"/>
    <x v="23"/>
    <x v="0"/>
    <x v="3"/>
    <x v="0"/>
    <n v="174"/>
    <m/>
    <m/>
    <m/>
    <m/>
    <m/>
    <m/>
    <m/>
    <m/>
    <m/>
    <m/>
    <m/>
    <n v="174"/>
  </r>
  <r>
    <x v="1"/>
    <x v="23"/>
    <x v="0"/>
    <x v="4"/>
    <x v="0"/>
    <n v="295.39999999999998"/>
    <m/>
    <m/>
    <m/>
    <m/>
    <m/>
    <m/>
    <m/>
    <m/>
    <m/>
    <m/>
    <m/>
    <n v="295.39999999999998"/>
  </r>
  <r>
    <x v="1"/>
    <x v="23"/>
    <x v="0"/>
    <x v="5"/>
    <x v="0"/>
    <n v="91.100999999999999"/>
    <m/>
    <m/>
    <m/>
    <m/>
    <m/>
    <m/>
    <m/>
    <m/>
    <m/>
    <m/>
    <m/>
    <n v="91.100999999999999"/>
  </r>
  <r>
    <x v="1"/>
    <x v="23"/>
    <x v="0"/>
    <x v="6"/>
    <x v="0"/>
    <n v="138.68100000000001"/>
    <m/>
    <m/>
    <m/>
    <m/>
    <m/>
    <m/>
    <m/>
    <m/>
    <m/>
    <m/>
    <m/>
    <n v="138.68100000000001"/>
  </r>
  <r>
    <x v="1"/>
    <x v="23"/>
    <x v="1"/>
    <x v="7"/>
    <x v="0"/>
    <n v="77.326999999999998"/>
    <m/>
    <m/>
    <m/>
    <m/>
    <m/>
    <m/>
    <m/>
    <m/>
    <m/>
    <m/>
    <m/>
    <n v="77.326999999999998"/>
  </r>
  <r>
    <x v="1"/>
    <x v="23"/>
    <x v="1"/>
    <x v="8"/>
    <x v="0"/>
    <n v="55.171999999999997"/>
    <m/>
    <m/>
    <m/>
    <m/>
    <m/>
    <m/>
    <m/>
    <m/>
    <m/>
    <m/>
    <m/>
    <n v="55.171999999999997"/>
  </r>
  <r>
    <x v="1"/>
    <x v="23"/>
    <x v="1"/>
    <x v="9"/>
    <x v="0"/>
    <n v="37"/>
    <m/>
    <m/>
    <m/>
    <m/>
    <m/>
    <m/>
    <m/>
    <m/>
    <m/>
    <m/>
    <m/>
    <n v="37"/>
  </r>
  <r>
    <x v="1"/>
    <x v="23"/>
    <x v="1"/>
    <x v="10"/>
    <x v="0"/>
    <n v="10.352"/>
    <m/>
    <m/>
    <m/>
    <m/>
    <m/>
    <m/>
    <m/>
    <m/>
    <m/>
    <m/>
    <m/>
    <n v="10.352"/>
  </r>
  <r>
    <x v="1"/>
    <x v="23"/>
    <x v="1"/>
    <x v="11"/>
    <x v="0"/>
    <n v="25.393999999999998"/>
    <m/>
    <m/>
    <m/>
    <m/>
    <m/>
    <m/>
    <m/>
    <m/>
    <m/>
    <m/>
    <m/>
    <n v="25.393999999999998"/>
  </r>
  <r>
    <x v="1"/>
    <x v="23"/>
    <x v="1"/>
    <x v="12"/>
    <x v="0"/>
    <n v="34.607999999999997"/>
    <m/>
    <m/>
    <m/>
    <m/>
    <m/>
    <m/>
    <m/>
    <m/>
    <m/>
    <m/>
    <m/>
    <n v="34.607999999999997"/>
  </r>
  <r>
    <x v="1"/>
    <x v="23"/>
    <x v="1"/>
    <x v="13"/>
    <x v="0"/>
    <n v="29"/>
    <m/>
    <m/>
    <m/>
    <m/>
    <m/>
    <m/>
    <m/>
    <m/>
    <m/>
    <m/>
    <m/>
    <n v="29"/>
  </r>
  <r>
    <x v="1"/>
    <x v="23"/>
    <x v="1"/>
    <x v="14"/>
    <x v="0"/>
    <n v="0"/>
    <m/>
    <m/>
    <m/>
    <m/>
    <m/>
    <m/>
    <m/>
    <m/>
    <m/>
    <m/>
    <m/>
    <n v="0"/>
  </r>
  <r>
    <x v="1"/>
    <x v="23"/>
    <x v="1"/>
    <x v="15"/>
    <x v="0"/>
    <n v="173.98200000000003"/>
    <m/>
    <m/>
    <m/>
    <m/>
    <m/>
    <m/>
    <m/>
    <m/>
    <m/>
    <m/>
    <m/>
    <n v="173.98200000000003"/>
  </r>
  <r>
    <x v="1"/>
    <x v="23"/>
    <x v="2"/>
    <x v="16"/>
    <x v="0"/>
    <n v="295.08599999999996"/>
    <m/>
    <m/>
    <m/>
    <m/>
    <m/>
    <m/>
    <m/>
    <m/>
    <m/>
    <m/>
    <m/>
    <n v="295.08599999999996"/>
  </r>
  <r>
    <x v="1"/>
    <x v="23"/>
    <x v="2"/>
    <x v="17"/>
    <x v="0"/>
    <n v="16.22"/>
    <m/>
    <m/>
    <m/>
    <m/>
    <m/>
    <m/>
    <m/>
    <m/>
    <m/>
    <m/>
    <m/>
    <n v="16.22"/>
  </r>
  <r>
    <x v="1"/>
    <x v="23"/>
    <x v="2"/>
    <x v="18"/>
    <x v="0"/>
    <n v="128.60200000000003"/>
    <m/>
    <m/>
    <m/>
    <m/>
    <m/>
    <m/>
    <m/>
    <m/>
    <m/>
    <m/>
    <m/>
    <n v="128.60200000000003"/>
  </r>
  <r>
    <x v="1"/>
    <x v="23"/>
    <x v="2"/>
    <x v="19"/>
    <x v="0"/>
    <n v="474.74399999999997"/>
    <m/>
    <m/>
    <m/>
    <m/>
    <m/>
    <m/>
    <m/>
    <m/>
    <m/>
    <m/>
    <m/>
    <n v="474.74399999999997"/>
  </r>
  <r>
    <x v="1"/>
    <x v="23"/>
    <x v="3"/>
    <x v="20"/>
    <x v="0"/>
    <n v="320.44399999999996"/>
    <m/>
    <m/>
    <m/>
    <m/>
    <m/>
    <m/>
    <m/>
    <m/>
    <m/>
    <m/>
    <m/>
    <n v="320.44399999999996"/>
  </r>
  <r>
    <x v="1"/>
    <x v="23"/>
    <x v="3"/>
    <x v="21"/>
    <x v="0"/>
    <n v="173.37"/>
    <m/>
    <m/>
    <m/>
    <m/>
    <m/>
    <m/>
    <m/>
    <m/>
    <m/>
    <m/>
    <m/>
    <n v="173.37"/>
  </r>
  <r>
    <x v="1"/>
    <x v="23"/>
    <x v="3"/>
    <x v="22"/>
    <x v="0"/>
    <n v="468.125"/>
    <m/>
    <m/>
    <m/>
    <m/>
    <m/>
    <m/>
    <m/>
    <m/>
    <m/>
    <m/>
    <m/>
    <n v="468.125"/>
  </r>
  <r>
    <x v="1"/>
    <x v="23"/>
    <x v="4"/>
    <x v="23"/>
    <x v="0"/>
    <n v="222"/>
    <m/>
    <m/>
    <m/>
    <m/>
    <m/>
    <m/>
    <m/>
    <m/>
    <m/>
    <m/>
    <m/>
    <n v="222"/>
  </r>
  <r>
    <x v="1"/>
    <x v="23"/>
    <x v="4"/>
    <x v="24"/>
    <x v="0"/>
    <n v="353.50000000000006"/>
    <m/>
    <m/>
    <m/>
    <m/>
    <m/>
    <m/>
    <m/>
    <m/>
    <m/>
    <m/>
    <m/>
    <n v="353.50000000000006"/>
  </r>
  <r>
    <x v="1"/>
    <x v="23"/>
    <x v="4"/>
    <x v="25"/>
    <x v="0"/>
    <n v="309.06899999999996"/>
    <m/>
    <m/>
    <m/>
    <m/>
    <m/>
    <m/>
    <m/>
    <m/>
    <m/>
    <m/>
    <m/>
    <n v="309.06899999999996"/>
  </r>
  <r>
    <x v="1"/>
    <x v="23"/>
    <x v="4"/>
    <x v="26"/>
    <x v="0"/>
    <n v="16.774999999999999"/>
    <m/>
    <m/>
    <m/>
    <m/>
    <m/>
    <m/>
    <m/>
    <m/>
    <m/>
    <m/>
    <m/>
    <n v="16.774999999999999"/>
  </r>
  <r>
    <x v="2"/>
    <x v="23"/>
    <x v="0"/>
    <x v="0"/>
    <x v="0"/>
    <n v="0"/>
    <m/>
    <m/>
    <m/>
    <m/>
    <m/>
    <m/>
    <m/>
    <m/>
    <m/>
    <m/>
    <m/>
    <n v="0"/>
  </r>
  <r>
    <x v="2"/>
    <x v="23"/>
    <x v="0"/>
    <x v="1"/>
    <x v="0"/>
    <n v="0"/>
    <m/>
    <m/>
    <m/>
    <m/>
    <m/>
    <m/>
    <m/>
    <m/>
    <m/>
    <m/>
    <m/>
    <n v="0"/>
  </r>
  <r>
    <x v="2"/>
    <x v="23"/>
    <x v="0"/>
    <x v="2"/>
    <x v="0"/>
    <n v="0"/>
    <m/>
    <m/>
    <m/>
    <m/>
    <m/>
    <m/>
    <m/>
    <m/>
    <m/>
    <m/>
    <m/>
    <n v="0"/>
  </r>
  <r>
    <x v="2"/>
    <x v="23"/>
    <x v="0"/>
    <x v="3"/>
    <x v="0"/>
    <n v="0"/>
    <m/>
    <m/>
    <m/>
    <m/>
    <m/>
    <m/>
    <m/>
    <m/>
    <m/>
    <m/>
    <m/>
    <n v="0"/>
  </r>
  <r>
    <x v="2"/>
    <x v="23"/>
    <x v="0"/>
    <x v="4"/>
    <x v="0"/>
    <n v="0"/>
    <m/>
    <m/>
    <m/>
    <m/>
    <m/>
    <m/>
    <m/>
    <m/>
    <m/>
    <m/>
    <m/>
    <n v="0"/>
  </r>
  <r>
    <x v="2"/>
    <x v="23"/>
    <x v="0"/>
    <x v="5"/>
    <x v="0"/>
    <n v="0"/>
    <m/>
    <m/>
    <m/>
    <m/>
    <m/>
    <m/>
    <m/>
    <m/>
    <m/>
    <m/>
    <m/>
    <n v="0"/>
  </r>
  <r>
    <x v="2"/>
    <x v="23"/>
    <x v="0"/>
    <x v="6"/>
    <x v="0"/>
    <n v="0"/>
    <m/>
    <m/>
    <m/>
    <m/>
    <m/>
    <m/>
    <m/>
    <m/>
    <m/>
    <m/>
    <m/>
    <n v="0"/>
  </r>
  <r>
    <x v="2"/>
    <x v="23"/>
    <x v="1"/>
    <x v="7"/>
    <x v="0"/>
    <n v="0"/>
    <m/>
    <m/>
    <m/>
    <m/>
    <m/>
    <m/>
    <m/>
    <m/>
    <m/>
    <m/>
    <m/>
    <n v="0"/>
  </r>
  <r>
    <x v="2"/>
    <x v="23"/>
    <x v="1"/>
    <x v="8"/>
    <x v="0"/>
    <n v="0"/>
    <m/>
    <m/>
    <m/>
    <m/>
    <m/>
    <m/>
    <m/>
    <m/>
    <m/>
    <m/>
    <m/>
    <n v="0"/>
  </r>
  <r>
    <x v="2"/>
    <x v="23"/>
    <x v="1"/>
    <x v="9"/>
    <x v="0"/>
    <n v="0"/>
    <m/>
    <m/>
    <m/>
    <m/>
    <m/>
    <m/>
    <m/>
    <m/>
    <m/>
    <m/>
    <m/>
    <n v="0"/>
  </r>
  <r>
    <x v="2"/>
    <x v="23"/>
    <x v="1"/>
    <x v="10"/>
    <x v="0"/>
    <n v="0"/>
    <m/>
    <m/>
    <m/>
    <m/>
    <m/>
    <m/>
    <m/>
    <m/>
    <m/>
    <m/>
    <m/>
    <n v="0"/>
  </r>
  <r>
    <x v="2"/>
    <x v="23"/>
    <x v="1"/>
    <x v="11"/>
    <x v="0"/>
    <n v="0"/>
    <m/>
    <m/>
    <m/>
    <m/>
    <m/>
    <m/>
    <m/>
    <m/>
    <m/>
    <m/>
    <m/>
    <n v="0"/>
  </r>
  <r>
    <x v="2"/>
    <x v="23"/>
    <x v="1"/>
    <x v="12"/>
    <x v="0"/>
    <n v="0"/>
    <m/>
    <m/>
    <m/>
    <m/>
    <m/>
    <m/>
    <m/>
    <m/>
    <m/>
    <m/>
    <m/>
    <n v="0"/>
  </r>
  <r>
    <x v="2"/>
    <x v="23"/>
    <x v="1"/>
    <x v="13"/>
    <x v="0"/>
    <n v="0"/>
    <m/>
    <m/>
    <m/>
    <m/>
    <m/>
    <m/>
    <m/>
    <m/>
    <m/>
    <m/>
    <m/>
    <n v="0"/>
  </r>
  <r>
    <x v="2"/>
    <x v="23"/>
    <x v="1"/>
    <x v="14"/>
    <x v="0"/>
    <n v="0"/>
    <m/>
    <m/>
    <m/>
    <m/>
    <m/>
    <m/>
    <m/>
    <m/>
    <m/>
    <m/>
    <m/>
    <n v="0"/>
  </r>
  <r>
    <x v="2"/>
    <x v="23"/>
    <x v="1"/>
    <x v="15"/>
    <x v="0"/>
    <n v="460"/>
    <m/>
    <m/>
    <m/>
    <m/>
    <m/>
    <m/>
    <m/>
    <m/>
    <m/>
    <m/>
    <m/>
    <n v="460"/>
  </r>
  <r>
    <x v="2"/>
    <x v="23"/>
    <x v="2"/>
    <x v="16"/>
    <x v="0"/>
    <n v="75"/>
    <m/>
    <m/>
    <m/>
    <m/>
    <m/>
    <m/>
    <m/>
    <m/>
    <m/>
    <m/>
    <m/>
    <n v="75"/>
  </r>
  <r>
    <x v="2"/>
    <x v="23"/>
    <x v="2"/>
    <x v="17"/>
    <x v="0"/>
    <n v="0"/>
    <m/>
    <m/>
    <m/>
    <m/>
    <m/>
    <m/>
    <m/>
    <m/>
    <m/>
    <m/>
    <m/>
    <n v="0"/>
  </r>
  <r>
    <x v="2"/>
    <x v="23"/>
    <x v="2"/>
    <x v="18"/>
    <x v="0"/>
    <n v="0"/>
    <m/>
    <m/>
    <m/>
    <m/>
    <m/>
    <m/>
    <m/>
    <m/>
    <m/>
    <m/>
    <m/>
    <n v="0"/>
  </r>
  <r>
    <x v="2"/>
    <x v="23"/>
    <x v="2"/>
    <x v="19"/>
    <x v="0"/>
    <n v="15"/>
    <m/>
    <m/>
    <m/>
    <m/>
    <m/>
    <m/>
    <m/>
    <m/>
    <m/>
    <m/>
    <m/>
    <n v="15"/>
  </r>
  <r>
    <x v="2"/>
    <x v="23"/>
    <x v="3"/>
    <x v="20"/>
    <x v="0"/>
    <n v="2.5"/>
    <m/>
    <m/>
    <m/>
    <m/>
    <m/>
    <m/>
    <m/>
    <m/>
    <m/>
    <m/>
    <m/>
    <n v="2.5"/>
  </r>
  <r>
    <x v="2"/>
    <x v="23"/>
    <x v="3"/>
    <x v="21"/>
    <x v="0"/>
    <n v="25"/>
    <m/>
    <m/>
    <m/>
    <m/>
    <m/>
    <m/>
    <m/>
    <m/>
    <m/>
    <m/>
    <m/>
    <n v="25"/>
  </r>
  <r>
    <x v="2"/>
    <x v="23"/>
    <x v="3"/>
    <x v="22"/>
    <x v="0"/>
    <n v="59"/>
    <m/>
    <m/>
    <m/>
    <m/>
    <m/>
    <m/>
    <m/>
    <m/>
    <m/>
    <m/>
    <m/>
    <n v="59"/>
  </r>
  <r>
    <x v="2"/>
    <x v="23"/>
    <x v="4"/>
    <x v="23"/>
    <x v="0"/>
    <n v="0"/>
    <m/>
    <m/>
    <m/>
    <m/>
    <m/>
    <m/>
    <m/>
    <m/>
    <m/>
    <m/>
    <m/>
    <n v="0"/>
  </r>
  <r>
    <x v="2"/>
    <x v="23"/>
    <x v="4"/>
    <x v="24"/>
    <x v="0"/>
    <n v="0"/>
    <m/>
    <m/>
    <m/>
    <m/>
    <m/>
    <m/>
    <m/>
    <m/>
    <m/>
    <m/>
    <m/>
    <n v="0"/>
  </r>
  <r>
    <x v="2"/>
    <x v="23"/>
    <x v="4"/>
    <x v="25"/>
    <x v="0"/>
    <n v="0"/>
    <m/>
    <m/>
    <m/>
    <m/>
    <m/>
    <m/>
    <m/>
    <m/>
    <m/>
    <m/>
    <m/>
    <n v="0"/>
  </r>
  <r>
    <x v="2"/>
    <x v="23"/>
    <x v="4"/>
    <x v="26"/>
    <x v="0"/>
    <n v="0"/>
    <m/>
    <m/>
    <m/>
    <m/>
    <m/>
    <m/>
    <m/>
    <m/>
    <m/>
    <m/>
    <m/>
    <n v="0"/>
  </r>
  <r>
    <x v="3"/>
    <x v="23"/>
    <x v="0"/>
    <x v="0"/>
    <x v="0"/>
    <n v="1795.1080000000002"/>
    <m/>
    <m/>
    <m/>
    <m/>
    <m/>
    <m/>
    <m/>
    <m/>
    <m/>
    <m/>
    <m/>
    <n v="1795.1080000000002"/>
  </r>
  <r>
    <x v="3"/>
    <x v="23"/>
    <x v="0"/>
    <x v="1"/>
    <x v="0"/>
    <n v="727.64099999999996"/>
    <m/>
    <m/>
    <m/>
    <m/>
    <m/>
    <m/>
    <m/>
    <m/>
    <m/>
    <m/>
    <m/>
    <n v="727.64099999999996"/>
  </r>
  <r>
    <x v="3"/>
    <x v="23"/>
    <x v="0"/>
    <x v="2"/>
    <x v="0"/>
    <n v="7478.0169999999998"/>
    <m/>
    <m/>
    <m/>
    <m/>
    <m/>
    <m/>
    <m/>
    <m/>
    <m/>
    <m/>
    <m/>
    <n v="7478.0169999999998"/>
  </r>
  <r>
    <x v="3"/>
    <x v="23"/>
    <x v="0"/>
    <x v="3"/>
    <x v="0"/>
    <n v="812.88599999999997"/>
    <m/>
    <m/>
    <m/>
    <m/>
    <m/>
    <m/>
    <m/>
    <m/>
    <m/>
    <m/>
    <m/>
    <n v="812.88599999999997"/>
  </r>
  <r>
    <x v="3"/>
    <x v="23"/>
    <x v="0"/>
    <x v="4"/>
    <x v="0"/>
    <n v="6400.835"/>
    <m/>
    <m/>
    <m/>
    <m/>
    <m/>
    <m/>
    <m/>
    <m/>
    <m/>
    <m/>
    <m/>
    <n v="6400.835"/>
  </r>
  <r>
    <x v="3"/>
    <x v="23"/>
    <x v="0"/>
    <x v="5"/>
    <x v="0"/>
    <n v="486.54200000000003"/>
    <m/>
    <m/>
    <m/>
    <m/>
    <m/>
    <m/>
    <m/>
    <m/>
    <m/>
    <m/>
    <m/>
    <n v="486.54200000000003"/>
  </r>
  <r>
    <x v="3"/>
    <x v="23"/>
    <x v="0"/>
    <x v="6"/>
    <x v="0"/>
    <n v="1037.6380000000001"/>
    <m/>
    <m/>
    <m/>
    <m/>
    <m/>
    <m/>
    <m/>
    <m/>
    <m/>
    <m/>
    <m/>
    <n v="1037.6380000000001"/>
  </r>
  <r>
    <x v="3"/>
    <x v="23"/>
    <x v="1"/>
    <x v="7"/>
    <x v="0"/>
    <n v="2924.969000000001"/>
    <m/>
    <m/>
    <m/>
    <m/>
    <m/>
    <m/>
    <m/>
    <m/>
    <m/>
    <m/>
    <m/>
    <n v="2924.969000000001"/>
  </r>
  <r>
    <x v="3"/>
    <x v="23"/>
    <x v="1"/>
    <x v="8"/>
    <x v="0"/>
    <n v="2361.4490000000005"/>
    <m/>
    <m/>
    <m/>
    <m/>
    <m/>
    <m/>
    <m/>
    <m/>
    <m/>
    <m/>
    <m/>
    <n v="2361.4490000000005"/>
  </r>
  <r>
    <x v="3"/>
    <x v="23"/>
    <x v="1"/>
    <x v="9"/>
    <x v="0"/>
    <n v="19713.733000000007"/>
    <m/>
    <m/>
    <m/>
    <m/>
    <m/>
    <m/>
    <m/>
    <m/>
    <m/>
    <m/>
    <m/>
    <n v="19713.733000000007"/>
  </r>
  <r>
    <x v="3"/>
    <x v="23"/>
    <x v="1"/>
    <x v="10"/>
    <x v="0"/>
    <n v="7629.0390000000007"/>
    <m/>
    <m/>
    <m/>
    <m/>
    <m/>
    <m/>
    <m/>
    <m/>
    <m/>
    <m/>
    <m/>
    <n v="7629.0390000000007"/>
  </r>
  <r>
    <x v="3"/>
    <x v="23"/>
    <x v="1"/>
    <x v="11"/>
    <x v="0"/>
    <n v="4232.5749999999989"/>
    <m/>
    <m/>
    <m/>
    <m/>
    <m/>
    <m/>
    <m/>
    <m/>
    <m/>
    <m/>
    <m/>
    <n v="4232.5749999999989"/>
  </r>
  <r>
    <x v="3"/>
    <x v="23"/>
    <x v="1"/>
    <x v="12"/>
    <x v="0"/>
    <n v="21778.005000000001"/>
    <m/>
    <m/>
    <m/>
    <m/>
    <m/>
    <m/>
    <m/>
    <m/>
    <m/>
    <m/>
    <m/>
    <n v="21778.005000000001"/>
  </r>
  <r>
    <x v="3"/>
    <x v="23"/>
    <x v="1"/>
    <x v="13"/>
    <x v="0"/>
    <n v="5900.94"/>
    <m/>
    <m/>
    <m/>
    <m/>
    <m/>
    <m/>
    <m/>
    <m/>
    <m/>
    <m/>
    <m/>
    <n v="5900.94"/>
  </r>
  <r>
    <x v="3"/>
    <x v="23"/>
    <x v="1"/>
    <x v="14"/>
    <x v="0"/>
    <n v="1708.1009999999999"/>
    <m/>
    <m/>
    <m/>
    <m/>
    <m/>
    <m/>
    <m/>
    <m/>
    <m/>
    <m/>
    <m/>
    <n v="1708.1009999999999"/>
  </r>
  <r>
    <x v="3"/>
    <x v="23"/>
    <x v="1"/>
    <x v="15"/>
    <x v="0"/>
    <n v="20848.563000000002"/>
    <m/>
    <m/>
    <m/>
    <m/>
    <m/>
    <m/>
    <m/>
    <m/>
    <m/>
    <m/>
    <m/>
    <n v="20848.563000000002"/>
  </r>
  <r>
    <x v="3"/>
    <x v="23"/>
    <x v="2"/>
    <x v="16"/>
    <x v="0"/>
    <n v="12435.207999999999"/>
    <m/>
    <m/>
    <m/>
    <m/>
    <m/>
    <m/>
    <m/>
    <m/>
    <m/>
    <m/>
    <m/>
    <n v="12435.207999999999"/>
  </r>
  <r>
    <x v="3"/>
    <x v="23"/>
    <x v="2"/>
    <x v="17"/>
    <x v="0"/>
    <n v="2696.7620000000002"/>
    <m/>
    <m/>
    <m/>
    <m/>
    <m/>
    <m/>
    <m/>
    <m/>
    <m/>
    <m/>
    <m/>
    <n v="2696.7620000000002"/>
  </r>
  <r>
    <x v="3"/>
    <x v="23"/>
    <x v="2"/>
    <x v="18"/>
    <x v="0"/>
    <n v="60145.388999999988"/>
    <m/>
    <m/>
    <m/>
    <m/>
    <m/>
    <m/>
    <m/>
    <m/>
    <m/>
    <m/>
    <m/>
    <n v="60145.388999999988"/>
  </r>
  <r>
    <x v="3"/>
    <x v="23"/>
    <x v="2"/>
    <x v="19"/>
    <x v="0"/>
    <n v="346627.05499999993"/>
    <m/>
    <m/>
    <m/>
    <m/>
    <m/>
    <m/>
    <m/>
    <m/>
    <m/>
    <m/>
    <m/>
    <n v="346627.05499999993"/>
  </r>
  <r>
    <x v="3"/>
    <x v="23"/>
    <x v="3"/>
    <x v="20"/>
    <x v="0"/>
    <n v="8182.2059999999992"/>
    <m/>
    <m/>
    <m/>
    <m/>
    <m/>
    <m/>
    <m/>
    <m/>
    <m/>
    <m/>
    <m/>
    <n v="8182.2059999999992"/>
  </r>
  <r>
    <x v="3"/>
    <x v="23"/>
    <x v="3"/>
    <x v="21"/>
    <x v="0"/>
    <n v="7601.8410000000003"/>
    <m/>
    <m/>
    <m/>
    <m/>
    <m/>
    <m/>
    <m/>
    <m/>
    <m/>
    <m/>
    <m/>
    <n v="7601.8410000000003"/>
  </r>
  <r>
    <x v="3"/>
    <x v="23"/>
    <x v="3"/>
    <x v="22"/>
    <x v="0"/>
    <n v="11295.099000000002"/>
    <m/>
    <m/>
    <m/>
    <m/>
    <m/>
    <m/>
    <m/>
    <m/>
    <m/>
    <m/>
    <m/>
    <n v="11295.099000000002"/>
  </r>
  <r>
    <x v="3"/>
    <x v="23"/>
    <x v="4"/>
    <x v="23"/>
    <x v="0"/>
    <n v="2563.7769999999996"/>
    <m/>
    <m/>
    <m/>
    <m/>
    <m/>
    <m/>
    <m/>
    <m/>
    <m/>
    <m/>
    <m/>
    <n v="2563.7769999999996"/>
  </r>
  <r>
    <x v="3"/>
    <x v="23"/>
    <x v="4"/>
    <x v="24"/>
    <x v="0"/>
    <n v="8425.3680000000004"/>
    <m/>
    <m/>
    <m/>
    <m/>
    <m/>
    <m/>
    <m/>
    <m/>
    <m/>
    <m/>
    <m/>
    <n v="8425.3680000000004"/>
  </r>
  <r>
    <x v="3"/>
    <x v="23"/>
    <x v="4"/>
    <x v="25"/>
    <x v="0"/>
    <n v="4675.5540000000019"/>
    <m/>
    <m/>
    <m/>
    <m/>
    <m/>
    <m/>
    <m/>
    <m/>
    <m/>
    <m/>
    <m/>
    <n v="4675.5540000000019"/>
  </r>
  <r>
    <x v="3"/>
    <x v="23"/>
    <x v="4"/>
    <x v="26"/>
    <x v="0"/>
    <n v="30856.511000000006"/>
    <m/>
    <m/>
    <m/>
    <m/>
    <m/>
    <m/>
    <m/>
    <m/>
    <m/>
    <m/>
    <m/>
    <n v="30856.511000000006"/>
  </r>
  <r>
    <x v="4"/>
    <x v="23"/>
    <x v="0"/>
    <x v="0"/>
    <x v="0"/>
    <n v="58911.367999999995"/>
    <m/>
    <m/>
    <m/>
    <m/>
    <m/>
    <m/>
    <m/>
    <m/>
    <m/>
    <m/>
    <m/>
    <n v="58911.367999999995"/>
  </r>
  <r>
    <x v="4"/>
    <x v="23"/>
    <x v="0"/>
    <x v="1"/>
    <x v="0"/>
    <n v="11843.7"/>
    <m/>
    <m/>
    <m/>
    <m/>
    <m/>
    <m/>
    <m/>
    <m/>
    <m/>
    <m/>
    <m/>
    <n v="11843.7"/>
  </r>
  <r>
    <x v="4"/>
    <x v="23"/>
    <x v="0"/>
    <x v="2"/>
    <x v="0"/>
    <n v="77516.201999999961"/>
    <m/>
    <m/>
    <m/>
    <m/>
    <m/>
    <m/>
    <m/>
    <m/>
    <m/>
    <m/>
    <m/>
    <n v="77516.201999999961"/>
  </r>
  <r>
    <x v="4"/>
    <x v="23"/>
    <x v="0"/>
    <x v="3"/>
    <x v="0"/>
    <n v="19775.931999999997"/>
    <m/>
    <m/>
    <m/>
    <m/>
    <m/>
    <m/>
    <m/>
    <m/>
    <m/>
    <m/>
    <m/>
    <n v="19775.931999999997"/>
  </r>
  <r>
    <x v="4"/>
    <x v="23"/>
    <x v="0"/>
    <x v="4"/>
    <x v="0"/>
    <n v="209120.98400000008"/>
    <m/>
    <m/>
    <m/>
    <m/>
    <m/>
    <m/>
    <m/>
    <m/>
    <m/>
    <m/>
    <m/>
    <n v="209120.98400000008"/>
  </r>
  <r>
    <x v="4"/>
    <x v="23"/>
    <x v="0"/>
    <x v="5"/>
    <x v="0"/>
    <n v="8008.692"/>
    <m/>
    <m/>
    <m/>
    <m/>
    <m/>
    <m/>
    <m/>
    <m/>
    <m/>
    <m/>
    <m/>
    <n v="8008.692"/>
  </r>
  <r>
    <x v="4"/>
    <x v="23"/>
    <x v="0"/>
    <x v="6"/>
    <x v="0"/>
    <n v="87365.2"/>
    <m/>
    <m/>
    <m/>
    <m/>
    <m/>
    <m/>
    <m/>
    <m/>
    <m/>
    <m/>
    <m/>
    <n v="87365.2"/>
  </r>
  <r>
    <x v="4"/>
    <x v="23"/>
    <x v="1"/>
    <x v="7"/>
    <x v="0"/>
    <n v="117887.41000000003"/>
    <m/>
    <m/>
    <m/>
    <m/>
    <m/>
    <m/>
    <m/>
    <m/>
    <m/>
    <m/>
    <m/>
    <n v="117887.41000000003"/>
  </r>
  <r>
    <x v="4"/>
    <x v="23"/>
    <x v="1"/>
    <x v="8"/>
    <x v="0"/>
    <n v="42327.700000000012"/>
    <m/>
    <m/>
    <m/>
    <m/>
    <m/>
    <m/>
    <m/>
    <m/>
    <m/>
    <m/>
    <m/>
    <n v="42327.700000000012"/>
  </r>
  <r>
    <x v="4"/>
    <x v="23"/>
    <x v="1"/>
    <x v="9"/>
    <x v="0"/>
    <n v="86949.656000000003"/>
    <m/>
    <m/>
    <m/>
    <m/>
    <m/>
    <m/>
    <m/>
    <m/>
    <m/>
    <m/>
    <m/>
    <n v="86949.656000000003"/>
  </r>
  <r>
    <x v="4"/>
    <x v="23"/>
    <x v="1"/>
    <x v="10"/>
    <x v="0"/>
    <n v="37989"/>
    <m/>
    <m/>
    <m/>
    <m/>
    <m/>
    <m/>
    <m/>
    <m/>
    <m/>
    <m/>
    <m/>
    <n v="37989"/>
  </r>
  <r>
    <x v="4"/>
    <x v="23"/>
    <x v="1"/>
    <x v="11"/>
    <x v="0"/>
    <n v="38101.411"/>
    <m/>
    <m/>
    <m/>
    <m/>
    <m/>
    <m/>
    <m/>
    <m/>
    <m/>
    <m/>
    <m/>
    <n v="38101.411"/>
  </r>
  <r>
    <x v="4"/>
    <x v="23"/>
    <x v="1"/>
    <x v="12"/>
    <x v="0"/>
    <n v="125569.21999999997"/>
    <m/>
    <m/>
    <m/>
    <m/>
    <m/>
    <m/>
    <m/>
    <m/>
    <m/>
    <m/>
    <m/>
    <n v="125569.21999999997"/>
  </r>
  <r>
    <x v="4"/>
    <x v="23"/>
    <x v="1"/>
    <x v="13"/>
    <x v="0"/>
    <n v="37590.152000000009"/>
    <m/>
    <m/>
    <m/>
    <m/>
    <m/>
    <m/>
    <m/>
    <m/>
    <m/>
    <m/>
    <m/>
    <n v="37590.152000000009"/>
  </r>
  <r>
    <x v="4"/>
    <x v="23"/>
    <x v="1"/>
    <x v="14"/>
    <x v="0"/>
    <n v="31836.642"/>
    <m/>
    <m/>
    <m/>
    <m/>
    <m/>
    <m/>
    <m/>
    <m/>
    <m/>
    <m/>
    <m/>
    <n v="31836.642"/>
  </r>
  <r>
    <x v="4"/>
    <x v="23"/>
    <x v="1"/>
    <x v="15"/>
    <x v="0"/>
    <n v="236513.08600000001"/>
    <m/>
    <m/>
    <m/>
    <m/>
    <m/>
    <m/>
    <m/>
    <m/>
    <m/>
    <m/>
    <m/>
    <n v="236513.08600000001"/>
  </r>
  <r>
    <x v="4"/>
    <x v="23"/>
    <x v="2"/>
    <x v="16"/>
    <x v="0"/>
    <n v="533895.29899999977"/>
    <m/>
    <m/>
    <m/>
    <m/>
    <m/>
    <m/>
    <m/>
    <m/>
    <m/>
    <m/>
    <m/>
    <n v="533895.29899999977"/>
  </r>
  <r>
    <x v="4"/>
    <x v="23"/>
    <x v="2"/>
    <x v="17"/>
    <x v="0"/>
    <n v="101324.26599999999"/>
    <m/>
    <m/>
    <m/>
    <m/>
    <m/>
    <m/>
    <m/>
    <m/>
    <m/>
    <m/>
    <m/>
    <n v="101324.26599999999"/>
  </r>
  <r>
    <x v="4"/>
    <x v="23"/>
    <x v="2"/>
    <x v="18"/>
    <x v="0"/>
    <n v="211328.46099999995"/>
    <m/>
    <m/>
    <m/>
    <m/>
    <m/>
    <m/>
    <m/>
    <m/>
    <m/>
    <m/>
    <m/>
    <n v="211328.46099999995"/>
  </r>
  <r>
    <x v="4"/>
    <x v="23"/>
    <x v="2"/>
    <x v="19"/>
    <x v="0"/>
    <n v="847921.71100000001"/>
    <m/>
    <m/>
    <m/>
    <m/>
    <m/>
    <m/>
    <m/>
    <m/>
    <m/>
    <m/>
    <m/>
    <n v="847921.71100000001"/>
  </r>
  <r>
    <x v="4"/>
    <x v="23"/>
    <x v="3"/>
    <x v="20"/>
    <x v="0"/>
    <n v="450691.20299999998"/>
    <m/>
    <m/>
    <m/>
    <m/>
    <m/>
    <m/>
    <m/>
    <m/>
    <m/>
    <m/>
    <m/>
    <n v="450691.20299999998"/>
  </r>
  <r>
    <x v="4"/>
    <x v="23"/>
    <x v="3"/>
    <x v="21"/>
    <x v="0"/>
    <n v="230110.07599999997"/>
    <m/>
    <m/>
    <m/>
    <m/>
    <m/>
    <m/>
    <m/>
    <m/>
    <m/>
    <m/>
    <m/>
    <n v="230110.07599999997"/>
  </r>
  <r>
    <x v="4"/>
    <x v="23"/>
    <x v="3"/>
    <x v="22"/>
    <x v="0"/>
    <n v="286661.26399999962"/>
    <m/>
    <m/>
    <m/>
    <m/>
    <m/>
    <m/>
    <m/>
    <m/>
    <m/>
    <m/>
    <m/>
    <n v="286661.26399999962"/>
  </r>
  <r>
    <x v="4"/>
    <x v="23"/>
    <x v="4"/>
    <x v="23"/>
    <x v="0"/>
    <n v="128451.68800000001"/>
    <m/>
    <m/>
    <m/>
    <m/>
    <m/>
    <m/>
    <m/>
    <m/>
    <m/>
    <m/>
    <m/>
    <n v="128451.68800000001"/>
  </r>
  <r>
    <x v="4"/>
    <x v="23"/>
    <x v="4"/>
    <x v="24"/>
    <x v="0"/>
    <n v="281726.56199999998"/>
    <m/>
    <m/>
    <m/>
    <m/>
    <m/>
    <m/>
    <m/>
    <m/>
    <m/>
    <m/>
    <m/>
    <n v="281726.56199999998"/>
  </r>
  <r>
    <x v="4"/>
    <x v="23"/>
    <x v="4"/>
    <x v="25"/>
    <x v="0"/>
    <n v="213286.85299999997"/>
    <m/>
    <m/>
    <m/>
    <m/>
    <m/>
    <m/>
    <m/>
    <m/>
    <m/>
    <m/>
    <m/>
    <n v="213286.85299999997"/>
  </r>
  <r>
    <x v="4"/>
    <x v="23"/>
    <x v="4"/>
    <x v="26"/>
    <x v="0"/>
    <n v="26525"/>
    <m/>
    <m/>
    <m/>
    <m/>
    <m/>
    <m/>
    <m/>
    <m/>
    <m/>
    <m/>
    <m/>
    <n v="26525"/>
  </r>
  <r>
    <x v="5"/>
    <x v="23"/>
    <x v="0"/>
    <x v="0"/>
    <x v="0"/>
    <n v="0"/>
    <m/>
    <m/>
    <m/>
    <m/>
    <m/>
    <m/>
    <m/>
    <m/>
    <m/>
    <m/>
    <m/>
    <n v="0"/>
  </r>
  <r>
    <x v="5"/>
    <x v="23"/>
    <x v="0"/>
    <x v="1"/>
    <x v="0"/>
    <n v="0"/>
    <m/>
    <m/>
    <m/>
    <m/>
    <m/>
    <m/>
    <m/>
    <m/>
    <m/>
    <m/>
    <m/>
    <n v="0"/>
  </r>
  <r>
    <x v="5"/>
    <x v="23"/>
    <x v="0"/>
    <x v="2"/>
    <x v="0"/>
    <n v="91.089999999999989"/>
    <m/>
    <m/>
    <m/>
    <m/>
    <m/>
    <m/>
    <m/>
    <m/>
    <m/>
    <m/>
    <m/>
    <n v="91.089999999999989"/>
  </r>
  <r>
    <x v="5"/>
    <x v="23"/>
    <x v="0"/>
    <x v="3"/>
    <x v="0"/>
    <n v="0"/>
    <m/>
    <m/>
    <m/>
    <m/>
    <m/>
    <m/>
    <m/>
    <m/>
    <m/>
    <m/>
    <m/>
    <n v="0"/>
  </r>
  <r>
    <x v="5"/>
    <x v="23"/>
    <x v="0"/>
    <x v="4"/>
    <x v="0"/>
    <n v="66185.573999999993"/>
    <m/>
    <m/>
    <m/>
    <m/>
    <m/>
    <m/>
    <m/>
    <m/>
    <m/>
    <m/>
    <m/>
    <n v="66185.573999999993"/>
  </r>
  <r>
    <x v="5"/>
    <x v="23"/>
    <x v="0"/>
    <x v="5"/>
    <x v="0"/>
    <n v="0"/>
    <m/>
    <m/>
    <m/>
    <m/>
    <m/>
    <m/>
    <m/>
    <m/>
    <m/>
    <m/>
    <m/>
    <n v="0"/>
  </r>
  <r>
    <x v="5"/>
    <x v="23"/>
    <x v="0"/>
    <x v="6"/>
    <x v="0"/>
    <n v="0"/>
    <m/>
    <m/>
    <m/>
    <m/>
    <m/>
    <m/>
    <m/>
    <m/>
    <m/>
    <m/>
    <m/>
    <n v="0"/>
  </r>
  <r>
    <x v="5"/>
    <x v="23"/>
    <x v="1"/>
    <x v="7"/>
    <x v="0"/>
    <n v="33493.42"/>
    <m/>
    <m/>
    <m/>
    <m/>
    <m/>
    <m/>
    <m/>
    <m/>
    <m/>
    <m/>
    <m/>
    <n v="33493.42"/>
  </r>
  <r>
    <x v="5"/>
    <x v="23"/>
    <x v="1"/>
    <x v="8"/>
    <x v="0"/>
    <n v="13.57"/>
    <m/>
    <m/>
    <m/>
    <m/>
    <m/>
    <m/>
    <m/>
    <m/>
    <m/>
    <m/>
    <m/>
    <n v="13.57"/>
  </r>
  <r>
    <x v="5"/>
    <x v="23"/>
    <x v="1"/>
    <x v="9"/>
    <x v="0"/>
    <n v="84.41"/>
    <m/>
    <m/>
    <m/>
    <m/>
    <m/>
    <m/>
    <m/>
    <m/>
    <m/>
    <m/>
    <m/>
    <n v="84.41"/>
  </r>
  <r>
    <x v="5"/>
    <x v="23"/>
    <x v="1"/>
    <x v="10"/>
    <x v="0"/>
    <n v="0"/>
    <m/>
    <m/>
    <m/>
    <m/>
    <m/>
    <m/>
    <m/>
    <m/>
    <m/>
    <m/>
    <m/>
    <n v="0"/>
  </r>
  <r>
    <x v="5"/>
    <x v="23"/>
    <x v="1"/>
    <x v="11"/>
    <x v="0"/>
    <n v="0"/>
    <m/>
    <m/>
    <m/>
    <m/>
    <m/>
    <m/>
    <m/>
    <m/>
    <m/>
    <m/>
    <m/>
    <n v="0"/>
  </r>
  <r>
    <x v="5"/>
    <x v="23"/>
    <x v="1"/>
    <x v="12"/>
    <x v="0"/>
    <n v="182.21"/>
    <m/>
    <m/>
    <m/>
    <m/>
    <m/>
    <m/>
    <m/>
    <m/>
    <m/>
    <m/>
    <m/>
    <n v="182.21"/>
  </r>
  <r>
    <x v="5"/>
    <x v="23"/>
    <x v="1"/>
    <x v="13"/>
    <x v="0"/>
    <n v="17.21"/>
    <m/>
    <m/>
    <m/>
    <m/>
    <m/>
    <m/>
    <m/>
    <m/>
    <m/>
    <m/>
    <m/>
    <n v="17.21"/>
  </r>
  <r>
    <x v="5"/>
    <x v="23"/>
    <x v="1"/>
    <x v="14"/>
    <x v="0"/>
    <n v="17.739999999999998"/>
    <m/>
    <m/>
    <m/>
    <m/>
    <m/>
    <m/>
    <m/>
    <m/>
    <m/>
    <m/>
    <m/>
    <n v="17.739999999999998"/>
  </r>
  <r>
    <x v="5"/>
    <x v="23"/>
    <x v="1"/>
    <x v="15"/>
    <x v="0"/>
    <n v="14895.055999999999"/>
    <m/>
    <m/>
    <m/>
    <m/>
    <m/>
    <m/>
    <m/>
    <m/>
    <m/>
    <m/>
    <m/>
    <n v="14895.055999999999"/>
  </r>
  <r>
    <x v="5"/>
    <x v="23"/>
    <x v="2"/>
    <x v="16"/>
    <x v="0"/>
    <n v="9540.3680000000022"/>
    <m/>
    <m/>
    <m/>
    <m/>
    <m/>
    <m/>
    <m/>
    <m/>
    <m/>
    <m/>
    <m/>
    <n v="9540.3680000000022"/>
  </r>
  <r>
    <x v="5"/>
    <x v="23"/>
    <x v="2"/>
    <x v="17"/>
    <x v="0"/>
    <n v="930.37"/>
    <m/>
    <m/>
    <m/>
    <m/>
    <m/>
    <m/>
    <m/>
    <m/>
    <m/>
    <m/>
    <m/>
    <n v="930.37"/>
  </r>
  <r>
    <x v="5"/>
    <x v="23"/>
    <x v="2"/>
    <x v="18"/>
    <x v="0"/>
    <n v="0"/>
    <m/>
    <m/>
    <m/>
    <m/>
    <m/>
    <m/>
    <m/>
    <m/>
    <m/>
    <m/>
    <m/>
    <n v="0"/>
  </r>
  <r>
    <x v="5"/>
    <x v="23"/>
    <x v="2"/>
    <x v="19"/>
    <x v="0"/>
    <n v="9890.358000000002"/>
    <m/>
    <m/>
    <m/>
    <m/>
    <m/>
    <m/>
    <m/>
    <m/>
    <m/>
    <m/>
    <m/>
    <n v="9890.358000000002"/>
  </r>
  <r>
    <x v="5"/>
    <x v="23"/>
    <x v="3"/>
    <x v="20"/>
    <x v="0"/>
    <n v="10456.32"/>
    <m/>
    <m/>
    <m/>
    <m/>
    <m/>
    <m/>
    <m/>
    <m/>
    <m/>
    <m/>
    <m/>
    <n v="10456.32"/>
  </r>
  <r>
    <x v="5"/>
    <x v="23"/>
    <x v="3"/>
    <x v="21"/>
    <x v="0"/>
    <n v="3197.56"/>
    <m/>
    <m/>
    <m/>
    <m/>
    <m/>
    <m/>
    <m/>
    <m/>
    <m/>
    <m/>
    <m/>
    <n v="3197.56"/>
  </r>
  <r>
    <x v="5"/>
    <x v="23"/>
    <x v="3"/>
    <x v="22"/>
    <x v="0"/>
    <n v="3172.71"/>
    <m/>
    <m/>
    <m/>
    <m/>
    <m/>
    <m/>
    <m/>
    <m/>
    <m/>
    <m/>
    <m/>
    <n v="3172.71"/>
  </r>
  <r>
    <x v="5"/>
    <x v="23"/>
    <x v="4"/>
    <x v="23"/>
    <x v="0"/>
    <n v="701.83999999999992"/>
    <m/>
    <m/>
    <m/>
    <m/>
    <m/>
    <m/>
    <m/>
    <m/>
    <m/>
    <m/>
    <m/>
    <n v="701.83999999999992"/>
  </r>
  <r>
    <x v="5"/>
    <x v="23"/>
    <x v="4"/>
    <x v="24"/>
    <x v="0"/>
    <n v="30.04"/>
    <m/>
    <m/>
    <m/>
    <m/>
    <m/>
    <m/>
    <m/>
    <m/>
    <m/>
    <m/>
    <m/>
    <n v="30.04"/>
  </r>
  <r>
    <x v="5"/>
    <x v="23"/>
    <x v="4"/>
    <x v="25"/>
    <x v="0"/>
    <n v="4486.768"/>
    <m/>
    <m/>
    <m/>
    <m/>
    <m/>
    <m/>
    <m/>
    <m/>
    <m/>
    <m/>
    <m/>
    <n v="4486.768"/>
  </r>
  <r>
    <x v="5"/>
    <x v="23"/>
    <x v="4"/>
    <x v="26"/>
    <x v="0"/>
    <n v="77.253"/>
    <m/>
    <m/>
    <m/>
    <m/>
    <m/>
    <m/>
    <m/>
    <m/>
    <m/>
    <m/>
    <m/>
    <n v="77.253"/>
  </r>
  <r>
    <x v="6"/>
    <x v="23"/>
    <x v="0"/>
    <x v="0"/>
    <x v="0"/>
    <n v="571.18899999999996"/>
    <m/>
    <m/>
    <m/>
    <m/>
    <m/>
    <m/>
    <m/>
    <m/>
    <m/>
    <m/>
    <m/>
    <n v="571.18899999999996"/>
  </r>
  <r>
    <x v="6"/>
    <x v="23"/>
    <x v="0"/>
    <x v="1"/>
    <x v="0"/>
    <n v="417.37700000000001"/>
    <m/>
    <m/>
    <m/>
    <m/>
    <m/>
    <m/>
    <m/>
    <m/>
    <m/>
    <m/>
    <m/>
    <n v="417.37700000000001"/>
  </r>
  <r>
    <x v="6"/>
    <x v="23"/>
    <x v="0"/>
    <x v="2"/>
    <x v="0"/>
    <n v="8643.7039999999997"/>
    <m/>
    <m/>
    <m/>
    <m/>
    <m/>
    <m/>
    <m/>
    <m/>
    <m/>
    <m/>
    <m/>
    <n v="8643.7039999999997"/>
  </r>
  <r>
    <x v="6"/>
    <x v="23"/>
    <x v="0"/>
    <x v="3"/>
    <x v="0"/>
    <n v="196.91"/>
    <m/>
    <m/>
    <m/>
    <m/>
    <m/>
    <m/>
    <m/>
    <m/>
    <m/>
    <m/>
    <m/>
    <n v="196.91"/>
  </r>
  <r>
    <x v="6"/>
    <x v="23"/>
    <x v="0"/>
    <x v="4"/>
    <x v="0"/>
    <n v="2858.0650000000001"/>
    <m/>
    <m/>
    <m/>
    <m/>
    <m/>
    <m/>
    <m/>
    <m/>
    <m/>
    <m/>
    <m/>
    <n v="2858.0650000000001"/>
  </r>
  <r>
    <x v="6"/>
    <x v="23"/>
    <x v="0"/>
    <x v="5"/>
    <x v="0"/>
    <n v="39.717999999999996"/>
    <m/>
    <m/>
    <m/>
    <m/>
    <m/>
    <m/>
    <m/>
    <m/>
    <m/>
    <m/>
    <m/>
    <n v="39.717999999999996"/>
  </r>
  <r>
    <x v="6"/>
    <x v="23"/>
    <x v="0"/>
    <x v="6"/>
    <x v="0"/>
    <n v="2042.3999999999999"/>
    <m/>
    <m/>
    <m/>
    <m/>
    <m/>
    <m/>
    <m/>
    <m/>
    <m/>
    <m/>
    <m/>
    <n v="2042.3999999999999"/>
  </r>
  <r>
    <x v="6"/>
    <x v="23"/>
    <x v="1"/>
    <x v="7"/>
    <x v="0"/>
    <n v="2707.9"/>
    <m/>
    <m/>
    <m/>
    <m/>
    <m/>
    <m/>
    <m/>
    <m/>
    <m/>
    <m/>
    <m/>
    <n v="2707.9"/>
  </r>
  <r>
    <x v="6"/>
    <x v="23"/>
    <x v="1"/>
    <x v="8"/>
    <x v="0"/>
    <n v="4395.7999999999993"/>
    <m/>
    <m/>
    <m/>
    <m/>
    <m/>
    <m/>
    <m/>
    <m/>
    <m/>
    <m/>
    <m/>
    <n v="4395.7999999999993"/>
  </r>
  <r>
    <x v="6"/>
    <x v="23"/>
    <x v="1"/>
    <x v="9"/>
    <x v="0"/>
    <n v="9487.9420000000009"/>
    <m/>
    <m/>
    <m/>
    <m/>
    <m/>
    <m/>
    <m/>
    <m/>
    <m/>
    <m/>
    <m/>
    <n v="9487.9420000000009"/>
  </r>
  <r>
    <x v="6"/>
    <x v="23"/>
    <x v="1"/>
    <x v="10"/>
    <x v="0"/>
    <n v="4234.5"/>
    <m/>
    <m/>
    <m/>
    <m/>
    <m/>
    <m/>
    <m/>
    <m/>
    <m/>
    <m/>
    <m/>
    <n v="4234.5"/>
  </r>
  <r>
    <x v="6"/>
    <x v="23"/>
    <x v="1"/>
    <x v="11"/>
    <x v="0"/>
    <n v="8070.87"/>
    <m/>
    <m/>
    <m/>
    <m/>
    <m/>
    <m/>
    <m/>
    <m/>
    <m/>
    <m/>
    <m/>
    <n v="8070.87"/>
  </r>
  <r>
    <x v="6"/>
    <x v="23"/>
    <x v="1"/>
    <x v="12"/>
    <x v="0"/>
    <n v="13142"/>
    <m/>
    <m/>
    <m/>
    <m/>
    <m/>
    <m/>
    <m/>
    <m/>
    <m/>
    <m/>
    <m/>
    <n v="13142"/>
  </r>
  <r>
    <x v="6"/>
    <x v="23"/>
    <x v="1"/>
    <x v="13"/>
    <x v="0"/>
    <n v="4616.7879999999996"/>
    <m/>
    <m/>
    <m/>
    <m/>
    <m/>
    <m/>
    <m/>
    <m/>
    <m/>
    <m/>
    <m/>
    <n v="4616.7879999999996"/>
  </r>
  <r>
    <x v="6"/>
    <x v="23"/>
    <x v="1"/>
    <x v="14"/>
    <x v="0"/>
    <n v="2620.4749999999999"/>
    <m/>
    <m/>
    <m/>
    <m/>
    <m/>
    <m/>
    <m/>
    <m/>
    <m/>
    <m/>
    <m/>
    <n v="2620.4749999999999"/>
  </r>
  <r>
    <x v="6"/>
    <x v="23"/>
    <x v="1"/>
    <x v="15"/>
    <x v="0"/>
    <n v="33905.379999999997"/>
    <m/>
    <m/>
    <m/>
    <m/>
    <m/>
    <m/>
    <m/>
    <m/>
    <m/>
    <m/>
    <m/>
    <n v="33905.379999999997"/>
  </r>
  <r>
    <x v="6"/>
    <x v="23"/>
    <x v="2"/>
    <x v="16"/>
    <x v="0"/>
    <n v="108614.42900000008"/>
    <m/>
    <m/>
    <m/>
    <m/>
    <m/>
    <m/>
    <m/>
    <m/>
    <m/>
    <m/>
    <m/>
    <n v="108614.42900000008"/>
  </r>
  <r>
    <x v="6"/>
    <x v="23"/>
    <x v="2"/>
    <x v="17"/>
    <x v="0"/>
    <n v="2740"/>
    <m/>
    <m/>
    <m/>
    <m/>
    <m/>
    <m/>
    <m/>
    <m/>
    <m/>
    <m/>
    <m/>
    <n v="2740"/>
  </r>
  <r>
    <x v="6"/>
    <x v="23"/>
    <x v="2"/>
    <x v="18"/>
    <x v="0"/>
    <n v="43304.434000000001"/>
    <m/>
    <m/>
    <m/>
    <m/>
    <m/>
    <m/>
    <m/>
    <m/>
    <m/>
    <m/>
    <m/>
    <n v="43304.434000000001"/>
  </r>
  <r>
    <x v="6"/>
    <x v="23"/>
    <x v="2"/>
    <x v="19"/>
    <x v="0"/>
    <n v="571016.34499999962"/>
    <m/>
    <m/>
    <m/>
    <m/>
    <m/>
    <m/>
    <m/>
    <m/>
    <m/>
    <m/>
    <m/>
    <n v="571016.34499999962"/>
  </r>
  <r>
    <x v="6"/>
    <x v="23"/>
    <x v="3"/>
    <x v="20"/>
    <x v="0"/>
    <n v="54148.097000000002"/>
    <m/>
    <m/>
    <m/>
    <m/>
    <m/>
    <m/>
    <m/>
    <m/>
    <m/>
    <m/>
    <m/>
    <n v="54148.097000000002"/>
  </r>
  <r>
    <x v="6"/>
    <x v="23"/>
    <x v="3"/>
    <x v="21"/>
    <x v="0"/>
    <n v="5425.9269999999997"/>
    <m/>
    <m/>
    <m/>
    <m/>
    <m/>
    <m/>
    <m/>
    <m/>
    <m/>
    <m/>
    <m/>
    <n v="5425.9269999999997"/>
  </r>
  <r>
    <x v="6"/>
    <x v="23"/>
    <x v="3"/>
    <x v="22"/>
    <x v="0"/>
    <n v="3183.2490000000003"/>
    <m/>
    <m/>
    <m/>
    <m/>
    <m/>
    <m/>
    <m/>
    <m/>
    <m/>
    <m/>
    <m/>
    <n v="3183.2490000000003"/>
  </r>
  <r>
    <x v="6"/>
    <x v="23"/>
    <x v="4"/>
    <x v="23"/>
    <x v="0"/>
    <n v="9728.8489999999983"/>
    <m/>
    <m/>
    <m/>
    <m/>
    <m/>
    <m/>
    <m/>
    <m/>
    <m/>
    <m/>
    <m/>
    <n v="9728.8489999999983"/>
  </r>
  <r>
    <x v="6"/>
    <x v="23"/>
    <x v="4"/>
    <x v="24"/>
    <x v="0"/>
    <n v="65865.59199999999"/>
    <m/>
    <m/>
    <m/>
    <m/>
    <m/>
    <m/>
    <m/>
    <m/>
    <m/>
    <m/>
    <m/>
    <n v="65865.59199999999"/>
  </r>
  <r>
    <x v="6"/>
    <x v="23"/>
    <x v="4"/>
    <x v="25"/>
    <x v="0"/>
    <n v="89147.601999999984"/>
    <m/>
    <m/>
    <m/>
    <m/>
    <m/>
    <m/>
    <m/>
    <m/>
    <m/>
    <m/>
    <m/>
    <n v="89147.601999999984"/>
  </r>
  <r>
    <x v="6"/>
    <x v="23"/>
    <x v="4"/>
    <x v="26"/>
    <x v="0"/>
    <n v="5584"/>
    <m/>
    <m/>
    <m/>
    <m/>
    <m/>
    <m/>
    <m/>
    <m/>
    <m/>
    <m/>
    <m/>
    <n v="5584"/>
  </r>
  <r>
    <x v="7"/>
    <x v="23"/>
    <x v="0"/>
    <x v="0"/>
    <x v="0"/>
    <n v="7052.5978260869588"/>
    <m/>
    <m/>
    <m/>
    <m/>
    <m/>
    <m/>
    <m/>
    <m/>
    <m/>
    <m/>
    <m/>
    <n v="7052.5978260869588"/>
  </r>
  <r>
    <x v="7"/>
    <x v="23"/>
    <x v="0"/>
    <x v="1"/>
    <x v="0"/>
    <n v="3016.1503623188419"/>
    <m/>
    <m/>
    <m/>
    <m/>
    <m/>
    <m/>
    <m/>
    <m/>
    <m/>
    <m/>
    <m/>
    <n v="3016.1503623188419"/>
  </r>
  <r>
    <x v="7"/>
    <x v="23"/>
    <x v="0"/>
    <x v="2"/>
    <x v="0"/>
    <n v="13609.708333333323"/>
    <m/>
    <m/>
    <m/>
    <m/>
    <m/>
    <m/>
    <m/>
    <m/>
    <m/>
    <m/>
    <m/>
    <n v="13609.708333333323"/>
  </r>
  <r>
    <x v="7"/>
    <x v="23"/>
    <x v="0"/>
    <x v="3"/>
    <x v="0"/>
    <n v="2264.2282608695655"/>
    <m/>
    <m/>
    <m/>
    <m/>
    <m/>
    <m/>
    <m/>
    <m/>
    <m/>
    <m/>
    <m/>
    <n v="2264.2282608695655"/>
  </r>
  <r>
    <x v="7"/>
    <x v="23"/>
    <x v="0"/>
    <x v="4"/>
    <x v="0"/>
    <n v="32639.751811594131"/>
    <m/>
    <m/>
    <m/>
    <m/>
    <m/>
    <m/>
    <m/>
    <m/>
    <m/>
    <m/>
    <m/>
    <n v="32639.751811594131"/>
  </r>
  <r>
    <x v="7"/>
    <x v="23"/>
    <x v="0"/>
    <x v="5"/>
    <x v="0"/>
    <n v="2614.7880434782596"/>
    <m/>
    <m/>
    <m/>
    <m/>
    <m/>
    <m/>
    <m/>
    <m/>
    <m/>
    <m/>
    <m/>
    <n v="2614.7880434782596"/>
  </r>
  <r>
    <x v="7"/>
    <x v="23"/>
    <x v="0"/>
    <x v="6"/>
    <x v="0"/>
    <n v="7152.6666666666652"/>
    <m/>
    <m/>
    <m/>
    <m/>
    <m/>
    <m/>
    <m/>
    <m/>
    <m/>
    <m/>
    <m/>
    <n v="7152.6666666666652"/>
  </r>
  <r>
    <x v="7"/>
    <x v="23"/>
    <x v="1"/>
    <x v="7"/>
    <x v="0"/>
    <n v="26523.751811594197"/>
    <m/>
    <m/>
    <m/>
    <m/>
    <m/>
    <m/>
    <m/>
    <m/>
    <m/>
    <m/>
    <m/>
    <n v="26523.751811594197"/>
  </r>
  <r>
    <x v="7"/>
    <x v="23"/>
    <x v="1"/>
    <x v="8"/>
    <x v="0"/>
    <n v="14760.14855072462"/>
    <m/>
    <m/>
    <m/>
    <m/>
    <m/>
    <m/>
    <m/>
    <m/>
    <m/>
    <m/>
    <m/>
    <n v="14760.14855072462"/>
  </r>
  <r>
    <x v="7"/>
    <x v="23"/>
    <x v="1"/>
    <x v="9"/>
    <x v="0"/>
    <n v="43447.396739130454"/>
    <m/>
    <m/>
    <m/>
    <m/>
    <m/>
    <m/>
    <m/>
    <m/>
    <m/>
    <m/>
    <m/>
    <n v="43447.396739130454"/>
  </r>
  <r>
    <x v="7"/>
    <x v="23"/>
    <x v="1"/>
    <x v="10"/>
    <x v="0"/>
    <n v="16741.505434782601"/>
    <m/>
    <m/>
    <m/>
    <m/>
    <m/>
    <m/>
    <m/>
    <m/>
    <m/>
    <m/>
    <m/>
    <n v="16741.505434782601"/>
  </r>
  <r>
    <x v="7"/>
    <x v="23"/>
    <x v="1"/>
    <x v="11"/>
    <x v="0"/>
    <n v="20529.409420289849"/>
    <m/>
    <m/>
    <m/>
    <m/>
    <m/>
    <m/>
    <m/>
    <m/>
    <m/>
    <m/>
    <m/>
    <n v="20529.409420289849"/>
  </r>
  <r>
    <x v="7"/>
    <x v="23"/>
    <x v="1"/>
    <x v="12"/>
    <x v="0"/>
    <n v="42546.240942028897"/>
    <m/>
    <m/>
    <m/>
    <m/>
    <m/>
    <m/>
    <m/>
    <m/>
    <m/>
    <m/>
    <m/>
    <n v="42546.240942028897"/>
  </r>
  <r>
    <x v="7"/>
    <x v="23"/>
    <x v="1"/>
    <x v="13"/>
    <x v="0"/>
    <n v="14745.086956521747"/>
    <m/>
    <m/>
    <m/>
    <m/>
    <m/>
    <m/>
    <m/>
    <m/>
    <m/>
    <m/>
    <m/>
    <n v="14745.086956521747"/>
  </r>
  <r>
    <x v="7"/>
    <x v="23"/>
    <x v="1"/>
    <x v="14"/>
    <x v="0"/>
    <n v="11327.186594202902"/>
    <m/>
    <m/>
    <m/>
    <m/>
    <m/>
    <m/>
    <m/>
    <m/>
    <m/>
    <m/>
    <m/>
    <n v="11327.186594202902"/>
  </r>
  <r>
    <x v="7"/>
    <x v="23"/>
    <x v="1"/>
    <x v="15"/>
    <x v="0"/>
    <n v="73621.059782608703"/>
    <m/>
    <m/>
    <m/>
    <m/>
    <m/>
    <m/>
    <m/>
    <m/>
    <m/>
    <m/>
    <m/>
    <n v="73621.059782608703"/>
  </r>
  <r>
    <x v="7"/>
    <x v="23"/>
    <x v="2"/>
    <x v="16"/>
    <x v="0"/>
    <n v="105789.38224637658"/>
    <m/>
    <m/>
    <m/>
    <m/>
    <m/>
    <m/>
    <m/>
    <m/>
    <m/>
    <m/>
    <m/>
    <n v="105789.38224637658"/>
  </r>
  <r>
    <x v="7"/>
    <x v="23"/>
    <x v="2"/>
    <x v="17"/>
    <x v="0"/>
    <n v="21346.559782608721"/>
    <m/>
    <m/>
    <m/>
    <m/>
    <m/>
    <m/>
    <m/>
    <m/>
    <m/>
    <m/>
    <m/>
    <n v="21346.559782608721"/>
  </r>
  <r>
    <x v="7"/>
    <x v="23"/>
    <x v="2"/>
    <x v="18"/>
    <x v="0"/>
    <n v="73611.007246376685"/>
    <m/>
    <m/>
    <m/>
    <m/>
    <m/>
    <m/>
    <m/>
    <m/>
    <m/>
    <m/>
    <m/>
    <n v="73611.007246376685"/>
  </r>
  <r>
    <x v="7"/>
    <x v="23"/>
    <x v="2"/>
    <x v="19"/>
    <x v="0"/>
    <n v="241095.92028985481"/>
    <m/>
    <m/>
    <m/>
    <m/>
    <m/>
    <m/>
    <m/>
    <m/>
    <m/>
    <m/>
    <m/>
    <n v="241095.92028985481"/>
  </r>
  <r>
    <x v="7"/>
    <x v="23"/>
    <x v="3"/>
    <x v="20"/>
    <x v="0"/>
    <n v="74512.260869565216"/>
    <m/>
    <m/>
    <m/>
    <m/>
    <m/>
    <m/>
    <m/>
    <m/>
    <m/>
    <m/>
    <m/>
    <n v="74512.260869565216"/>
  </r>
  <r>
    <x v="7"/>
    <x v="23"/>
    <x v="3"/>
    <x v="21"/>
    <x v="0"/>
    <n v="40958.300724637666"/>
    <m/>
    <m/>
    <m/>
    <m/>
    <m/>
    <m/>
    <m/>
    <m/>
    <m/>
    <m/>
    <m/>
    <n v="40958.300724637666"/>
  </r>
  <r>
    <x v="7"/>
    <x v="23"/>
    <x v="3"/>
    <x v="22"/>
    <x v="0"/>
    <n v="57225.684782608681"/>
    <m/>
    <m/>
    <m/>
    <m/>
    <m/>
    <m/>
    <m/>
    <m/>
    <m/>
    <m/>
    <m/>
    <n v="57225.684782608681"/>
  </r>
  <r>
    <x v="7"/>
    <x v="23"/>
    <x v="4"/>
    <x v="23"/>
    <x v="0"/>
    <n v="13527.563405797095"/>
    <m/>
    <m/>
    <m/>
    <m/>
    <m/>
    <m/>
    <m/>
    <m/>
    <m/>
    <m/>
    <m/>
    <n v="13527.563405797095"/>
  </r>
  <r>
    <x v="7"/>
    <x v="23"/>
    <x v="4"/>
    <x v="24"/>
    <x v="0"/>
    <n v="19884.690217391279"/>
    <m/>
    <m/>
    <m/>
    <m/>
    <m/>
    <m/>
    <m/>
    <m/>
    <m/>
    <m/>
    <m/>
    <n v="19884.690217391279"/>
  </r>
  <r>
    <x v="7"/>
    <x v="23"/>
    <x v="4"/>
    <x v="25"/>
    <x v="0"/>
    <n v="48331.952898550771"/>
    <m/>
    <m/>
    <m/>
    <m/>
    <m/>
    <m/>
    <m/>
    <m/>
    <m/>
    <m/>
    <m/>
    <n v="48331.952898550771"/>
  </r>
  <r>
    <x v="7"/>
    <x v="23"/>
    <x v="4"/>
    <x v="26"/>
    <x v="0"/>
    <n v="12562.521739130432"/>
    <m/>
    <m/>
    <m/>
    <m/>
    <m/>
    <m/>
    <m/>
    <m/>
    <m/>
    <m/>
    <m/>
    <n v="12562.5217391304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D6531-0D86-4F22-854E-F2EAF655465C}" name="Tabela dinâmica2" cacheId="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120:Z133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7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56">
    <format dxfId="55">
      <pivotArea outline="0" fieldPosition="0"/>
    </format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2">
      <pivotArea dataOnly="0" labelOnly="1" outline="0" fieldPosition="0">
        <references count="1">
          <reference field="1" count="1">
            <x v="0"/>
          </reference>
        </references>
      </pivotArea>
    </format>
    <format dxfId="41">
      <pivotArea dataOnly="0" labelOnly="1" outline="0" fieldPosition="0">
        <references count="1">
          <reference field="1" count="1">
            <x v="1"/>
          </reference>
        </references>
      </pivotArea>
    </format>
    <format dxfId="40">
      <pivotArea dataOnly="0" labelOnly="1" outline="0" fieldPosition="0">
        <references count="1">
          <reference field="1" count="1">
            <x v="2"/>
          </reference>
        </references>
      </pivotArea>
    </format>
    <format dxfId="39">
      <pivotArea dataOnly="0" outline="0" fieldPosition="0">
        <references count="1">
          <reference field="1" count="1">
            <x v="3"/>
          </reference>
        </references>
      </pivotArea>
    </format>
    <format dxfId="38">
      <pivotArea outline="0" fieldPosition="0">
        <references count="1">
          <reference field="1" count="1" selected="0">
            <x v="3"/>
          </reference>
        </references>
      </pivotArea>
    </format>
    <format dxfId="37">
      <pivotArea dataOnly="0" labelOnly="1" outline="0" fieldPosition="0">
        <references count="1">
          <reference field="1" count="1">
            <x v="4"/>
          </reference>
        </references>
      </pivotArea>
    </format>
    <format dxfId="36">
      <pivotArea dataOnly="0" labelOnly="1" outline="0" fieldPosition="0">
        <references count="1">
          <reference field="1" count="1">
            <x v="5"/>
          </reference>
        </references>
      </pivotArea>
    </format>
    <format dxfId="35">
      <pivotArea dataOnly="0" labelOnly="1" outline="0" fieldPosition="0">
        <references count="1">
          <reference field="1" count="1">
            <x v="6"/>
          </reference>
        </references>
      </pivotArea>
    </format>
    <format dxfId="34">
      <pivotArea dataOnly="0" labelOnly="1" outline="0" fieldPosition="0">
        <references count="1">
          <reference field="1" count="1">
            <x v="7"/>
          </reference>
        </references>
      </pivotArea>
    </format>
    <format dxfId="33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32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31">
      <pivotArea dataOnly="0" labelOnly="1" outline="0" fieldPosition="0">
        <references count="1">
          <reference field="1" count="1">
            <x v="8"/>
          </reference>
        </references>
      </pivotArea>
    </format>
    <format dxfId="3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9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8">
      <pivotArea dataOnly="0" labelOnly="1" outline="0" fieldPosition="0">
        <references count="1">
          <reference field="1" count="1">
            <x v="8"/>
          </reference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6">
      <pivotArea type="topRight" dataOnly="0" labelOnly="1" outline="0" offset="H1" fieldPosition="0"/>
    </format>
    <format dxfId="25">
      <pivotArea dataOnly="0" labelOnly="1" outline="0" fieldPosition="0">
        <references count="1">
          <reference field="1" count="1">
            <x v="8"/>
          </reference>
        </references>
      </pivotArea>
    </format>
    <format dxfId="24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3">
      <pivotArea dataOnly="0" labelOnly="1" outline="0" fieldPosition="0">
        <references count="1">
          <reference field="1" count="1">
            <x v="9"/>
          </reference>
        </references>
      </pivotArea>
    </format>
    <format dxfId="22">
      <pivotArea dataOnly="0" labelOnly="1" outline="0" fieldPosition="0">
        <references count="1">
          <reference field="1" count="1">
            <x v="10"/>
          </reference>
        </references>
      </pivotArea>
    </format>
    <format dxfId="21">
      <pivotArea dataOnly="0" labelOnly="1" outline="0" fieldPosition="0">
        <references count="1">
          <reference field="1" count="1">
            <x v="11"/>
          </reference>
        </references>
      </pivotArea>
    </format>
    <format dxfId="20">
      <pivotArea dataOnly="0" labelOnly="1" outline="0" fieldPosition="0">
        <references count="1">
          <reference field="1" count="1">
            <x v="12"/>
          </reference>
        </references>
      </pivotArea>
    </format>
    <format dxfId="19">
      <pivotArea dataOnly="0" labelOnly="1" outline="0" fieldPosition="0">
        <references count="1">
          <reference field="1" count="1">
            <x v="13"/>
          </reference>
        </references>
      </pivotArea>
    </format>
    <format dxfId="18">
      <pivotArea dataOnly="0" labelOnly="1" outline="0" fieldPosition="0">
        <references count="1">
          <reference field="1" count="1">
            <x v="14"/>
          </reference>
        </references>
      </pivotArea>
    </format>
    <format dxfId="17">
      <pivotArea dataOnly="0" labelOnly="1" outline="0" fieldPosition="0">
        <references count="1">
          <reference field="1" count="1">
            <x v="15"/>
          </reference>
        </references>
      </pivotArea>
    </format>
    <format dxfId="16">
      <pivotArea dataOnly="0" labelOnly="1" outline="0" fieldPosition="0">
        <references count="1">
          <reference field="1" count="1">
            <x v="16"/>
          </reference>
        </references>
      </pivotArea>
    </format>
    <format dxfId="15">
      <pivotArea dataOnly="0" labelOnly="1" outline="0" fieldPosition="0">
        <references count="1">
          <reference field="1" count="1">
            <x v="17"/>
          </reference>
        </references>
      </pivotArea>
    </format>
    <format dxfId="14">
      <pivotArea dataOnly="0" labelOnly="1" outline="0" fieldPosition="0">
        <references count="1">
          <reference field="1" count="1">
            <x v="18"/>
          </reference>
        </references>
      </pivotArea>
    </format>
    <format dxfId="13">
      <pivotArea dataOnly="0" labelOnly="1" outline="0" fieldPosition="0">
        <references count="1">
          <reference field="1" count="1">
            <x v="19"/>
          </reference>
        </references>
      </pivotArea>
    </format>
    <format dxfId="12">
      <pivotArea dataOnly="0" labelOnly="1" outline="0" fieldPosition="0">
        <references count="1">
          <reference field="1" count="1">
            <x v="20"/>
          </reference>
        </references>
      </pivotArea>
    </format>
    <format dxfId="1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1" count="1">
            <x v="21"/>
          </reference>
        </references>
      </pivotArea>
    </format>
    <format dxfId="9">
      <pivotArea type="origin" dataOnly="0" labelOnly="1" outline="0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-2" type="button" dataOnly="0" labelOnly="1" outline="0" axis="axisRow" fieldPosition="0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fieldPosition="0">
        <references count="1">
          <reference field="1" count="1">
            <x v="22"/>
          </reference>
        </references>
      </pivotArea>
    </format>
    <format dxfId="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1" count="1">
            <x v="23"/>
          </reference>
        </references>
      </pivotArea>
    </format>
  </formats>
  <chartFormats count="24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85A4F-EB43-4901-BC06-A644DF407650}" name="Tabela dinâmica8" cacheId="1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513:N526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3">
        <item x="0"/>
        <item x="1"/>
        <item x="2"/>
        <item x="3"/>
        <item n="2016"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1">
    <format dxfId="94">
      <pivotArea outline="0" fieldPosition="0"/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8">
      <pivotArea dataOnly="0" labelOnly="1" outline="0" fieldPosition="0">
        <references count="1">
          <reference field="1" count="1">
            <x v="3"/>
          </reference>
        </references>
      </pivotArea>
    </format>
    <format dxfId="77">
      <pivotArea dataOnly="0" labelOnly="1" outline="0" fieldPosition="0">
        <references count="1">
          <reference field="1" count="1">
            <x v="4"/>
          </reference>
        </references>
      </pivotArea>
    </format>
    <format dxfId="76">
      <pivotArea dataOnly="0" labelOnly="1" outline="0" fieldPosition="0">
        <references count="1">
          <reference field="1" count="1">
            <x v="4"/>
          </reference>
        </references>
      </pivotArea>
    </format>
    <format dxfId="75">
      <pivotArea dataOnly="0" labelOnly="1" outline="0" fieldPosition="0">
        <references count="1">
          <reference field="1" count="1">
            <x v="5"/>
          </reference>
        </references>
      </pivotArea>
    </format>
    <format dxfId="74">
      <pivotArea dataOnly="0" labelOnly="1" outline="0" fieldPosition="0">
        <references count="1">
          <reference field="1" count="1">
            <x v="6"/>
          </reference>
        </references>
      </pivotArea>
    </format>
    <format dxfId="7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7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71">
      <pivotArea dataOnly="0" labelOnly="1" outline="0" fieldPosition="0">
        <references count="1">
          <reference field="1" count="1">
            <x v="7"/>
          </reference>
        </references>
      </pivotArea>
    </format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66">
      <pivotArea dataOnly="0" labelOnly="1" outline="0" fieldPosition="0">
        <references count="1">
          <reference field="1" count="1">
            <x v="9"/>
          </reference>
        </references>
      </pivotArea>
    </format>
    <format dxfId="65">
      <pivotArea dataOnly="0" labelOnly="1" outline="0" fieldPosition="0">
        <references count="1">
          <reference field="1" count="1">
            <x v="10"/>
          </reference>
        </references>
      </pivotArea>
    </format>
    <format dxfId="64">
      <pivotArea type="origin" dataOnly="0" labelOnly="1" outline="0" fieldPosition="0"/>
    </format>
    <format dxfId="63">
      <pivotArea field="1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-2" type="button" dataOnly="0" labelOnly="1" outline="0" axis="axisRow" fieldPosition="0"/>
    </format>
    <format dxfId="60">
      <pivotArea dataOnly="0" labelOnly="1" outline="0" fieldPosition="0">
        <references count="1">
          <reference field="1" count="0"/>
        </references>
      </pivotArea>
    </format>
    <format dxfId="5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">
      <pivotArea outline="0" fieldPosition="0"/>
    </format>
    <format dxfId="57">
      <pivotArea dataOnly="0" labelOnly="1" outline="0" fieldPosition="0">
        <references count="1">
          <reference field="1" count="0"/>
        </references>
      </pivotArea>
    </format>
    <format dxfId="56">
      <pivotArea dataOnly="0" labelOnly="1" outline="0" fieldPosition="0">
        <references count="1">
          <reference field="1" count="1">
            <x v="11"/>
          </reference>
        </references>
      </pivotArea>
    </format>
  </formats>
  <chartFormats count="12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92907-0D21-4891-903A-013666194F21}" name="Tabela dinâmica9" cacheId="0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576:N589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3">
        <item x="0"/>
        <item x="1"/>
        <item x="2"/>
        <item x="3"/>
        <item n="2016"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1">
    <format dxfId="133">
      <pivotArea outline="0" fieldPosition="0"/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dataOnly="0" labelOnly="1" outline="0" fieldPosition="0">
        <references count="1">
          <reference field="1" count="1">
            <x v="1"/>
          </reference>
        </references>
      </pivotArea>
    </format>
    <format dxfId="11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7">
      <pivotArea dataOnly="0" labelOnly="1" outline="0" fieldPosition="0">
        <references count="1">
          <reference field="1" count="1">
            <x v="3"/>
          </reference>
        </references>
      </pivotArea>
    </format>
    <format dxfId="116">
      <pivotArea dataOnly="0" labelOnly="1" outline="0" fieldPosition="0">
        <references count="1">
          <reference field="1" count="1">
            <x v="4"/>
          </reference>
        </references>
      </pivotArea>
    </format>
    <format dxfId="115">
      <pivotArea dataOnly="0" labelOnly="1" outline="0" fieldPosition="0">
        <references count="1">
          <reference field="1" count="1">
            <x v="4"/>
          </reference>
        </references>
      </pivotArea>
    </format>
    <format dxfId="114">
      <pivotArea dataOnly="0" labelOnly="1" outline="0" fieldPosition="0">
        <references count="1">
          <reference field="1" count="1">
            <x v="5"/>
          </reference>
        </references>
      </pivotArea>
    </format>
    <format dxfId="113">
      <pivotArea dataOnly="0" labelOnly="1" outline="0" fieldPosition="0">
        <references count="1">
          <reference field="1" count="1">
            <x v="6"/>
          </reference>
        </references>
      </pivotArea>
    </format>
    <format dxfId="1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11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10">
      <pivotArea dataOnly="0" labelOnly="1" outline="0" fieldPosition="0">
        <references count="1">
          <reference field="1" count="1">
            <x v="7"/>
          </reference>
        </references>
      </pivotArea>
    </format>
    <format dxfId="109">
      <pivotArea dataOnly="0" labelOnly="1" outline="0" fieldPosition="0">
        <references count="1">
          <reference field="1" count="1">
            <x v="0"/>
          </reference>
        </references>
      </pivotArea>
    </format>
    <format dxfId="108">
      <pivotArea dataOnly="0" labelOnly="1" outline="0" fieldPosition="0">
        <references count="1">
          <reference field="1" count="1">
            <x v="8"/>
          </reference>
        </references>
      </pivotArea>
    </format>
    <format dxfId="10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06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05">
      <pivotArea dataOnly="0" labelOnly="1" outline="0" fieldPosition="0">
        <references count="1">
          <reference field="1" count="1">
            <x v="9"/>
          </reference>
        </references>
      </pivotArea>
    </format>
    <format dxfId="104">
      <pivotArea dataOnly="0" labelOnly="1" outline="0" fieldPosition="0">
        <references count="1">
          <reference field="1" count="1">
            <x v="10"/>
          </reference>
        </references>
      </pivotArea>
    </format>
    <format dxfId="103">
      <pivotArea type="origin" dataOnly="0" labelOnly="1" outline="0" fieldPosition="0"/>
    </format>
    <format dxfId="102">
      <pivotArea field="1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-2" type="button" dataOnly="0" labelOnly="1" outline="0" axis="axisRow" fieldPosition="0"/>
    </format>
    <format dxfId="99">
      <pivotArea dataOnly="0" labelOnly="1" outline="0" fieldPosition="0">
        <references count="1">
          <reference field="1" count="0"/>
        </references>
      </pivotArea>
    </format>
    <format dxfId="9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7">
      <pivotArea outline="0" fieldPosition="0"/>
    </format>
    <format dxfId="96">
      <pivotArea dataOnly="0" labelOnly="1" outline="0" fieldPosition="0">
        <references count="1">
          <reference field="1" count="0"/>
        </references>
      </pivotArea>
    </format>
    <format dxfId="95">
      <pivotArea dataOnly="0" labelOnly="1" outline="0" fieldPosition="0">
        <references count="1">
          <reference field="1" count="1">
            <x v="11"/>
          </reference>
        </references>
      </pivotArea>
    </format>
  </formats>
  <chartFormats count="12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1EF53-D417-43A9-86B9-40EA5D48B880}" name="Tabela dinâmica5" cacheId="3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321:S334" firstHeaderRow="1" firstDataRow="2" firstDataCol="1" rowPageCount="2" colPageCount="1"/>
  <pivotFields count="17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0">
    <format dxfId="161">
      <pivotArea outline="0" fieldPosition="0"/>
    </format>
    <format dxfId="1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6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7">
      <pivotArea dataOnly="0" labelOnly="1" outline="0" fieldPosition="0">
        <references count="1">
          <reference field="1" count="1">
            <x v="0"/>
          </reference>
        </references>
      </pivotArea>
    </format>
    <format dxfId="146">
      <pivotArea dataOnly="0" labelOnly="1" outline="0" fieldPosition="0">
        <references count="1">
          <reference field="1" count="3">
            <x v="12"/>
            <x v="13"/>
            <x v="14"/>
          </reference>
        </references>
      </pivotArea>
    </format>
    <format dxfId="145">
      <pivotArea dataOnly="0" labelOnly="1" outline="0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4">
      <pivotArea type="origin" dataOnly="0" labelOnly="1" outline="0" fieldPosition="0"/>
    </format>
    <format dxfId="143">
      <pivotArea field="1" type="button" dataOnly="0" labelOnly="1" outline="0" axis="axisCol" fieldPosition="0"/>
    </format>
    <format dxfId="142">
      <pivotArea type="topRight" dataOnly="0" labelOnly="1" outline="0" fieldPosition="0"/>
    </format>
    <format dxfId="141">
      <pivotArea field="-2" type="button" dataOnly="0" labelOnly="1" outline="0" axis="axisRow" fieldPosition="0"/>
    </format>
    <format dxfId="140">
      <pivotArea dataOnly="0" labelOnly="1" outline="0" fieldPosition="0">
        <references count="1">
          <reference field="1" count="0"/>
        </references>
      </pivotArea>
    </format>
    <format dxfId="13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8">
      <pivotArea outline="0" fieldPosition="0"/>
    </format>
    <format dxfId="137">
      <pivotArea dataOnly="0" labelOnly="1" outline="0" fieldPosition="0">
        <references count="1">
          <reference field="1" count="0"/>
        </references>
      </pivotArea>
    </format>
    <format dxfId="136">
      <pivotArea dataOnly="0" labelOnly="1" outline="0" fieldPosition="0">
        <references count="1">
          <reference field="1" count="0"/>
        </references>
      </pivotArea>
    </format>
    <format dxfId="135">
      <pivotArea dataOnly="0" labelOnly="1" outline="0" fieldPosition="0">
        <references count="1">
          <reference field="1" count="0"/>
        </references>
      </pivotArea>
    </format>
    <format dxfId="134">
      <pivotArea dataOnly="0" labelOnly="1" outline="0" fieldPosition="0">
        <references count="1">
          <reference field="1" count="0"/>
        </references>
      </pivotArea>
    </format>
  </formats>
  <chartFormats count="1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CBC2C-BCE5-4E99-977B-BE52209AC8E6}" name="Tabela dinâmica3" cacheId="4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188:M201" firstHeaderRow="1" firstDataRow="2" firstDataCol="1" rowPageCount="2" colPageCount="1"/>
  <pivotFields count="17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n="2016" x="3"/>
        <item x="4"/>
        <item x="5"/>
        <item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7">
    <format dxfId="196">
      <pivotArea outline="0" fieldPosition="0"/>
    </format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2">
      <pivotArea dataOnly="0" labelOnly="1" outline="0" fieldPosition="0">
        <references count="1">
          <reference field="1" count="1">
            <x v="0"/>
          </reference>
        </references>
      </pivotArea>
    </format>
    <format dxfId="18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80">
      <pivotArea dataOnly="0" labelOnly="1" outline="0" fieldPosition="0">
        <references count="1">
          <reference field="1" count="1">
            <x v="2"/>
          </reference>
        </references>
      </pivotArea>
    </format>
    <format dxfId="179">
      <pivotArea dataOnly="0" labelOnly="1" outline="0" fieldPosition="0">
        <references count="1">
          <reference field="1" count="1">
            <x v="3"/>
          </reference>
        </references>
      </pivotArea>
    </format>
    <format dxfId="178">
      <pivotArea dataOnly="0" labelOnly="1" outline="0" fieldPosition="0">
        <references count="1">
          <reference field="1" count="1">
            <x v="3"/>
          </reference>
        </references>
      </pivotArea>
    </format>
    <format dxfId="177">
      <pivotArea dataOnly="0" labelOnly="1" outline="0" fieldPosition="0">
        <references count="1">
          <reference field="1" count="1">
            <x v="4"/>
          </reference>
        </references>
      </pivotArea>
    </format>
    <format dxfId="176">
      <pivotArea dataOnly="0" labelOnly="1" outline="0" fieldPosition="0">
        <references count="1">
          <reference field="1" count="1">
            <x v="5"/>
          </reference>
        </references>
      </pivotArea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7"/>
          </reference>
        </references>
      </pivotArea>
    </format>
    <format dxfId="1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72">
      <pivotArea dataOnly="0" labelOnly="1" outline="0" fieldPosition="0">
        <references count="1">
          <reference field="1" count="1">
            <x v="8"/>
          </reference>
        </references>
      </pivotArea>
    </format>
    <format dxfId="171">
      <pivotArea type="origin" dataOnly="0" labelOnly="1" outline="0" fieldPosition="0"/>
    </format>
    <format dxfId="170">
      <pivotArea field="1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-2" type="button" dataOnly="0" labelOnly="1" outline="0" axis="axisRow" fieldPosition="0"/>
    </format>
    <format dxfId="167">
      <pivotArea dataOnly="0" labelOnly="1" outline="0" fieldPosition="0">
        <references count="1">
          <reference field="1" count="0"/>
        </references>
      </pivotArea>
    </format>
    <format dxfId="166">
      <pivotArea dataOnly="0" labelOnly="1" outline="0" fieldPosition="0">
        <references count="1">
          <reference field="1" count="1">
            <x v="9"/>
          </reference>
        </references>
      </pivotArea>
    </format>
    <format dxfId="165">
      <pivotArea outline="0" fieldPosition="0"/>
    </format>
    <format dxfId="164">
      <pivotArea dataOnly="0" labelOnly="1" outline="0" fieldPosition="0">
        <references count="1">
          <reference field="1" count="0"/>
        </references>
      </pivotArea>
    </format>
    <format dxfId="16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2">
      <pivotArea dataOnly="0" labelOnly="1" outline="0" fieldPosition="0">
        <references count="1">
          <reference field="1" count="1">
            <x v="10"/>
          </reference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685E7-9219-4DFE-860F-442CE5CF747C}" name="Tabela dinâmica7" cacheId="2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450:N463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3">
        <item x="0"/>
        <item x="1"/>
        <item x="2"/>
        <item x="3"/>
        <item n="2016"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2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2">
      <pivotArea dataOnly="0" labelOnly="1" outline="0" fieldPosition="0">
        <references count="1">
          <reference field="1" count="1">
            <x v="1"/>
          </reference>
        </references>
      </pivotArea>
    </format>
    <format dxfId="221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20">
      <pivotArea dataOnly="0" labelOnly="1" outline="0" fieldPosition="0">
        <references count="1">
          <reference field="1" count="1">
            <x v="3"/>
          </reference>
        </references>
      </pivotArea>
    </format>
    <format dxfId="219">
      <pivotArea dataOnly="0" labelOnly="1" outline="0" fieldPosition="0">
        <references count="1">
          <reference field="1" count="1">
            <x v="4"/>
          </reference>
        </references>
      </pivotArea>
    </format>
    <format dxfId="218">
      <pivotArea dataOnly="0" labelOnly="1" outline="0" fieldPosition="0">
        <references count="1">
          <reference field="1" count="1">
            <x v="4"/>
          </reference>
        </references>
      </pivotArea>
    </format>
    <format dxfId="217">
      <pivotArea dataOnly="0" labelOnly="1" outline="0" fieldPosition="0">
        <references count="1">
          <reference field="1" count="1">
            <x v="5"/>
          </reference>
        </references>
      </pivotArea>
    </format>
    <format dxfId="216">
      <pivotArea dataOnly="0" labelOnly="1" outline="0" fieldPosition="0">
        <references count="1">
          <reference field="1" count="1">
            <x v="6"/>
          </reference>
        </references>
      </pivotArea>
    </format>
    <format dxfId="215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14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13">
      <pivotArea dataOnly="0" labelOnly="1" outline="0" fieldPosition="0">
        <references count="1">
          <reference field="1" count="1">
            <x v="7"/>
          </reference>
        </references>
      </pivotArea>
    </format>
    <format dxfId="212">
      <pivotArea dataOnly="0" labelOnly="1" outline="0" fieldPosition="0">
        <references count="1">
          <reference field="1" count="1">
            <x v="0"/>
          </reference>
        </references>
      </pivotArea>
    </format>
    <format dxfId="211">
      <pivotArea dataOnly="0" labelOnly="1" outline="0" fieldPosition="0">
        <references count="1">
          <reference field="1" count="1">
            <x v="8"/>
          </reference>
        </references>
      </pivotArea>
    </format>
    <format dxfId="21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9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8">
      <pivotArea dataOnly="0" labelOnly="1" outline="0" fieldPosition="0">
        <references count="1">
          <reference field="1" count="1">
            <x v="9"/>
          </reference>
        </references>
      </pivotArea>
    </format>
    <format dxfId="207">
      <pivotArea dataOnly="0" labelOnly="1" outline="0" fieldPosition="0">
        <references count="1">
          <reference field="4294967294" count="0"/>
        </references>
      </pivotArea>
    </format>
    <format dxfId="206">
      <pivotArea type="origin" dataOnly="0" labelOnly="1" outline="0" fieldPosition="0"/>
    </format>
    <format dxfId="205">
      <pivotArea field="1" type="button" dataOnly="0" labelOnly="1" outline="0" axis="axisCol" fieldPosition="0"/>
    </format>
    <format dxfId="204">
      <pivotArea type="topRight" dataOnly="0" labelOnly="1" outline="0" fieldPosition="0"/>
    </format>
    <format dxfId="203">
      <pivotArea field="-2" type="button" dataOnly="0" labelOnly="1" outline="0" axis="axisRow" fieldPosition="0"/>
    </format>
    <format dxfId="202">
      <pivotArea dataOnly="0" labelOnly="1" outline="0" fieldPosition="0">
        <references count="1">
          <reference field="1" count="0"/>
        </references>
      </pivotArea>
    </format>
    <format dxfId="201">
      <pivotArea dataOnly="0" labelOnly="1" outline="0" fieldPosition="0">
        <references count="1">
          <reference field="1" count="1">
            <x v="10"/>
          </reference>
        </references>
      </pivotArea>
    </format>
    <format dxfId="20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9">
      <pivotArea outline="0" fieldPosition="0"/>
    </format>
    <format dxfId="198">
      <pivotArea dataOnly="0" labelOnly="1" outline="0" fieldPosition="0">
        <references count="1">
          <reference field="1" count="0"/>
        </references>
      </pivotArea>
    </format>
    <format dxfId="197">
      <pivotArea dataOnly="0" labelOnly="1" outline="0" fieldPosition="0">
        <references count="1">
          <reference field="1" count="1">
            <x v="11"/>
          </reference>
        </references>
      </pivotArea>
    </format>
  </formats>
  <chartFormats count="12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F8449-818C-4EE4-B022-6043CB9F5864}" name="Tabela dinâmica4" cacheId="4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254:M267" firstHeaderRow="1" firstDataRow="2" firstDataCol="1" rowPageCount="2" colPageCount="1"/>
  <pivotFields count="17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n="2016"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7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7">
      <pivotArea dataOnly="0" labelOnly="1" outline="0" fieldPosition="0">
        <references count="1">
          <reference field="1" count="1">
            <x v="0"/>
          </reference>
        </references>
      </pivotArea>
    </format>
    <format dxfId="25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5">
      <pivotArea dataOnly="0" labelOnly="1" outline="0" fieldPosition="0">
        <references count="1">
          <reference field="1" count="1">
            <x v="2"/>
          </reference>
        </references>
      </pivotArea>
    </format>
    <format dxfId="254">
      <pivotArea dataOnly="0" labelOnly="1" outline="0" fieldPosition="0">
        <references count="1">
          <reference field="1" count="1">
            <x v="3"/>
          </reference>
        </references>
      </pivotArea>
    </format>
    <format dxfId="253">
      <pivotArea dataOnly="0" labelOnly="1" outline="0" fieldPosition="0">
        <references count="1">
          <reference field="1" count="1">
            <x v="3"/>
          </reference>
        </references>
      </pivotArea>
    </format>
    <format dxfId="252">
      <pivotArea dataOnly="0" labelOnly="1" outline="0" fieldPosition="0">
        <references count="1">
          <reference field="1" count="1">
            <x v="4"/>
          </reference>
        </references>
      </pivotArea>
    </format>
    <format dxfId="251">
      <pivotArea dataOnly="0" labelOnly="1" outline="0" fieldPosition="0">
        <references count="1">
          <reference field="1" count="1">
            <x v="5"/>
          </reference>
        </references>
      </pivotArea>
    </format>
    <format dxfId="250">
      <pivotArea dataOnly="0" labelOnly="1" outline="0" fieldPosition="0">
        <references count="1">
          <reference field="1" count="1">
            <x v="6"/>
          </reference>
        </references>
      </pivotArea>
    </format>
    <format dxfId="249">
      <pivotArea dataOnly="0" labelOnly="1" outline="0" fieldPosition="0">
        <references count="1">
          <reference field="1" count="1">
            <x v="7"/>
          </reference>
        </references>
      </pivotArea>
    </format>
    <format dxfId="24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47">
      <pivotArea dataOnly="0" labelOnly="1" outline="0" fieldPosition="0">
        <references count="1">
          <reference field="1" count="1">
            <x v="8"/>
          </reference>
        </references>
      </pivotArea>
    </format>
    <format dxfId="246">
      <pivotArea dataOnly="0" labelOnly="1" outline="0" fieldPosition="0">
        <references count="1">
          <reference field="1" count="1">
            <x v="9"/>
          </reference>
        </references>
      </pivotArea>
    </format>
    <format dxfId="245">
      <pivotArea type="origin" dataOnly="0" labelOnly="1" outline="0" fieldPosition="0"/>
    </format>
    <format dxfId="244">
      <pivotArea field="1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-2" type="button" dataOnly="0" labelOnly="1" outline="0" axis="axisRow" fieldPosition="0"/>
    </format>
    <format dxfId="241">
      <pivotArea dataOnly="0" labelOnly="1" outline="0" fieldPosition="0">
        <references count="1">
          <reference field="1" count="0"/>
        </references>
      </pivotArea>
    </format>
    <format dxfId="24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9">
      <pivotArea outline="0" collapsedLevelsAreSubtotals="1" fieldPosition="0"/>
    </format>
    <format dxfId="238">
      <pivotArea dataOnly="0" labelOnly="1" outline="0" fieldPosition="0">
        <references count="1">
          <reference field="1" count="0"/>
        </references>
      </pivotArea>
    </format>
    <format dxfId="237">
      <pivotArea dataOnly="0" labelOnly="1" outline="0" fieldPosition="0">
        <references count="1">
          <reference field="1" count="1">
            <x v="10"/>
          </reference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5A282-7A55-463E-B7C4-3345B044D8CE}" name="Tabela dinâmica1" cacheId="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52:Z65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n="2021" x="21"/>
        <item x="22"/>
        <item x="23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7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67">
    <format dxfId="335">
      <pivotArea outline="0" fieldPosition="0"/>
    </format>
    <format dxfId="3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1">
      <pivotArea dataOnly="0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319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318">
      <pivotArea outline="0" fieldPosition="0">
        <references count="1">
          <reference field="1" count="1" selected="0">
            <x v="3"/>
          </reference>
        </references>
      </pivotArea>
    </format>
    <format dxfId="317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16">
      <pivotArea outline="0" fieldPosition="0">
        <references count="1">
          <reference field="1" count="1" selected="0">
            <x v="0"/>
          </reference>
        </references>
      </pivotArea>
    </format>
    <format dxfId="315">
      <pivotArea dataOnly="0" labelOnly="1" outline="0" fieldPosition="0">
        <references count="1">
          <reference field="1" count="1">
            <x v="0"/>
          </reference>
        </references>
      </pivotArea>
    </format>
    <format dxfId="314">
      <pivotArea dataOnly="0" labelOnly="1" outline="0" fieldPosition="0">
        <references count="1">
          <reference field="1" count="1">
            <x v="1"/>
          </reference>
        </references>
      </pivotArea>
    </format>
    <format dxfId="313">
      <pivotArea dataOnly="0" labelOnly="1" outline="0" fieldPosition="0">
        <references count="1">
          <reference field="1" count="1">
            <x v="2"/>
          </reference>
        </references>
      </pivotArea>
    </format>
    <format dxfId="312">
      <pivotArea dataOnly="0" labelOnly="1" outline="0" fieldPosition="0">
        <references count="1">
          <reference field="1" count="1">
            <x v="4"/>
          </reference>
        </references>
      </pivotArea>
    </format>
    <format dxfId="311">
      <pivotArea dataOnly="0" labelOnly="1" outline="0" fieldPosition="0">
        <references count="1">
          <reference field="1" count="1">
            <x v="5"/>
          </reference>
        </references>
      </pivotArea>
    </format>
    <format dxfId="310">
      <pivotArea dataOnly="0" labelOnly="1" outline="0" fieldPosition="0">
        <references count="1">
          <reference field="1" count="1">
            <x v="6"/>
          </reference>
        </references>
      </pivotArea>
    </format>
    <format dxfId="309">
      <pivotArea dataOnly="0" labelOnly="1" outline="0" fieldPosition="0">
        <references count="1">
          <reference field="1" count="1">
            <x v="7"/>
          </reference>
        </references>
      </pivotArea>
    </format>
    <format dxfId="308">
      <pivotArea dataOnly="0" labelOnly="1" outline="0" fieldPosition="0">
        <references count="1">
          <reference field="1" count="1">
            <x v="2"/>
          </reference>
        </references>
      </pivotArea>
    </format>
    <format dxfId="307">
      <pivotArea dataOnly="0" labelOnly="1" outline="0" fieldPosition="0">
        <references count="1">
          <reference field="1" count="1">
            <x v="3"/>
          </reference>
        </references>
      </pivotArea>
    </format>
    <format dxfId="306">
      <pivotArea dataOnly="0" labelOnly="1" outline="0" fieldPosition="0">
        <references count="1">
          <reference field="1" count="1">
            <x v="4"/>
          </reference>
        </references>
      </pivotArea>
    </format>
    <format dxfId="305">
      <pivotArea dataOnly="0" labelOnly="1" outline="0" fieldPosition="0">
        <references count="1">
          <reference field="1" count="1">
            <x v="6"/>
          </reference>
        </references>
      </pivotArea>
    </format>
    <format dxfId="304">
      <pivotArea dataOnly="0" labelOnly="1" outline="0" fieldPosition="0">
        <references count="1">
          <reference field="1" count="1">
            <x v="7"/>
          </reference>
        </references>
      </pivotArea>
    </format>
    <format dxfId="303">
      <pivotArea dataOnly="0" labelOnly="1" outline="0" fieldPosition="0">
        <references count="1">
          <reference field="1" count="1">
            <x v="8"/>
          </reference>
        </references>
      </pivotArea>
    </format>
    <format dxfId="302">
      <pivotArea dataOnly="0" labelOnly="1" outline="0" fieldPosition="0">
        <references count="1">
          <reference field="1" count="1">
            <x v="9"/>
          </reference>
        </references>
      </pivotArea>
    </format>
    <format dxfId="301">
      <pivotArea dataOnly="0" labelOnly="1" outline="0" fieldPosition="0">
        <references count="1">
          <reference field="1" count="1">
            <x v="10"/>
          </reference>
        </references>
      </pivotArea>
    </format>
    <format dxfId="300">
      <pivotArea dataOnly="0" labelOnly="1" outline="0" fieldPosition="0">
        <references count="1">
          <reference field="1" count="1">
            <x v="11"/>
          </reference>
        </references>
      </pivotArea>
    </format>
    <format dxfId="299">
      <pivotArea dataOnly="0" labelOnly="1" outline="0" fieldPosition="0">
        <references count="1">
          <reference field="1" count="1">
            <x v="12"/>
          </reference>
        </references>
      </pivotArea>
    </format>
    <format dxfId="298">
      <pivotArea dataOnly="0" labelOnly="1" outline="0" fieldPosition="0">
        <references count="1">
          <reference field="1" count="1">
            <x v="13"/>
          </reference>
        </references>
      </pivotArea>
    </format>
    <format dxfId="297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96">
      <pivotArea dataOnly="0" labelOnly="1" outline="0" fieldPosition="0">
        <references count="1">
          <reference field="1" count="1">
            <x v="15"/>
          </reference>
        </references>
      </pivotArea>
    </format>
    <format dxfId="295">
      <pivotArea dataOnly="0" labelOnly="1" outline="0" fieldPosition="0">
        <references count="1">
          <reference field="1" count="1">
            <x v="16"/>
          </reference>
        </references>
      </pivotArea>
    </format>
    <format dxfId="294">
      <pivotArea dataOnly="0" labelOnly="1" outline="0" fieldPosition="0">
        <references count="1">
          <reference field="1" count="1">
            <x v="16"/>
          </reference>
        </references>
      </pivotArea>
    </format>
    <format dxfId="293">
      <pivotArea dataOnly="0" labelOnly="1" outline="0" fieldPosition="0">
        <references count="1">
          <reference field="1" count="1">
            <x v="17"/>
          </reference>
        </references>
      </pivotArea>
    </format>
    <format dxfId="292">
      <pivotArea dataOnly="0" labelOnly="1" outline="0" fieldPosition="0">
        <references count="1">
          <reference field="1" count="1">
            <x v="18"/>
          </reference>
        </references>
      </pivotArea>
    </format>
    <format dxfId="291">
      <pivotArea dataOnly="0" labelOnly="1" outline="0" fieldPosition="0">
        <references count="1">
          <reference field="1" count="1">
            <x v="19"/>
          </reference>
        </references>
      </pivotArea>
    </format>
    <format dxfId="290">
      <pivotArea dataOnly="0" labelOnly="1" outline="0" fieldPosition="0">
        <references count="1">
          <reference field="1" count="1">
            <x v="20"/>
          </reference>
        </references>
      </pivotArea>
    </format>
    <format dxfId="28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88">
      <pivotArea dataOnly="0" labelOnly="1" outline="0" fieldPosition="0">
        <references count="1">
          <reference field="1" count="1">
            <x v="21"/>
          </reference>
        </references>
      </pivotArea>
    </format>
    <format dxfId="287">
      <pivotArea dataOnly="0" labelOnly="1" outline="0" fieldPosition="0">
        <references count="1">
          <reference field="1" count="0"/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6">
      <pivotArea outline="0" fieldPosition="0">
        <references count="1">
          <reference field="4294967294" count="1" selected="0">
            <x v="0"/>
          </reference>
        </references>
      </pivotArea>
    </format>
    <format dxfId="285">
      <pivotArea type="origin" dataOnly="0" labelOnly="1" outline="0" fieldPosition="0"/>
    </format>
    <format dxfId="284">
      <pivotArea field="1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-2" type="button" dataOnly="0" labelOnly="1" outline="0" axis="axisRow" fieldPosition="0"/>
    </format>
    <format dxfId="281">
      <pivotArea dataOnly="0" labelOnly="1" outline="0" fieldPosition="0">
        <references count="1">
          <reference field="1" count="0"/>
        </references>
      </pivotArea>
    </format>
    <format dxfId="280">
      <pivotArea dataOnly="0" labelOnly="1" outline="0" fieldPosition="0">
        <references count="1">
          <reference field="1" count="1">
            <x v="22"/>
          </reference>
        </references>
      </pivotArea>
    </format>
    <format dxfId="27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8">
      <pivotArea outline="0" collapsedLevelsAreSubtotals="1" fieldPosition="0"/>
    </format>
    <format dxfId="277">
      <pivotArea dataOnly="0" labelOnly="1" outline="0" fieldPosition="0">
        <references count="1">
          <reference field="1" count="0"/>
        </references>
      </pivotArea>
    </format>
    <format dxfId="276">
      <pivotArea dataOnly="0" labelOnly="1" outline="0" fieldPosition="0">
        <references count="1">
          <reference field="1" count="1">
            <x v="23"/>
          </reference>
        </references>
      </pivotArea>
    </format>
    <format dxfId="275">
      <pivotArea outline="0" fieldPosition="0">
        <references count="1">
          <reference field="1" count="2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27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3">
      <pivotArea field="-2" type="button" dataOnly="0" labelOnly="1" outline="0" axis="axisRow" fieldPosition="0"/>
    </format>
    <format dxfId="272">
      <pivotArea field="-2" type="button" dataOnly="0" labelOnly="1" outline="0" axis="axisRow" fieldPosition="0"/>
    </format>
  </formats>
  <chartFormats count="24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E0A1A-CA3C-407E-9670-3F3D71A305CE}" name="Tabela dinâmica6" cacheId="3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386:S399" firstHeaderRow="1" firstDataRow="2" firstDataCol="1" rowPageCount="2" colPageCount="1"/>
  <pivotFields count="17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28">
    <format dxfId="361">
      <pivotArea outline="0" fieldPosition="0"/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6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47">
      <pivotArea dataOnly="0" labelOnly="1" outline="0" fieldPosition="0">
        <references count="1">
          <reference field="1" count="1">
            <x v="0"/>
          </reference>
        </references>
      </pivotArea>
    </format>
    <format dxfId="346">
      <pivotArea dataOnly="0" labelOnly="1" outline="0" fieldPosition="0">
        <references count="1">
          <reference field="1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45">
      <pivotArea type="origin" dataOnly="0" labelOnly="1" outline="0" fieldPosition="0"/>
    </format>
    <format dxfId="344">
      <pivotArea field="1" type="button" dataOnly="0" labelOnly="1" outline="0" axis="axisCol" fieldPosition="0"/>
    </format>
    <format dxfId="343">
      <pivotArea type="topRight" dataOnly="0" labelOnly="1" outline="0" fieldPosition="0"/>
    </format>
    <format dxfId="342">
      <pivotArea field="-2" type="button" dataOnly="0" labelOnly="1" outline="0" axis="axisRow" fieldPosition="0"/>
    </format>
    <format dxfId="341">
      <pivotArea dataOnly="0" labelOnly="1" outline="0" fieldPosition="0">
        <references count="1">
          <reference field="1" count="0"/>
        </references>
      </pivotArea>
    </format>
    <format dxfId="340">
      <pivotArea dataOnly="0" labelOnly="1" outline="0" fieldPosition="0">
        <references count="1">
          <reference field="1" count="1">
            <x v="15"/>
          </reference>
        </references>
      </pivotArea>
    </format>
    <format dxfId="33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38">
      <pivotArea outline="0" collapsedLevelsAreSubtotals="1" fieldPosition="0"/>
    </format>
    <format dxfId="337">
      <pivotArea dataOnly="0" labelOnly="1" outline="0" fieldPosition="0">
        <references count="1">
          <reference field="1" count="0"/>
        </references>
      </pivotArea>
    </format>
    <format dxfId="336">
      <pivotArea dataOnly="0" labelOnly="1" outline="0" fieldPosition="0">
        <references count="1">
          <reference field="1" count="1">
            <x v="16"/>
          </reference>
        </references>
      </pivotArea>
    </format>
  </formats>
  <chartFormats count="1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autoPageBreaks="0"/>
  </sheetPr>
  <dimension ref="A1:IV639"/>
  <sheetViews>
    <sheetView tabSelected="1" topLeftCell="B3" zoomScale="70" zoomScaleNormal="70" workbookViewId="0">
      <selection activeCell="B27" sqref="B27"/>
    </sheetView>
  </sheetViews>
  <sheetFormatPr defaultColWidth="0" defaultRowHeight="12.5" zeroHeight="1" x14ac:dyDescent="0.25"/>
  <cols>
    <col min="1" max="1" width="3.08984375" style="1" customWidth="1"/>
    <col min="2" max="2" width="25.54296875" style="1" customWidth="1"/>
    <col min="3" max="26" width="14.6328125" style="1" customWidth="1"/>
    <col min="27" max="27" width="33.54296875" style="1" bestFit="1" customWidth="1"/>
    <col min="28" max="28" width="13.90625" style="1" customWidth="1"/>
    <col min="29" max="256" width="0" style="1" hidden="1" customWidth="1"/>
    <col min="257" max="16384" width="13.90625" style="1" hidden="1"/>
  </cols>
  <sheetData>
    <row r="1" spans="2:2" x14ac:dyDescent="0.25"/>
    <row r="2" spans="2:2" x14ac:dyDescent="0.25"/>
    <row r="3" spans="2:2" x14ac:dyDescent="0.25"/>
    <row r="4" spans="2:2" x14ac:dyDescent="0.25"/>
    <row r="5" spans="2:2" x14ac:dyDescent="0.25"/>
    <row r="6" spans="2:2" x14ac:dyDescent="0.25"/>
    <row r="7" spans="2:2" ht="15.5" x14ac:dyDescent="0.35">
      <c r="B7" s="2" t="s">
        <v>26</v>
      </c>
    </row>
    <row r="8" spans="2:2" ht="15.5" x14ac:dyDescent="0.35">
      <c r="B8" s="2" t="s">
        <v>35</v>
      </c>
    </row>
    <row r="9" spans="2:2" x14ac:dyDescent="0.25"/>
    <row r="20" spans="2:11" x14ac:dyDescent="0.25"/>
    <row r="21" spans="2:11" x14ac:dyDescent="0.25"/>
    <row r="22" spans="2:11" ht="20" x14ac:dyDescent="0.4">
      <c r="B22" s="81" t="s">
        <v>25</v>
      </c>
      <c r="C22" s="81"/>
      <c r="D22" s="81"/>
      <c r="E22" s="81"/>
      <c r="F22" s="81"/>
      <c r="G22" s="81"/>
      <c r="H22" s="81"/>
      <c r="I22" s="82"/>
      <c r="J22" s="82"/>
      <c r="K22" s="83"/>
    </row>
    <row r="23" spans="2:11" ht="20" x14ac:dyDescent="0.4">
      <c r="B23" s="22" t="s">
        <v>30</v>
      </c>
    </row>
    <row r="26" spans="2:11" x14ac:dyDescent="0.25"/>
    <row r="27" spans="2:11" ht="18" x14ac:dyDescent="0.25">
      <c r="B27" s="14" t="s">
        <v>15</v>
      </c>
    </row>
    <row r="28" spans="2:11" ht="15.5" x14ac:dyDescent="0.35">
      <c r="B28" s="40" t="s">
        <v>68</v>
      </c>
      <c r="C28"/>
      <c r="D28"/>
      <c r="E28"/>
      <c r="F28"/>
      <c r="G28"/>
      <c r="H28"/>
    </row>
    <row r="29" spans="2:11" ht="15.5" x14ac:dyDescent="0.35">
      <c r="B29" s="40" t="s">
        <v>69</v>
      </c>
      <c r="C29"/>
      <c r="D29"/>
      <c r="E29"/>
      <c r="F29"/>
      <c r="G29"/>
      <c r="H29"/>
    </row>
    <row r="30" spans="2:11" ht="15.5" x14ac:dyDescent="0.35">
      <c r="B30" s="40" t="s">
        <v>70</v>
      </c>
      <c r="C30" s="3"/>
    </row>
    <row r="31" spans="2:11" ht="15.5" hidden="1" x14ac:dyDescent="0.35">
      <c r="B31" s="40"/>
      <c r="C31" s="3"/>
    </row>
    <row r="32" spans="2:11" ht="15.5" hidden="1" x14ac:dyDescent="0.35">
      <c r="B32" s="40"/>
    </row>
    <row r="33" spans="2:7" ht="15.5" hidden="1" x14ac:dyDescent="0.35">
      <c r="B33" s="40"/>
    </row>
    <row r="34" spans="2:7" ht="15.5" hidden="1" x14ac:dyDescent="0.35">
      <c r="B34" s="40"/>
    </row>
    <row r="35" spans="2:7" ht="15.5" x14ac:dyDescent="0.35">
      <c r="B35" s="40" t="s">
        <v>71</v>
      </c>
    </row>
    <row r="36" spans="2:7" ht="15.5" x14ac:dyDescent="0.35">
      <c r="B36" s="40" t="s">
        <v>72</v>
      </c>
    </row>
    <row r="37" spans="2:7" ht="15.5" x14ac:dyDescent="0.35">
      <c r="B37" s="40" t="s">
        <v>73</v>
      </c>
    </row>
    <row r="38" spans="2:7" ht="15.5" x14ac:dyDescent="0.35">
      <c r="B38" s="40" t="s">
        <v>74</v>
      </c>
    </row>
    <row r="39" spans="2:7" ht="15.5" x14ac:dyDescent="0.35">
      <c r="B39" s="40" t="s">
        <v>75</v>
      </c>
    </row>
    <row r="40" spans="2:7" ht="15.5" x14ac:dyDescent="0.35">
      <c r="B40" s="40" t="s">
        <v>76</v>
      </c>
    </row>
    <row r="41" spans="2:7" x14ac:dyDescent="0.25"/>
    <row r="42" spans="2:7" ht="18" x14ac:dyDescent="0.4">
      <c r="B42" s="24" t="s">
        <v>87</v>
      </c>
    </row>
    <row r="43" spans="2:7" x14ac:dyDescent="0.25"/>
    <row r="44" spans="2:7" ht="18" x14ac:dyDescent="0.4">
      <c r="B44" s="4" t="s">
        <v>77</v>
      </c>
    </row>
    <row r="45" spans="2:7" ht="15.5" x14ac:dyDescent="0.35">
      <c r="B45" s="2" t="s">
        <v>23</v>
      </c>
    </row>
    <row r="46" spans="2:7" x14ac:dyDescent="0.25"/>
    <row r="47" spans="2:7" ht="13" x14ac:dyDescent="0.3">
      <c r="B47" s="5" t="str">
        <f>IF(C49="(Tudo)","BRASIL",C49)</f>
        <v>BRASIL</v>
      </c>
      <c r="G47" s="15"/>
    </row>
    <row r="48" spans="2:7" x14ac:dyDescent="0.25">
      <c r="B48" s="6" t="str">
        <f>IF(C50="(Tudo)","COMBUSTÍVEIS TOTAL (m³)",C50)</f>
        <v>COMBUSTÍVEIS TOTAL (m³)</v>
      </c>
      <c r="G48" s="10"/>
    </row>
    <row r="49" spans="2:27" x14ac:dyDescent="0.25">
      <c r="B49" s="25" t="s">
        <v>20</v>
      </c>
      <c r="C49" s="26" t="s">
        <v>27</v>
      </c>
      <c r="D49" s="18"/>
      <c r="R49" s="10"/>
      <c r="S49" s="10"/>
    </row>
    <row r="50" spans="2:27" x14ac:dyDescent="0.25">
      <c r="B50" s="25" t="s">
        <v>21</v>
      </c>
      <c r="C50" s="26" t="s">
        <v>27</v>
      </c>
      <c r="D50" s="18"/>
      <c r="R50" s="15"/>
      <c r="S50" s="15"/>
    </row>
    <row r="51" spans="2:27" x14ac:dyDescent="0.25">
      <c r="B51" s="7" t="s">
        <v>0</v>
      </c>
      <c r="C51" s="7" t="s">
        <v>1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</row>
    <row r="52" spans="2:27" ht="13" x14ac:dyDescent="0.3">
      <c r="B52" s="68"/>
      <c r="C52" s="69" t="s">
        <v>2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1"/>
      <c r="AA52" s="32" t="s">
        <v>3</v>
      </c>
    </row>
    <row r="53" spans="2:27" ht="13" x14ac:dyDescent="0.3">
      <c r="B53" s="80" t="s">
        <v>45</v>
      </c>
      <c r="C53" s="72">
        <v>2000</v>
      </c>
      <c r="D53" s="72">
        <v>2001</v>
      </c>
      <c r="E53" s="72">
        <v>2002</v>
      </c>
      <c r="F53" s="72">
        <v>2003</v>
      </c>
      <c r="G53" s="72">
        <v>2004</v>
      </c>
      <c r="H53" s="72">
        <v>2005</v>
      </c>
      <c r="I53" s="72">
        <v>2006</v>
      </c>
      <c r="J53" s="72">
        <v>2007</v>
      </c>
      <c r="K53" s="72">
        <v>2008</v>
      </c>
      <c r="L53" s="72">
        <v>2009</v>
      </c>
      <c r="M53" s="72">
        <v>2010</v>
      </c>
      <c r="N53" s="72">
        <v>2011</v>
      </c>
      <c r="O53" s="72">
        <v>2012</v>
      </c>
      <c r="P53" s="72">
        <v>2013</v>
      </c>
      <c r="Q53" s="72">
        <v>2014</v>
      </c>
      <c r="R53" s="72">
        <v>2015</v>
      </c>
      <c r="S53" s="73" t="s">
        <v>28</v>
      </c>
      <c r="T53" s="73">
        <v>2017</v>
      </c>
      <c r="U53" s="73">
        <v>2018</v>
      </c>
      <c r="V53" s="73">
        <v>2019</v>
      </c>
      <c r="W53" s="73">
        <v>2020</v>
      </c>
      <c r="X53" s="73" t="s">
        <v>62</v>
      </c>
      <c r="Y53" s="73">
        <v>2022</v>
      </c>
      <c r="Z53" s="73">
        <v>2023</v>
      </c>
      <c r="AA53" s="33" t="s">
        <v>66</v>
      </c>
    </row>
    <row r="54" spans="2:27" ht="13.5" x14ac:dyDescent="0.3">
      <c r="B54" s="76" t="s">
        <v>4</v>
      </c>
      <c r="C54" s="63">
        <v>6995110.4457272729</v>
      </c>
      <c r="D54" s="63">
        <v>7180755.2584916539</v>
      </c>
      <c r="E54" s="63">
        <v>7196582.65419666</v>
      </c>
      <c r="F54" s="63">
        <v>6688221.5205862727</v>
      </c>
      <c r="G54" s="63">
        <v>6777775.895675323</v>
      </c>
      <c r="H54" s="63">
        <v>6709517.032942486</v>
      </c>
      <c r="I54" s="63">
        <v>7050201.9787087226</v>
      </c>
      <c r="J54" s="63">
        <v>7470613.1396521796</v>
      </c>
      <c r="K54" s="63">
        <v>8256555.6828695675</v>
      </c>
      <c r="L54" s="63">
        <v>8215630.4441449204</v>
      </c>
      <c r="M54" s="63">
        <v>8633753.1015942041</v>
      </c>
      <c r="N54" s="63">
        <v>9110855.31378261</v>
      </c>
      <c r="O54" s="63">
        <v>9708937.3323478214</v>
      </c>
      <c r="P54" s="63">
        <v>10931208.28049276</v>
      </c>
      <c r="Q54" s="63">
        <v>11429168.840057969</v>
      </c>
      <c r="R54" s="63">
        <v>12047932.427376809</v>
      </c>
      <c r="S54" s="63">
        <v>10514005.25915942</v>
      </c>
      <c r="T54" s="63">
        <v>10428954.824289856</v>
      </c>
      <c r="U54" s="63">
        <v>10803224.849231886</v>
      </c>
      <c r="V54" s="63">
        <v>11230348.563681165</v>
      </c>
      <c r="W54" s="63">
        <v>11338541.339666668</v>
      </c>
      <c r="X54" s="63">
        <v>11165052.252521733</v>
      </c>
      <c r="Y54" s="63">
        <v>10598039.725739121</v>
      </c>
      <c r="Z54" s="60">
        <v>11156010.867739126</v>
      </c>
      <c r="AA54" s="27">
        <f>(IF(Y54=0,"n/d",(Z54/Y54)-1)*100)</f>
        <v>5.2648523353321375</v>
      </c>
    </row>
    <row r="55" spans="2:27" ht="13.5" x14ac:dyDescent="0.3">
      <c r="B55" s="77" t="s">
        <v>5</v>
      </c>
      <c r="C55" s="74">
        <v>7416433.1628014855</v>
      </c>
      <c r="D55" s="74">
        <v>6548589.6750426758</v>
      </c>
      <c r="E55" s="74">
        <v>6655637.4704044489</v>
      </c>
      <c r="F55" s="74">
        <v>6294697.9863951784</v>
      </c>
      <c r="G55" s="74">
        <v>6367329.8497643797</v>
      </c>
      <c r="H55" s="74">
        <v>6597881.4403042709</v>
      </c>
      <c r="I55" s="74">
        <v>6733218.0995640103</v>
      </c>
      <c r="J55" s="74">
        <v>7066232.6783623165</v>
      </c>
      <c r="K55" s="74">
        <v>8048319.75489855</v>
      </c>
      <c r="L55" s="74">
        <v>7840032.8122753641</v>
      </c>
      <c r="M55" s="74">
        <v>8481647.3004782591</v>
      </c>
      <c r="N55" s="74">
        <v>9262542.1273768079</v>
      </c>
      <c r="O55" s="74">
        <v>9877026.7115217336</v>
      </c>
      <c r="P55" s="74">
        <v>10117862.393246375</v>
      </c>
      <c r="Q55" s="74">
        <v>11230844.799275365</v>
      </c>
      <c r="R55" s="74">
        <v>10490253.755014494</v>
      </c>
      <c r="S55" s="74">
        <v>10792682.102840584</v>
      </c>
      <c r="T55" s="74">
        <v>10121262.499869568</v>
      </c>
      <c r="U55" s="74">
        <v>10220528.552405801</v>
      </c>
      <c r="V55" s="74">
        <v>10802201.288463764</v>
      </c>
      <c r="W55" s="74">
        <v>11090449.616347825</v>
      </c>
      <c r="X55" s="74">
        <v>10370590.993811591</v>
      </c>
      <c r="Y55" s="74">
        <v>10995574.007202895</v>
      </c>
      <c r="Z55" s="41"/>
      <c r="AA55" s="21"/>
    </row>
    <row r="56" spans="2:27" ht="13.5" x14ac:dyDescent="0.3">
      <c r="B56" s="77" t="s">
        <v>6</v>
      </c>
      <c r="C56" s="74">
        <v>7350794.8744211476</v>
      </c>
      <c r="D56" s="74">
        <v>7655263.0662541734</v>
      </c>
      <c r="E56" s="74">
        <v>7480152.9407031517</v>
      </c>
      <c r="F56" s="74">
        <v>6414784.7841020431</v>
      </c>
      <c r="G56" s="74">
        <v>7588169.0349090882</v>
      </c>
      <c r="H56" s="74">
        <v>7604798.3146140957</v>
      </c>
      <c r="I56" s="74">
        <v>7713759.9717959184</v>
      </c>
      <c r="J56" s="74">
        <v>8306224.3245507265</v>
      </c>
      <c r="K56" s="74">
        <v>8604527.0898985509</v>
      </c>
      <c r="L56" s="74">
        <v>8870255.1576521732</v>
      </c>
      <c r="M56" s="74">
        <v>10047228.492637677</v>
      </c>
      <c r="N56" s="74">
        <v>10148732.482681163</v>
      </c>
      <c r="O56" s="74">
        <v>10929435.863101447</v>
      </c>
      <c r="P56" s="74">
        <v>11053520.243811583</v>
      </c>
      <c r="Q56" s="74">
        <v>11521485.292927535</v>
      </c>
      <c r="R56" s="74">
        <v>12095848.153318837</v>
      </c>
      <c r="S56" s="74">
        <v>11601156.137217389</v>
      </c>
      <c r="T56" s="74">
        <v>11853140.6834058</v>
      </c>
      <c r="U56" s="74">
        <v>11724196.385275358</v>
      </c>
      <c r="V56" s="74">
        <v>11243412.48984058</v>
      </c>
      <c r="W56" s="74">
        <v>10645631.356260873</v>
      </c>
      <c r="X56" s="74">
        <v>11522054.263159415</v>
      </c>
      <c r="Y56" s="74">
        <v>12066965.262289852</v>
      </c>
      <c r="Z56" s="41"/>
      <c r="AA56" s="21" t="str">
        <f>IF(Z56="","",((SUM(Z54:Z56))/(SUM(Y54:Y56))-1)*100)</f>
        <v/>
      </c>
    </row>
    <row r="57" spans="2:27" ht="13.5" x14ac:dyDescent="0.3">
      <c r="B57" s="77" t="s">
        <v>7</v>
      </c>
      <c r="C57" s="74">
        <v>7282572.8036307981</v>
      </c>
      <c r="D57" s="74">
        <v>7228914.3981113154</v>
      </c>
      <c r="E57" s="74">
        <v>7314484.5699183671</v>
      </c>
      <c r="F57" s="74">
        <v>6637099.3091799608</v>
      </c>
      <c r="G57" s="74">
        <v>7366953.514202226</v>
      </c>
      <c r="H57" s="74">
        <v>7243180.3217532439</v>
      </c>
      <c r="I57" s="74">
        <v>7057554.4419666054</v>
      </c>
      <c r="J57" s="74">
        <v>7601037.6683333293</v>
      </c>
      <c r="K57" s="74">
        <v>8706377.8456666637</v>
      </c>
      <c r="L57" s="74">
        <v>8897816.5802753605</v>
      </c>
      <c r="M57" s="74">
        <v>9544461.3028405719</v>
      </c>
      <c r="N57" s="74">
        <v>9656896.7507536262</v>
      </c>
      <c r="O57" s="74">
        <v>10186467.3434058</v>
      </c>
      <c r="P57" s="74">
        <v>11377920.918985512</v>
      </c>
      <c r="Q57" s="74">
        <v>11874577.209681161</v>
      </c>
      <c r="R57" s="74">
        <v>11767280.134985514</v>
      </c>
      <c r="S57" s="74">
        <v>11199688.801739128</v>
      </c>
      <c r="T57" s="74">
        <v>10570124.140275352</v>
      </c>
      <c r="U57" s="74">
        <v>11109741.011637688</v>
      </c>
      <c r="V57" s="74">
        <v>11477198.632260861</v>
      </c>
      <c r="W57" s="74">
        <v>8872680.1951304357</v>
      </c>
      <c r="X57" s="74">
        <v>10852449.242739134</v>
      </c>
      <c r="Y57" s="74">
        <v>11288575.091304345</v>
      </c>
      <c r="Z57" s="41"/>
      <c r="AA57" s="21" t="str">
        <f>IF(Z57="","",((SUM(Z54:Z57))/(SUM(Y54:Y57))-1)*100)</f>
        <v/>
      </c>
    </row>
    <row r="58" spans="2:27" ht="13.5" x14ac:dyDescent="0.3">
      <c r="B58" s="77" t="s">
        <v>8</v>
      </c>
      <c r="C58" s="74">
        <v>7517881.6442133589</v>
      </c>
      <c r="D58" s="74">
        <v>7611895.7195157707</v>
      </c>
      <c r="E58" s="74">
        <v>7475772.6816307977</v>
      </c>
      <c r="F58" s="74">
        <v>7064182.7305194791</v>
      </c>
      <c r="G58" s="74">
        <v>7070366.9290111298</v>
      </c>
      <c r="H58" s="74">
        <v>7300532.1171465609</v>
      </c>
      <c r="I58" s="74">
        <v>7575074.9039350646</v>
      </c>
      <c r="J58" s="74">
        <v>8026655.5310000023</v>
      </c>
      <c r="K58" s="74">
        <v>8760641.6817971021</v>
      </c>
      <c r="L58" s="74">
        <v>8639588.9879275355</v>
      </c>
      <c r="M58" s="74">
        <v>9733818.2510144915</v>
      </c>
      <c r="N58" s="74">
        <v>10158049.542434784</v>
      </c>
      <c r="O58" s="74">
        <v>10775104.217666661</v>
      </c>
      <c r="P58" s="74">
        <v>11503971.874130433</v>
      </c>
      <c r="Q58" s="74">
        <v>12132305.178478254</v>
      </c>
      <c r="R58" s="74">
        <v>11449770.753347831</v>
      </c>
      <c r="S58" s="74">
        <v>11195715.027434781</v>
      </c>
      <c r="T58" s="74">
        <v>11374611.326014496</v>
      </c>
      <c r="U58" s="74">
        <v>9901089.4627391286</v>
      </c>
      <c r="V58" s="74">
        <v>11650929.51331884</v>
      </c>
      <c r="W58" s="74">
        <v>9497886.4060289841</v>
      </c>
      <c r="X58" s="74">
        <v>11194468.99744927</v>
      </c>
      <c r="Y58" s="74">
        <v>11893000.652739132</v>
      </c>
      <c r="Z58" s="41"/>
      <c r="AA58" s="21" t="str">
        <f>IF(Z58="","",((SUM(Z54:Z58))/(SUM(Y54:Y58))-1)*100)</f>
        <v/>
      </c>
    </row>
    <row r="59" spans="2:27" ht="13.5" x14ac:dyDescent="0.3">
      <c r="B59" s="77" t="s">
        <v>9</v>
      </c>
      <c r="C59" s="74">
        <v>7788442.8595899818</v>
      </c>
      <c r="D59" s="74">
        <v>7657813.993406307</v>
      </c>
      <c r="E59" s="74">
        <v>7072254.6931317262</v>
      </c>
      <c r="F59" s="74">
        <v>6636083.2849294962</v>
      </c>
      <c r="G59" s="74">
        <v>7230483.2885046368</v>
      </c>
      <c r="H59" s="74">
        <v>7475038.8895936925</v>
      </c>
      <c r="I59" s="74">
        <v>7432494.0221892362</v>
      </c>
      <c r="J59" s="74">
        <v>8059005.5334782591</v>
      </c>
      <c r="K59" s="74">
        <v>8798585.9306956548</v>
      </c>
      <c r="L59" s="74">
        <v>8990696.5226811618</v>
      </c>
      <c r="M59" s="74">
        <v>9830120.1308695693</v>
      </c>
      <c r="N59" s="74">
        <v>10184502.858159425</v>
      </c>
      <c r="O59" s="74">
        <v>10506639.263565216</v>
      </c>
      <c r="P59" s="74">
        <v>11035208.483028976</v>
      </c>
      <c r="Q59" s="74">
        <v>11283405.267956519</v>
      </c>
      <c r="R59" s="74">
        <v>11867076.431463761</v>
      </c>
      <c r="S59" s="74">
        <v>11238238.734999992</v>
      </c>
      <c r="T59" s="74">
        <v>11399227.665681159</v>
      </c>
      <c r="U59" s="74">
        <v>11645941.207463764</v>
      </c>
      <c r="V59" s="74">
        <v>11073032.319565218</v>
      </c>
      <c r="W59" s="74">
        <v>10181308.382869571</v>
      </c>
      <c r="X59" s="74">
        <v>11440876.342275364</v>
      </c>
      <c r="Y59" s="74">
        <v>11444112.407753628</v>
      </c>
      <c r="Z59" s="41"/>
      <c r="AA59" s="21" t="str">
        <f>IF(Z59="","",((SUM(Z54:Z59))/(SUM(Y54:Y59))-1)*100)</f>
        <v/>
      </c>
    </row>
    <row r="60" spans="2:27" ht="13.5" x14ac:dyDescent="0.3">
      <c r="B60" s="78" t="s">
        <v>16</v>
      </c>
      <c r="C60" s="74">
        <v>7434315.2887680903</v>
      </c>
      <c r="D60" s="74">
        <v>7630442.0301948069</v>
      </c>
      <c r="E60" s="74">
        <v>7537209.1728033414</v>
      </c>
      <c r="F60" s="74">
        <v>7351963.9556011111</v>
      </c>
      <c r="G60" s="74">
        <v>7730940.8688051933</v>
      </c>
      <c r="H60" s="74">
        <v>7492138.9497142863</v>
      </c>
      <c r="I60" s="74">
        <v>7539416.594330241</v>
      </c>
      <c r="J60" s="74">
        <v>8209919.7063623173</v>
      </c>
      <c r="K60" s="74">
        <v>9168208.6767188385</v>
      </c>
      <c r="L60" s="74">
        <v>9506493.6056521703</v>
      </c>
      <c r="M60" s="74">
        <v>10307741.175130432</v>
      </c>
      <c r="N60" s="74">
        <v>10360738.068275359</v>
      </c>
      <c r="O60" s="74">
        <v>10882147.833260873</v>
      </c>
      <c r="P60" s="74">
        <v>11691185.289492747</v>
      </c>
      <c r="Q60" s="74">
        <v>12215762.854710136</v>
      </c>
      <c r="R60" s="74">
        <v>12183784.337623198</v>
      </c>
      <c r="S60" s="74">
        <v>11414542.267985508</v>
      </c>
      <c r="T60" s="74">
        <v>11617860.727739131</v>
      </c>
      <c r="U60" s="74">
        <v>11530453.564652182</v>
      </c>
      <c r="V60" s="74">
        <v>12283103.154623184</v>
      </c>
      <c r="W60" s="74">
        <v>11276899.435536234</v>
      </c>
      <c r="X60" s="74">
        <v>12480501.691594208</v>
      </c>
      <c r="Y60" s="74">
        <v>12235660.585333336</v>
      </c>
      <c r="Z60" s="41"/>
      <c r="AA60" s="21" t="str">
        <f>IF(Z60="","",((SUM(Z54:Z60))/(SUM(Y54:Y60))-1)*100)</f>
        <v/>
      </c>
    </row>
    <row r="61" spans="2:27" ht="13.5" x14ac:dyDescent="0.3">
      <c r="B61" s="77" t="s">
        <v>17</v>
      </c>
      <c r="C61" s="74">
        <v>7840943.9395473097</v>
      </c>
      <c r="D61" s="74">
        <v>8003567.9655547291</v>
      </c>
      <c r="E61" s="74">
        <v>7541354.6796994433</v>
      </c>
      <c r="F61" s="74">
        <v>7131433.3941985155</v>
      </c>
      <c r="G61" s="74">
        <v>7752665.6091447128</v>
      </c>
      <c r="H61" s="74">
        <v>8042449.1567365462</v>
      </c>
      <c r="I61" s="74">
        <v>8036490.5749944318</v>
      </c>
      <c r="J61" s="74">
        <v>8752804.8395217415</v>
      </c>
      <c r="K61" s="74">
        <v>9051563.5681159478</v>
      </c>
      <c r="L61" s="74">
        <v>9242321.0816376805</v>
      </c>
      <c r="M61" s="74">
        <v>10387643.436550727</v>
      </c>
      <c r="N61" s="74">
        <v>10979440.608000001</v>
      </c>
      <c r="O61" s="74">
        <v>11592307.125695659</v>
      </c>
      <c r="P61" s="74">
        <v>12082456.475710148</v>
      </c>
      <c r="Q61" s="74">
        <v>12538268.942623185</v>
      </c>
      <c r="R61" s="74">
        <v>12046884.497014489</v>
      </c>
      <c r="S61" s="74">
        <v>11851855.954724638</v>
      </c>
      <c r="T61" s="74">
        <v>12116749.232434785</v>
      </c>
      <c r="U61" s="74">
        <v>12373890.759898549</v>
      </c>
      <c r="V61" s="74">
        <v>12326825.912608704</v>
      </c>
      <c r="W61" s="74">
        <v>11208315.042173911</v>
      </c>
      <c r="X61" s="74">
        <v>12421401.382521747</v>
      </c>
      <c r="Y61" s="74">
        <v>12806333.536942022</v>
      </c>
      <c r="Z61" s="41"/>
      <c r="AA61" s="21" t="str">
        <f>IF(Z61="","",((SUM(Z54:Z61))/(SUM(Y54:Y61))-1)*100)</f>
        <v/>
      </c>
    </row>
    <row r="62" spans="2:27" ht="13.5" x14ac:dyDescent="0.3">
      <c r="B62" s="77" t="s">
        <v>18</v>
      </c>
      <c r="C62" s="74">
        <v>7522385.0823116861</v>
      </c>
      <c r="D62" s="74">
        <v>7500608.8746270863</v>
      </c>
      <c r="E62" s="74">
        <v>7523605.6649573278</v>
      </c>
      <c r="F62" s="74">
        <v>7308318.744716146</v>
      </c>
      <c r="G62" s="74">
        <v>7738202.1855807025</v>
      </c>
      <c r="H62" s="74">
        <v>7720371.6332931342</v>
      </c>
      <c r="I62" s="74">
        <v>7892381.8982523205</v>
      </c>
      <c r="J62" s="74">
        <v>8127877.7850869587</v>
      </c>
      <c r="K62" s="74">
        <v>9368012.3714927528</v>
      </c>
      <c r="L62" s="74">
        <v>9481387.2423478216</v>
      </c>
      <c r="M62" s="74">
        <v>10248554.004985511</v>
      </c>
      <c r="N62" s="74">
        <v>10692546.169492748</v>
      </c>
      <c r="O62" s="74">
        <v>10717877.034521742</v>
      </c>
      <c r="P62" s="74">
        <v>11451924.970115941</v>
      </c>
      <c r="Q62" s="74">
        <v>12592408.304608688</v>
      </c>
      <c r="R62" s="74">
        <v>11985710.196275366</v>
      </c>
      <c r="S62" s="74">
        <v>11644012.577753624</v>
      </c>
      <c r="T62" s="74">
        <v>11732360.419956515</v>
      </c>
      <c r="U62" s="74">
        <v>11411734.907855062</v>
      </c>
      <c r="V62" s="74">
        <v>11664512.678985501</v>
      </c>
      <c r="W62" s="74">
        <v>11554479.937565221</v>
      </c>
      <c r="X62" s="74">
        <v>12088288.026927534</v>
      </c>
      <c r="Y62" s="74">
        <v>12450188.411144923</v>
      </c>
      <c r="Z62" s="41"/>
      <c r="AA62" s="21" t="str">
        <f>IF(Z62="","",((SUM(Z54:Z62))/(SUM(Y54:Y62))-1)*100)</f>
        <v/>
      </c>
    </row>
    <row r="63" spans="2:27" ht="13.5" x14ac:dyDescent="0.3">
      <c r="B63" s="77" t="s">
        <v>19</v>
      </c>
      <c r="C63" s="74">
        <v>7686804.2911725445</v>
      </c>
      <c r="D63" s="74">
        <v>7952202.5229313551</v>
      </c>
      <c r="E63" s="74">
        <v>8243983.362755103</v>
      </c>
      <c r="F63" s="74">
        <v>7718482.4507142864</v>
      </c>
      <c r="G63" s="74">
        <v>7591628.4830556605</v>
      </c>
      <c r="H63" s="74">
        <v>7386627.6566029694</v>
      </c>
      <c r="I63" s="74">
        <v>7980417.6822912833</v>
      </c>
      <c r="J63" s="74">
        <v>9020457.454695655</v>
      </c>
      <c r="K63" s="74">
        <v>9550067.0642318819</v>
      </c>
      <c r="L63" s="74">
        <v>10055110.924999999</v>
      </c>
      <c r="M63" s="74">
        <v>10205460.486347819</v>
      </c>
      <c r="N63" s="74">
        <v>10519426.955637686</v>
      </c>
      <c r="O63" s="74">
        <v>11858855.586623179</v>
      </c>
      <c r="P63" s="74">
        <v>12466573.999652172</v>
      </c>
      <c r="Q63" s="74">
        <v>13289592.493101453</v>
      </c>
      <c r="R63" s="74">
        <v>12526918.068550726</v>
      </c>
      <c r="S63" s="74">
        <v>11425057.587811599</v>
      </c>
      <c r="T63" s="74">
        <v>11939679.960942032</v>
      </c>
      <c r="U63" s="74">
        <v>12073911.641855076</v>
      </c>
      <c r="V63" s="74">
        <v>12695489.524362318</v>
      </c>
      <c r="W63" s="74">
        <v>12452259.818884064</v>
      </c>
      <c r="X63" s="74">
        <v>12389234.636347828</v>
      </c>
      <c r="Y63" s="74">
        <v>12587014.940724626</v>
      </c>
      <c r="Z63" s="41"/>
      <c r="AA63" s="45" t="str">
        <f>IF(Z63="","",((SUM(Z54:Z63))/(SUM(Y54:Y63))-1)*100)</f>
        <v/>
      </c>
    </row>
    <row r="64" spans="2:27" ht="13.5" x14ac:dyDescent="0.3">
      <c r="B64" s="77" t="s">
        <v>10</v>
      </c>
      <c r="C64" s="74">
        <v>7601392.6536753206</v>
      </c>
      <c r="D64" s="74">
        <v>7453943.8814211497</v>
      </c>
      <c r="E64" s="74">
        <v>7153780.7847959204</v>
      </c>
      <c r="F64" s="74">
        <v>6954097.1096048253</v>
      </c>
      <c r="G64" s="74">
        <v>7422788.620977737</v>
      </c>
      <c r="H64" s="74">
        <v>7467977.1067476803</v>
      </c>
      <c r="I64" s="74">
        <v>7772892.7838998195</v>
      </c>
      <c r="J64" s="74">
        <v>8570807.1518260837</v>
      </c>
      <c r="K64" s="74">
        <v>8562936.6286811586</v>
      </c>
      <c r="L64" s="74">
        <v>9141252.1633333266</v>
      </c>
      <c r="M64" s="74">
        <v>10051864.124391302</v>
      </c>
      <c r="N64" s="74">
        <v>10403944.990913048</v>
      </c>
      <c r="O64" s="74">
        <v>11382002.781652177</v>
      </c>
      <c r="P64" s="74">
        <v>11911867.949768115</v>
      </c>
      <c r="Q64" s="74">
        <v>11838314.952652168</v>
      </c>
      <c r="R64" s="74">
        <v>11239850.46588405</v>
      </c>
      <c r="S64" s="74">
        <v>10982918.913739128</v>
      </c>
      <c r="T64" s="74">
        <v>11419038.820768116</v>
      </c>
      <c r="U64" s="74">
        <v>11555684.22026087</v>
      </c>
      <c r="V64" s="74">
        <v>11806476.574072462</v>
      </c>
      <c r="W64" s="74">
        <v>11510778.77517391</v>
      </c>
      <c r="X64" s="74">
        <v>11469948.489739131</v>
      </c>
      <c r="Y64" s="74">
        <v>12001533.267782617</v>
      </c>
      <c r="Z64" s="41"/>
      <c r="AA64" s="45" t="str">
        <f>IF(Z64="","",((SUM(Z54:Z64))/(SUM(Y54:Y64))-1)*100)</f>
        <v/>
      </c>
    </row>
    <row r="65" spans="2:27" ht="13.5" x14ac:dyDescent="0.3">
      <c r="B65" s="79" t="s">
        <v>11</v>
      </c>
      <c r="C65" s="75">
        <v>7380667.2299035294</v>
      </c>
      <c r="D65" s="75">
        <v>7200701.0513692051</v>
      </c>
      <c r="E65" s="75">
        <v>7301918.3044582605</v>
      </c>
      <c r="F65" s="75">
        <v>7534997.908944346</v>
      </c>
      <c r="G65" s="75">
        <v>7782497.4626085348</v>
      </c>
      <c r="H65" s="75">
        <v>7766879.0155788474</v>
      </c>
      <c r="I65" s="75">
        <v>7888891.0198293123</v>
      </c>
      <c r="J65" s="75">
        <v>8574078.9012898561</v>
      </c>
      <c r="K65" s="75">
        <v>9096716.6120869592</v>
      </c>
      <c r="L65" s="75">
        <v>9922268.258565221</v>
      </c>
      <c r="M65" s="75">
        <v>10479532.620550727</v>
      </c>
      <c r="N65" s="75">
        <v>10756126.761869568</v>
      </c>
      <c r="O65" s="75">
        <v>11271877.266246369</v>
      </c>
      <c r="P65" s="75">
        <v>11708206.545724634</v>
      </c>
      <c r="Q65" s="75">
        <v>12636639.384144928</v>
      </c>
      <c r="R65" s="75">
        <v>12115171.83004348</v>
      </c>
      <c r="S65" s="75">
        <v>11581780.440521738</v>
      </c>
      <c r="T65" s="75">
        <v>11514810.522362314</v>
      </c>
      <c r="U65" s="75">
        <v>11806230.417202905</v>
      </c>
      <c r="V65" s="75">
        <v>11881684.374913042</v>
      </c>
      <c r="W65" s="75">
        <v>12139895.738999991</v>
      </c>
      <c r="X65" s="75">
        <v>12111350.942927534</v>
      </c>
      <c r="Y65" s="75">
        <v>12659961.33510145</v>
      </c>
      <c r="Z65" s="52"/>
      <c r="AA65" s="45" t="str">
        <f>IF(Z65="","",((SUM(Z54:Z65))/(SUM(Y54:Y65))-1)*100)</f>
        <v/>
      </c>
    </row>
    <row r="66" spans="2:27" ht="13" x14ac:dyDescent="0.3">
      <c r="B66" s="38" t="s">
        <v>12</v>
      </c>
      <c r="C66" s="43">
        <f>SUM(C54:C65)</f>
        <v>89817744.275762528</v>
      </c>
      <c r="D66" s="43">
        <f t="shared" ref="D66:Z66" si="0">SUM(D54:D65)</f>
        <v>89624698.436920226</v>
      </c>
      <c r="E66" s="43">
        <f t="shared" si="0"/>
        <v>88496736.979454547</v>
      </c>
      <c r="F66" s="43">
        <f t="shared" si="0"/>
        <v>83734363.179491669</v>
      </c>
      <c r="G66" s="43">
        <f t="shared" si="0"/>
        <v>88419801.742239311</v>
      </c>
      <c r="H66" s="43">
        <f t="shared" si="0"/>
        <v>88807391.635027826</v>
      </c>
      <c r="I66" s="43">
        <f t="shared" si="0"/>
        <v>90672793.971756965</v>
      </c>
      <c r="J66" s="43">
        <f t="shared" si="0"/>
        <v>97785714.714159414</v>
      </c>
      <c r="K66" s="43">
        <f t="shared" si="0"/>
        <v>105972512.90715364</v>
      </c>
      <c r="L66" s="43">
        <f t="shared" si="0"/>
        <v>108802853.78149273</v>
      </c>
      <c r="M66" s="43">
        <f t="shared" si="0"/>
        <v>117951824.42739129</v>
      </c>
      <c r="N66" s="43">
        <f t="shared" si="0"/>
        <v>122233802.62937683</v>
      </c>
      <c r="O66" s="43">
        <f t="shared" si="0"/>
        <v>129688678.35960868</v>
      </c>
      <c r="P66" s="43">
        <f t="shared" si="0"/>
        <v>137331907.42415941</v>
      </c>
      <c r="Q66" s="43">
        <f t="shared" si="0"/>
        <v>144582773.52021736</v>
      </c>
      <c r="R66" s="43">
        <f t="shared" si="0"/>
        <v>141816481.05089855</v>
      </c>
      <c r="S66" s="43">
        <f t="shared" si="0"/>
        <v>135441653.80592752</v>
      </c>
      <c r="T66" s="43">
        <f t="shared" si="0"/>
        <v>136087820.82373911</v>
      </c>
      <c r="U66" s="43">
        <f t="shared" si="0"/>
        <v>136156626.98047829</v>
      </c>
      <c r="V66" s="43">
        <f t="shared" si="0"/>
        <v>140135215.02669564</v>
      </c>
      <c r="W66" s="43">
        <f t="shared" si="0"/>
        <v>131769126.04463768</v>
      </c>
      <c r="X66" s="43">
        <f t="shared" si="0"/>
        <v>139506217.26201451</v>
      </c>
      <c r="Y66" s="44">
        <f t="shared" si="0"/>
        <v>143026959.22405794</v>
      </c>
      <c r="Z66" s="44">
        <f t="shared" si="0"/>
        <v>11156010.867739126</v>
      </c>
      <c r="AA66" s="46"/>
    </row>
    <row r="67" spans="2:27" s="31" customFormat="1" ht="13" x14ac:dyDescent="0.3"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30"/>
    </row>
    <row r="68" spans="2:27" s="31" customFormat="1" ht="13" x14ac:dyDescent="0.3">
      <c r="B68" s="12" t="str">
        <f>IF(C49="(Tudo)","BRASIL",C49)</f>
        <v>BRASIL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30"/>
    </row>
    <row r="69" spans="2:27" s="31" customFormat="1" ht="13" x14ac:dyDescent="0.3">
      <c r="B69" s="12" t="str">
        <f>IF(C50="(Tudo)","COMBUSTÍVEIS TOTAL (m³)",C50)</f>
        <v>COMBUSTÍVEIS TOTAL (m³)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30"/>
    </row>
    <row r="70" spans="2:27" s="31" customFormat="1" ht="13" x14ac:dyDescent="0.3">
      <c r="B70" s="13" t="s">
        <v>14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30"/>
    </row>
    <row r="71" spans="2:27" s="31" customFormat="1" ht="13" x14ac:dyDescent="0.3"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30"/>
    </row>
    <row r="72" spans="2:27" s="31" customFormat="1" ht="13" x14ac:dyDescent="0.3"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30"/>
    </row>
    <row r="73" spans="2:27" s="31" customFormat="1" ht="13" x14ac:dyDescent="0.3"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30"/>
    </row>
    <row r="74" spans="2:27" s="31" customFormat="1" ht="13" x14ac:dyDescent="0.3"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30"/>
    </row>
    <row r="75" spans="2:27" s="31" customFormat="1" ht="13" x14ac:dyDescent="0.3"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30"/>
    </row>
    <row r="76" spans="2:27" s="31" customFormat="1" ht="13" x14ac:dyDescent="0.3"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30"/>
    </row>
    <row r="77" spans="2:27" s="31" customFormat="1" ht="13" x14ac:dyDescent="0.3"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30"/>
    </row>
    <row r="78" spans="2:27" s="31" customFormat="1" ht="13" x14ac:dyDescent="0.3"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30"/>
    </row>
    <row r="79" spans="2:27" s="31" customFormat="1" ht="13" x14ac:dyDescent="0.3"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30"/>
    </row>
    <row r="80" spans="2:27" s="31" customFormat="1" ht="13" x14ac:dyDescent="0.3"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30"/>
    </row>
    <row r="81" spans="2:27" s="31" customFormat="1" ht="13" x14ac:dyDescent="0.3"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30"/>
    </row>
    <row r="82" spans="2:27" s="31" customFormat="1" ht="13" x14ac:dyDescent="0.3"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30"/>
    </row>
    <row r="83" spans="2:27" s="31" customFormat="1" ht="13" x14ac:dyDescent="0.3"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30"/>
    </row>
    <row r="84" spans="2:27" s="31" customFormat="1" ht="13" x14ac:dyDescent="0.3"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30"/>
    </row>
    <row r="85" spans="2:27" s="31" customFormat="1" ht="13" x14ac:dyDescent="0.3"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30"/>
    </row>
    <row r="86" spans="2:27" s="31" customFormat="1" ht="13" x14ac:dyDescent="0.3"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30"/>
    </row>
    <row r="87" spans="2:27" s="31" customFormat="1" ht="13" x14ac:dyDescent="0.3"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30"/>
    </row>
    <row r="88" spans="2:27" s="31" customFormat="1" ht="13" x14ac:dyDescent="0.3"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30"/>
    </row>
    <row r="89" spans="2:27" s="31" customFormat="1" ht="13" x14ac:dyDescent="0.3"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30"/>
    </row>
    <row r="90" spans="2:27" s="31" customFormat="1" ht="13" x14ac:dyDescent="0.3"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30"/>
    </row>
    <row r="91" spans="2:27" s="31" customFormat="1" ht="13" x14ac:dyDescent="0.3"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30"/>
    </row>
    <row r="92" spans="2:27" s="31" customFormat="1" ht="13" x14ac:dyDescent="0.3"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30"/>
    </row>
    <row r="93" spans="2:27" s="31" customFormat="1" ht="13" x14ac:dyDescent="0.3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30"/>
    </row>
    <row r="94" spans="2:27" s="31" customFormat="1" ht="13" x14ac:dyDescent="0.3"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30"/>
    </row>
    <row r="95" spans="2:27" ht="13.5" x14ac:dyDescent="0.3">
      <c r="B95" s="8" t="s">
        <v>37</v>
      </c>
      <c r="F95" s="10"/>
      <c r="G95" s="16"/>
      <c r="L95" s="19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0"/>
      <c r="AA95" s="20"/>
    </row>
    <row r="96" spans="2:27" ht="13" x14ac:dyDescent="0.3">
      <c r="B96" s="8" t="s">
        <v>32</v>
      </c>
      <c r="G96" s="10"/>
      <c r="M96" s="17"/>
      <c r="N96" s="17"/>
      <c r="O96" s="17"/>
      <c r="P96" s="17"/>
      <c r="Q96" s="17"/>
      <c r="R96" s="17"/>
      <c r="S96" s="17"/>
      <c r="T96" s="15"/>
      <c r="U96" s="17"/>
      <c r="V96" s="17"/>
      <c r="W96" s="15"/>
      <c r="X96" s="17"/>
      <c r="Y96" s="17"/>
      <c r="Z96" s="20"/>
      <c r="AA96" s="20"/>
    </row>
    <row r="97" spans="2:27" x14ac:dyDescent="0.25">
      <c r="B97" s="18" t="s">
        <v>46</v>
      </c>
      <c r="J97" s="10"/>
      <c r="K97" s="10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5"/>
      <c r="X97" s="17"/>
      <c r="Y97" s="17"/>
      <c r="Z97" s="20"/>
      <c r="AA97" s="20"/>
    </row>
    <row r="98" spans="2:27" ht="13" x14ac:dyDescent="0.3">
      <c r="B98" s="18" t="s">
        <v>47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10"/>
      <c r="X98" s="20"/>
      <c r="Y98" s="20"/>
      <c r="Z98" s="20"/>
      <c r="AA98" s="20"/>
    </row>
    <row r="99" spans="2:27" ht="13" x14ac:dyDescent="0.3">
      <c r="B99" s="18" t="s">
        <v>48</v>
      </c>
      <c r="E99" s="10"/>
      <c r="F99" s="10"/>
      <c r="G99" s="10"/>
      <c r="W99" s="10"/>
    </row>
    <row r="100" spans="2:27" x14ac:dyDescent="0.25">
      <c r="B100" s="18" t="s">
        <v>49</v>
      </c>
      <c r="E100" s="10"/>
      <c r="F100" s="10"/>
      <c r="G100" s="10"/>
      <c r="W100" s="10"/>
    </row>
    <row r="101" spans="2:27" x14ac:dyDescent="0.25">
      <c r="B101" s="61" t="s">
        <v>63</v>
      </c>
      <c r="E101" s="10"/>
      <c r="F101" s="10"/>
      <c r="G101" s="10"/>
    </row>
    <row r="102" spans="2:27" x14ac:dyDescent="0.25">
      <c r="B102" s="18" t="s">
        <v>50</v>
      </c>
      <c r="E102" s="10"/>
      <c r="F102" s="10"/>
      <c r="G102" s="10"/>
    </row>
    <row r="103" spans="2:27" x14ac:dyDescent="0.25">
      <c r="B103" s="18" t="str">
        <f xml:space="preserve"> B42</f>
        <v>Dados atualizados em 28 de fevereiro e 2023.</v>
      </c>
      <c r="E103" s="10"/>
      <c r="F103" s="10"/>
      <c r="G103" s="10"/>
      <c r="W103" s="10"/>
    </row>
    <row r="104" spans="2:27" s="18" customFormat="1" ht="14.5" x14ac:dyDescent="0.25">
      <c r="B104" s="9" t="s">
        <v>33</v>
      </c>
      <c r="E104" s="23"/>
      <c r="F104" s="23"/>
      <c r="G104" s="23"/>
    </row>
    <row r="105" spans="2:27" x14ac:dyDescent="0.25">
      <c r="B105" s="61" t="s">
        <v>86</v>
      </c>
    </row>
    <row r="106" spans="2:27" ht="14.5" x14ac:dyDescent="0.25">
      <c r="B106" s="9"/>
    </row>
    <row r="107" spans="2:27" x14ac:dyDescent="0.25"/>
    <row r="108" spans="2:27" ht="16.5" x14ac:dyDescent="0.35">
      <c r="B108" s="11" t="s">
        <v>13</v>
      </c>
    </row>
    <row r="109" spans="2:27" x14ac:dyDescent="0.25"/>
    <row r="110" spans="2:27" x14ac:dyDescent="0.25"/>
    <row r="111" spans="2:27" x14ac:dyDescent="0.25"/>
    <row r="112" spans="2:27" ht="18" x14ac:dyDescent="0.4">
      <c r="B112" s="4" t="s">
        <v>78</v>
      </c>
    </row>
    <row r="113" spans="2:27" ht="15.5" x14ac:dyDescent="0.35">
      <c r="B113" s="2" t="s">
        <v>22</v>
      </c>
    </row>
    <row r="114" spans="2:27" x14ac:dyDescent="0.25"/>
    <row r="115" spans="2:27" ht="13" x14ac:dyDescent="0.3">
      <c r="B115" s="5" t="str">
        <f>IF(C117="(Tudo)","BRASIL",C117)</f>
        <v>BRASIL</v>
      </c>
    </row>
    <row r="116" spans="2:27" x14ac:dyDescent="0.25">
      <c r="B116" s="6" t="str">
        <f>IF(C118="(Tudo)","COMBUSTÍVEIS TOTAL (m³)",C118)</f>
        <v>COMBUSTÍVEIS TOTAL (m³)</v>
      </c>
    </row>
    <row r="117" spans="2:27" x14ac:dyDescent="0.25">
      <c r="B117" s="25" t="s">
        <v>24</v>
      </c>
      <c r="C117" s="26" t="s">
        <v>27</v>
      </c>
      <c r="H117" s="17"/>
    </row>
    <row r="118" spans="2:27" x14ac:dyDescent="0.25">
      <c r="B118" s="25" t="s">
        <v>21</v>
      </c>
      <c r="C118" s="26" t="s">
        <v>27</v>
      </c>
      <c r="G118" s="10"/>
    </row>
    <row r="119" spans="2:27" x14ac:dyDescent="0.25">
      <c r="B119" s="7" t="s">
        <v>0</v>
      </c>
      <c r="C119" s="7" t="s">
        <v>1</v>
      </c>
      <c r="D119" s="7" t="s">
        <v>0</v>
      </c>
      <c r="E119" s="7" t="s">
        <v>0</v>
      </c>
      <c r="F119" s="7" t="s">
        <v>0</v>
      </c>
      <c r="G119" s="7" t="s">
        <v>0</v>
      </c>
      <c r="H119" s="7" t="s">
        <v>0</v>
      </c>
      <c r="I119" s="7" t="s">
        <v>0</v>
      </c>
    </row>
    <row r="120" spans="2:27" ht="13" x14ac:dyDescent="0.3">
      <c r="B120" s="34"/>
      <c r="C120" s="35" t="s">
        <v>2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7"/>
      <c r="AA120" s="32" t="s">
        <v>3</v>
      </c>
    </row>
    <row r="121" spans="2:27" ht="13" x14ac:dyDescent="0.3">
      <c r="B121" s="35" t="s">
        <v>45</v>
      </c>
      <c r="C121" s="49">
        <v>2000</v>
      </c>
      <c r="D121" s="49">
        <v>2001</v>
      </c>
      <c r="E121" s="49">
        <v>2002</v>
      </c>
      <c r="F121" s="49">
        <v>2003</v>
      </c>
      <c r="G121" s="49">
        <v>2004</v>
      </c>
      <c r="H121" s="49">
        <v>2005</v>
      </c>
      <c r="I121" s="49">
        <v>2006</v>
      </c>
      <c r="J121" s="49">
        <v>2007</v>
      </c>
      <c r="K121" s="49">
        <v>2008</v>
      </c>
      <c r="L121" s="49">
        <v>2009</v>
      </c>
      <c r="M121" s="49">
        <v>2010</v>
      </c>
      <c r="N121" s="49">
        <v>2011</v>
      </c>
      <c r="O121" s="49">
        <v>2012</v>
      </c>
      <c r="P121" s="49">
        <v>2013</v>
      </c>
      <c r="Q121" s="49">
        <v>2014</v>
      </c>
      <c r="R121" s="49">
        <v>2015</v>
      </c>
      <c r="S121" s="49">
        <v>2016</v>
      </c>
      <c r="T121" s="49">
        <v>2017</v>
      </c>
      <c r="U121" s="49">
        <v>2018</v>
      </c>
      <c r="V121" s="49">
        <v>2019</v>
      </c>
      <c r="W121" s="49">
        <v>2020</v>
      </c>
      <c r="X121" s="49">
        <v>2021</v>
      </c>
      <c r="Y121" s="49">
        <v>2022</v>
      </c>
      <c r="Z121" s="49">
        <v>2023</v>
      </c>
      <c r="AA121" s="47" t="s">
        <v>67</v>
      </c>
    </row>
    <row r="122" spans="2:27" ht="13.5" x14ac:dyDescent="0.3">
      <c r="B122" s="64" t="s">
        <v>4</v>
      </c>
      <c r="C122" s="51">
        <v>6995110.4457272729</v>
      </c>
      <c r="D122" s="51">
        <v>7180755.2584916539</v>
      </c>
      <c r="E122" s="51">
        <v>7196582.65419666</v>
      </c>
      <c r="F122" s="51">
        <v>6688221.5205862727</v>
      </c>
      <c r="G122" s="51">
        <v>6777775.895675323</v>
      </c>
      <c r="H122" s="51">
        <v>6709517.032942486</v>
      </c>
      <c r="I122" s="51">
        <v>7050201.9787087226</v>
      </c>
      <c r="J122" s="51">
        <v>7470613.1396521796</v>
      </c>
      <c r="K122" s="51">
        <v>8256555.6828695675</v>
      </c>
      <c r="L122" s="51">
        <v>8215630.4441449204</v>
      </c>
      <c r="M122" s="51">
        <v>8633753.1015942041</v>
      </c>
      <c r="N122" s="51">
        <v>9110855.31378261</v>
      </c>
      <c r="O122" s="51">
        <v>9708937.3323478214</v>
      </c>
      <c r="P122" s="51">
        <v>10931208.28049276</v>
      </c>
      <c r="Q122" s="51">
        <v>11429168.840057969</v>
      </c>
      <c r="R122" s="51">
        <v>12047932.427376809</v>
      </c>
      <c r="S122" s="51">
        <v>10514005.25915942</v>
      </c>
      <c r="T122" s="51">
        <v>10428954.824289856</v>
      </c>
      <c r="U122" s="51">
        <v>10803224.849231886</v>
      </c>
      <c r="V122" s="51">
        <v>11230348.563681165</v>
      </c>
      <c r="W122" s="51">
        <v>11338541.339666668</v>
      </c>
      <c r="X122" s="51">
        <v>11165052.252521733</v>
      </c>
      <c r="Y122" s="51">
        <v>10598039.725739121</v>
      </c>
      <c r="Z122" s="51">
        <v>11156010.867739126</v>
      </c>
      <c r="AA122" s="27">
        <f>(IF(Y122=0,"n/d",(Z122/Y122)-1)*100)</f>
        <v>5.2648523353321375</v>
      </c>
    </row>
    <row r="123" spans="2:27" ht="13.5" x14ac:dyDescent="0.3">
      <c r="B123" s="65" t="s">
        <v>5</v>
      </c>
      <c r="C123" s="41">
        <v>7416433.1628014855</v>
      </c>
      <c r="D123" s="41">
        <v>6548589.6750426758</v>
      </c>
      <c r="E123" s="41">
        <v>6655637.4704044489</v>
      </c>
      <c r="F123" s="41">
        <v>6294697.9863951784</v>
      </c>
      <c r="G123" s="41">
        <v>6367329.8497643797</v>
      </c>
      <c r="H123" s="41">
        <v>6597881.4403042709</v>
      </c>
      <c r="I123" s="41">
        <v>6733218.0995640103</v>
      </c>
      <c r="J123" s="41">
        <v>7066232.6783623165</v>
      </c>
      <c r="K123" s="41">
        <v>8048319.75489855</v>
      </c>
      <c r="L123" s="41">
        <v>7840032.8122753641</v>
      </c>
      <c r="M123" s="41">
        <v>8481647.3004782591</v>
      </c>
      <c r="N123" s="41">
        <v>9262542.1273768079</v>
      </c>
      <c r="O123" s="41">
        <v>9877026.7115217336</v>
      </c>
      <c r="P123" s="41">
        <v>10117862.393246375</v>
      </c>
      <c r="Q123" s="41">
        <v>11230844.799275365</v>
      </c>
      <c r="R123" s="41">
        <v>10490253.755014494</v>
      </c>
      <c r="S123" s="41">
        <v>10792682.102840584</v>
      </c>
      <c r="T123" s="41">
        <v>10121262.499869568</v>
      </c>
      <c r="U123" s="41">
        <v>10220528.552405801</v>
      </c>
      <c r="V123" s="41">
        <v>10802201.288463764</v>
      </c>
      <c r="W123" s="41">
        <v>11090449.616347825</v>
      </c>
      <c r="X123" s="41">
        <v>10370590.993811591</v>
      </c>
      <c r="Y123" s="41">
        <v>10995574.007202895</v>
      </c>
      <c r="Z123" s="41"/>
      <c r="AA123" s="21"/>
    </row>
    <row r="124" spans="2:27" ht="13.5" x14ac:dyDescent="0.3">
      <c r="B124" s="65" t="s">
        <v>6</v>
      </c>
      <c r="C124" s="41">
        <v>7350794.8744211476</v>
      </c>
      <c r="D124" s="41">
        <v>7655263.0662541734</v>
      </c>
      <c r="E124" s="41">
        <v>7480152.9407031517</v>
      </c>
      <c r="F124" s="41">
        <v>6414784.7841020431</v>
      </c>
      <c r="G124" s="41">
        <v>7588169.0349090882</v>
      </c>
      <c r="H124" s="41">
        <v>7604798.3146140957</v>
      </c>
      <c r="I124" s="41">
        <v>7713759.9717959184</v>
      </c>
      <c r="J124" s="41">
        <v>8306224.3245507265</v>
      </c>
      <c r="K124" s="41">
        <v>8604527.0898985509</v>
      </c>
      <c r="L124" s="41">
        <v>8870255.1576521732</v>
      </c>
      <c r="M124" s="41">
        <v>10047228.492637677</v>
      </c>
      <c r="N124" s="41">
        <v>10148732.482681163</v>
      </c>
      <c r="O124" s="41">
        <v>10929435.863101447</v>
      </c>
      <c r="P124" s="41">
        <v>11053520.243811583</v>
      </c>
      <c r="Q124" s="41">
        <v>11521485.292927535</v>
      </c>
      <c r="R124" s="41">
        <v>12095848.153318837</v>
      </c>
      <c r="S124" s="41">
        <v>11601156.137217389</v>
      </c>
      <c r="T124" s="41">
        <v>11853140.6834058</v>
      </c>
      <c r="U124" s="41">
        <v>11724196.385275358</v>
      </c>
      <c r="V124" s="41">
        <v>11243412.48984058</v>
      </c>
      <c r="W124" s="41">
        <v>10645631.356260873</v>
      </c>
      <c r="X124" s="41">
        <v>11522054.263159415</v>
      </c>
      <c r="Y124" s="41">
        <v>12066965.262289852</v>
      </c>
      <c r="Z124" s="41"/>
      <c r="AA124" s="21" t="str">
        <f>IF(Z124="","",((SUM(Z122:Z124))/(SUM(Y122:Y124))-1)*100)</f>
        <v/>
      </c>
    </row>
    <row r="125" spans="2:27" ht="13.5" x14ac:dyDescent="0.3">
      <c r="B125" s="65" t="s">
        <v>7</v>
      </c>
      <c r="C125" s="41">
        <v>7282572.8036307981</v>
      </c>
      <c r="D125" s="41">
        <v>7228914.3981113154</v>
      </c>
      <c r="E125" s="41">
        <v>7314484.5699183671</v>
      </c>
      <c r="F125" s="41">
        <v>6637099.3091799608</v>
      </c>
      <c r="G125" s="41">
        <v>7366953.514202226</v>
      </c>
      <c r="H125" s="41">
        <v>7243180.3217532439</v>
      </c>
      <c r="I125" s="41">
        <v>7057554.4419666054</v>
      </c>
      <c r="J125" s="41">
        <v>7601037.6683333293</v>
      </c>
      <c r="K125" s="41">
        <v>8706377.8456666637</v>
      </c>
      <c r="L125" s="41">
        <v>8897816.5802753605</v>
      </c>
      <c r="M125" s="41">
        <v>9544461.3028405719</v>
      </c>
      <c r="N125" s="41">
        <v>9656896.7507536262</v>
      </c>
      <c r="O125" s="41">
        <v>10186467.3434058</v>
      </c>
      <c r="P125" s="41">
        <v>11377920.918985512</v>
      </c>
      <c r="Q125" s="41">
        <v>11874577.209681161</v>
      </c>
      <c r="R125" s="41">
        <v>11767280.134985514</v>
      </c>
      <c r="S125" s="41">
        <v>11199688.801739128</v>
      </c>
      <c r="T125" s="41">
        <v>10570124.140275352</v>
      </c>
      <c r="U125" s="41">
        <v>11109741.011637688</v>
      </c>
      <c r="V125" s="41">
        <v>11477198.632260861</v>
      </c>
      <c r="W125" s="41">
        <v>8872680.1951304357</v>
      </c>
      <c r="X125" s="41">
        <v>10852449.242739134</v>
      </c>
      <c r="Y125" s="41">
        <v>11288575.091304345</v>
      </c>
      <c r="Z125" s="41"/>
      <c r="AA125" s="21" t="str">
        <f>IF(Z125="","",((SUM(Z122:Z125))/(SUM(Y122:Y125))-1)*100)</f>
        <v/>
      </c>
    </row>
    <row r="126" spans="2:27" ht="13.5" x14ac:dyDescent="0.3">
      <c r="B126" s="65" t="s">
        <v>8</v>
      </c>
      <c r="C126" s="41">
        <v>7517881.6442133589</v>
      </c>
      <c r="D126" s="41">
        <v>7611895.7195157707</v>
      </c>
      <c r="E126" s="41">
        <v>7475772.6816307977</v>
      </c>
      <c r="F126" s="41">
        <v>7064182.7305194791</v>
      </c>
      <c r="G126" s="41">
        <v>7070366.9290111298</v>
      </c>
      <c r="H126" s="41">
        <v>7300532.1171465609</v>
      </c>
      <c r="I126" s="41">
        <v>7575074.9039350646</v>
      </c>
      <c r="J126" s="41">
        <v>8026655.5310000023</v>
      </c>
      <c r="K126" s="41">
        <v>8760641.6817971021</v>
      </c>
      <c r="L126" s="41">
        <v>8639588.9879275355</v>
      </c>
      <c r="M126" s="41">
        <v>9733818.2510144915</v>
      </c>
      <c r="N126" s="41">
        <v>10158049.542434784</v>
      </c>
      <c r="O126" s="41">
        <v>10775104.217666661</v>
      </c>
      <c r="P126" s="41">
        <v>11503971.874130433</v>
      </c>
      <c r="Q126" s="41">
        <v>12132305.178478254</v>
      </c>
      <c r="R126" s="41">
        <v>11449770.753347831</v>
      </c>
      <c r="S126" s="41">
        <v>11195715.027434781</v>
      </c>
      <c r="T126" s="41">
        <v>11374611.326014496</v>
      </c>
      <c r="U126" s="41">
        <v>9901089.4627391286</v>
      </c>
      <c r="V126" s="41">
        <v>11650929.51331884</v>
      </c>
      <c r="W126" s="41">
        <v>9497886.4060289841</v>
      </c>
      <c r="X126" s="41">
        <v>11194468.99744927</v>
      </c>
      <c r="Y126" s="41">
        <v>11893000.652739132</v>
      </c>
      <c r="Z126" s="41"/>
      <c r="AA126" s="21" t="str">
        <f>IF(Z126="","",((SUM(Z122:Z126))/(SUM(Y122:Y126))-1)*100)</f>
        <v/>
      </c>
    </row>
    <row r="127" spans="2:27" ht="13.5" x14ac:dyDescent="0.3">
      <c r="B127" s="65" t="s">
        <v>9</v>
      </c>
      <c r="C127" s="41">
        <v>7788442.8595899818</v>
      </c>
      <c r="D127" s="41">
        <v>7657813.993406307</v>
      </c>
      <c r="E127" s="41">
        <v>7072254.6931317262</v>
      </c>
      <c r="F127" s="41">
        <v>6636083.2849294962</v>
      </c>
      <c r="G127" s="41">
        <v>7230483.2885046368</v>
      </c>
      <c r="H127" s="41">
        <v>7475038.8895936925</v>
      </c>
      <c r="I127" s="41">
        <v>7432494.0221892362</v>
      </c>
      <c r="J127" s="41">
        <v>8059005.5334782591</v>
      </c>
      <c r="K127" s="41">
        <v>8798585.9306956548</v>
      </c>
      <c r="L127" s="41">
        <v>8990696.5226811618</v>
      </c>
      <c r="M127" s="41">
        <v>9830120.1308695693</v>
      </c>
      <c r="N127" s="41">
        <v>10184502.858159425</v>
      </c>
      <c r="O127" s="41">
        <v>10506639.263565216</v>
      </c>
      <c r="P127" s="41">
        <v>11035208.483028976</v>
      </c>
      <c r="Q127" s="41">
        <v>11283405.267956519</v>
      </c>
      <c r="R127" s="41">
        <v>11867076.431463761</v>
      </c>
      <c r="S127" s="41">
        <v>11238238.734999992</v>
      </c>
      <c r="T127" s="41">
        <v>11399227.665681159</v>
      </c>
      <c r="U127" s="41">
        <v>11645941.207463764</v>
      </c>
      <c r="V127" s="41">
        <v>11073032.319565218</v>
      </c>
      <c r="W127" s="41">
        <v>10181308.382869571</v>
      </c>
      <c r="X127" s="41">
        <v>11440876.342275364</v>
      </c>
      <c r="Y127" s="41">
        <v>11444112.407753628</v>
      </c>
      <c r="Z127" s="41"/>
      <c r="AA127" s="21" t="str">
        <f>IF(Z127="","",((SUM(Z122:Z127))/(SUM(Y122:Y127))-1)*100)</f>
        <v/>
      </c>
    </row>
    <row r="128" spans="2:27" ht="13.5" x14ac:dyDescent="0.3">
      <c r="B128" s="65" t="s">
        <v>16</v>
      </c>
      <c r="C128" s="41">
        <v>7434315.2887680903</v>
      </c>
      <c r="D128" s="41">
        <v>7630442.0301948069</v>
      </c>
      <c r="E128" s="41">
        <v>7537209.1728033414</v>
      </c>
      <c r="F128" s="41">
        <v>7351963.9556011111</v>
      </c>
      <c r="G128" s="41">
        <v>7730940.8688051933</v>
      </c>
      <c r="H128" s="41">
        <v>7492138.9497142863</v>
      </c>
      <c r="I128" s="41">
        <v>7539416.594330241</v>
      </c>
      <c r="J128" s="41">
        <v>8209919.7063623173</v>
      </c>
      <c r="K128" s="41">
        <v>9168208.6767188385</v>
      </c>
      <c r="L128" s="41">
        <v>9506493.6056521703</v>
      </c>
      <c r="M128" s="41">
        <v>10307741.175130432</v>
      </c>
      <c r="N128" s="41">
        <v>10360738.068275359</v>
      </c>
      <c r="O128" s="41">
        <v>10882147.833260873</v>
      </c>
      <c r="P128" s="41">
        <v>11691185.289492747</v>
      </c>
      <c r="Q128" s="41">
        <v>12215762.854710136</v>
      </c>
      <c r="R128" s="41">
        <v>12183784.337623198</v>
      </c>
      <c r="S128" s="41">
        <v>11414542.267985508</v>
      </c>
      <c r="T128" s="41">
        <v>11617860.727739131</v>
      </c>
      <c r="U128" s="41">
        <v>11530453.564652182</v>
      </c>
      <c r="V128" s="41">
        <v>12283103.154623184</v>
      </c>
      <c r="W128" s="41">
        <v>11276899.435536234</v>
      </c>
      <c r="X128" s="41">
        <v>12480501.691594208</v>
      </c>
      <c r="Y128" s="41">
        <v>12235660.585333336</v>
      </c>
      <c r="Z128" s="41"/>
      <c r="AA128" s="21" t="str">
        <f>IF(Z128="","",((SUM(Z122:Z128))/(SUM(Y122:Y128))-1)*100)</f>
        <v/>
      </c>
    </row>
    <row r="129" spans="2:27" ht="13.5" x14ac:dyDescent="0.3">
      <c r="B129" s="65" t="s">
        <v>17</v>
      </c>
      <c r="C129" s="41">
        <v>7840943.9395473097</v>
      </c>
      <c r="D129" s="41">
        <v>8003567.9655547291</v>
      </c>
      <c r="E129" s="41">
        <v>7541354.6796994433</v>
      </c>
      <c r="F129" s="41">
        <v>7131433.3941985155</v>
      </c>
      <c r="G129" s="41">
        <v>7752665.6091447128</v>
      </c>
      <c r="H129" s="41">
        <v>8042449.1567365462</v>
      </c>
      <c r="I129" s="41">
        <v>8036490.5749944318</v>
      </c>
      <c r="J129" s="41">
        <v>8752804.8395217415</v>
      </c>
      <c r="K129" s="41">
        <v>9051563.5681159478</v>
      </c>
      <c r="L129" s="41">
        <v>9242321.0816376805</v>
      </c>
      <c r="M129" s="41">
        <v>10387643.436550727</v>
      </c>
      <c r="N129" s="41">
        <v>10979440.608000001</v>
      </c>
      <c r="O129" s="41">
        <v>11592307.125695659</v>
      </c>
      <c r="P129" s="41">
        <v>12082456.475710148</v>
      </c>
      <c r="Q129" s="41">
        <v>12538268.942623185</v>
      </c>
      <c r="R129" s="41">
        <v>12046884.497014489</v>
      </c>
      <c r="S129" s="41">
        <v>11851855.954724638</v>
      </c>
      <c r="T129" s="41">
        <v>12116749.232434785</v>
      </c>
      <c r="U129" s="41">
        <v>12373890.759898549</v>
      </c>
      <c r="V129" s="41">
        <v>12326825.912608704</v>
      </c>
      <c r="W129" s="41">
        <v>11208315.042173911</v>
      </c>
      <c r="X129" s="41">
        <v>12421401.382521747</v>
      </c>
      <c r="Y129" s="41">
        <v>12806333.536942022</v>
      </c>
      <c r="Z129" s="41"/>
      <c r="AA129" s="21" t="str">
        <f>IF(Z129="","",((SUM(Z122:Z129))/(SUM(Y122:Y129))-1)*100)</f>
        <v/>
      </c>
    </row>
    <row r="130" spans="2:27" ht="13.5" x14ac:dyDescent="0.3">
      <c r="B130" s="65" t="s">
        <v>18</v>
      </c>
      <c r="C130" s="41">
        <v>7522385.0823116861</v>
      </c>
      <c r="D130" s="41">
        <v>7500608.8746270863</v>
      </c>
      <c r="E130" s="41">
        <v>7523605.6649573278</v>
      </c>
      <c r="F130" s="41">
        <v>7308318.744716146</v>
      </c>
      <c r="G130" s="41">
        <v>7738202.1855807025</v>
      </c>
      <c r="H130" s="41">
        <v>7720371.6332931342</v>
      </c>
      <c r="I130" s="41">
        <v>7892381.8982523205</v>
      </c>
      <c r="J130" s="41">
        <v>8127877.7850869587</v>
      </c>
      <c r="K130" s="41">
        <v>9368012.3714927528</v>
      </c>
      <c r="L130" s="41">
        <v>9481387.2423478216</v>
      </c>
      <c r="M130" s="41">
        <v>10248554.004985511</v>
      </c>
      <c r="N130" s="41">
        <v>10692546.169492748</v>
      </c>
      <c r="O130" s="41">
        <v>10717877.034521742</v>
      </c>
      <c r="P130" s="41">
        <v>11451924.970115941</v>
      </c>
      <c r="Q130" s="41">
        <v>12592408.304608688</v>
      </c>
      <c r="R130" s="41">
        <v>11985710.196275366</v>
      </c>
      <c r="S130" s="41">
        <v>11644012.577753624</v>
      </c>
      <c r="T130" s="41">
        <v>11732360.419956515</v>
      </c>
      <c r="U130" s="41">
        <v>11411734.907855062</v>
      </c>
      <c r="V130" s="41">
        <v>11664512.678985501</v>
      </c>
      <c r="W130" s="41">
        <v>11554479.937565221</v>
      </c>
      <c r="X130" s="41">
        <v>12088288.026927534</v>
      </c>
      <c r="Y130" s="41">
        <v>12450188.411144923</v>
      </c>
      <c r="Z130" s="41"/>
      <c r="AA130" s="21" t="str">
        <f>IF(Z130="","",((SUM(Z122:Z130))/(SUM(Y122:Y130))-1)*100)</f>
        <v/>
      </c>
    </row>
    <row r="131" spans="2:27" ht="13.5" x14ac:dyDescent="0.3">
      <c r="B131" s="65" t="s">
        <v>19</v>
      </c>
      <c r="C131" s="41">
        <v>7686804.2911725445</v>
      </c>
      <c r="D131" s="41">
        <v>7952202.5229313551</v>
      </c>
      <c r="E131" s="41">
        <v>8243983.362755103</v>
      </c>
      <c r="F131" s="41">
        <v>7718482.4507142864</v>
      </c>
      <c r="G131" s="41">
        <v>7591628.4830556605</v>
      </c>
      <c r="H131" s="41">
        <v>7386627.6566029694</v>
      </c>
      <c r="I131" s="41">
        <v>7980417.6822912833</v>
      </c>
      <c r="J131" s="41">
        <v>9020457.454695655</v>
      </c>
      <c r="K131" s="41">
        <v>9550067.0642318819</v>
      </c>
      <c r="L131" s="41">
        <v>10055110.924999999</v>
      </c>
      <c r="M131" s="41">
        <v>10205460.486347819</v>
      </c>
      <c r="N131" s="41">
        <v>10519426.955637686</v>
      </c>
      <c r="O131" s="41">
        <v>11858855.586623179</v>
      </c>
      <c r="P131" s="41">
        <v>12466573.999652172</v>
      </c>
      <c r="Q131" s="41">
        <v>13289592.493101453</v>
      </c>
      <c r="R131" s="41">
        <v>12526918.068550726</v>
      </c>
      <c r="S131" s="41">
        <v>11425057.587811599</v>
      </c>
      <c r="T131" s="41">
        <v>11939679.960942032</v>
      </c>
      <c r="U131" s="41">
        <v>12073911.641855076</v>
      </c>
      <c r="V131" s="41">
        <v>12695489.524362318</v>
      </c>
      <c r="W131" s="41">
        <v>12452259.818884064</v>
      </c>
      <c r="X131" s="41">
        <v>12389234.636347828</v>
      </c>
      <c r="Y131" s="41">
        <v>12587014.940724626</v>
      </c>
      <c r="Z131" s="41"/>
      <c r="AA131" s="21" t="str">
        <f>IF(Z131="","",((SUM(Z122:Z131))/(SUM(Y122:Y131))-1)*100)</f>
        <v/>
      </c>
    </row>
    <row r="132" spans="2:27" ht="13.5" x14ac:dyDescent="0.3">
      <c r="B132" s="65" t="s">
        <v>10</v>
      </c>
      <c r="C132" s="41">
        <v>7601392.6536753206</v>
      </c>
      <c r="D132" s="41">
        <v>7453943.8814211497</v>
      </c>
      <c r="E132" s="41">
        <v>7153780.7847959204</v>
      </c>
      <c r="F132" s="41">
        <v>6954097.1096048253</v>
      </c>
      <c r="G132" s="41">
        <v>7422788.620977737</v>
      </c>
      <c r="H132" s="41">
        <v>7467977.1067476803</v>
      </c>
      <c r="I132" s="41">
        <v>7772892.7838998195</v>
      </c>
      <c r="J132" s="41">
        <v>8570807.1518260837</v>
      </c>
      <c r="K132" s="41">
        <v>8562936.6286811586</v>
      </c>
      <c r="L132" s="41">
        <v>9141252.1633333266</v>
      </c>
      <c r="M132" s="41">
        <v>10051864.124391302</v>
      </c>
      <c r="N132" s="41">
        <v>10403944.990913048</v>
      </c>
      <c r="O132" s="41">
        <v>11382002.781652177</v>
      </c>
      <c r="P132" s="41">
        <v>11911867.949768115</v>
      </c>
      <c r="Q132" s="41">
        <v>11838314.952652168</v>
      </c>
      <c r="R132" s="41">
        <v>11239850.46588405</v>
      </c>
      <c r="S132" s="41">
        <v>10982918.913739128</v>
      </c>
      <c r="T132" s="41">
        <v>11419038.820768116</v>
      </c>
      <c r="U132" s="41">
        <v>11555684.22026087</v>
      </c>
      <c r="V132" s="41">
        <v>11806476.574072462</v>
      </c>
      <c r="W132" s="41">
        <v>11510778.77517391</v>
      </c>
      <c r="X132" s="41">
        <v>11469948.489739131</v>
      </c>
      <c r="Y132" s="41">
        <v>12001533.267782617</v>
      </c>
      <c r="Z132" s="41"/>
      <c r="AA132" s="21" t="str">
        <f>IF(Z132="","",((SUM(Z122:Z132))/(SUM(Y122:Y132))-1)*100)</f>
        <v/>
      </c>
    </row>
    <row r="133" spans="2:27" ht="13.5" x14ac:dyDescent="0.3">
      <c r="B133" s="67" t="s">
        <v>11</v>
      </c>
      <c r="C133" s="52">
        <v>7380667.2299035294</v>
      </c>
      <c r="D133" s="52">
        <v>7200701.0513692051</v>
      </c>
      <c r="E133" s="52">
        <v>7301918.3044582605</v>
      </c>
      <c r="F133" s="52">
        <v>7534997.908944346</v>
      </c>
      <c r="G133" s="52">
        <v>7782497.4626085348</v>
      </c>
      <c r="H133" s="52">
        <v>7766879.0155788474</v>
      </c>
      <c r="I133" s="52">
        <v>7888891.0198293123</v>
      </c>
      <c r="J133" s="52">
        <v>8574078.9012898561</v>
      </c>
      <c r="K133" s="52">
        <v>9096716.6120869592</v>
      </c>
      <c r="L133" s="52">
        <v>9922268.258565221</v>
      </c>
      <c r="M133" s="52">
        <v>10479532.620550727</v>
      </c>
      <c r="N133" s="52">
        <v>10756126.761869568</v>
      </c>
      <c r="O133" s="52">
        <v>11271877.266246369</v>
      </c>
      <c r="P133" s="52">
        <v>11708206.545724634</v>
      </c>
      <c r="Q133" s="52">
        <v>12636639.384144928</v>
      </c>
      <c r="R133" s="52">
        <v>12115171.83004348</v>
      </c>
      <c r="S133" s="52">
        <v>11581780.440521738</v>
      </c>
      <c r="T133" s="52">
        <v>11514810.522362314</v>
      </c>
      <c r="U133" s="52">
        <v>11806230.417202905</v>
      </c>
      <c r="V133" s="52">
        <v>11881684.374913042</v>
      </c>
      <c r="W133" s="52">
        <v>12139895.738999991</v>
      </c>
      <c r="X133" s="52">
        <v>12111350.942927534</v>
      </c>
      <c r="Y133" s="52">
        <v>12659961.33510145</v>
      </c>
      <c r="Z133" s="52"/>
      <c r="AA133" s="45" t="str">
        <f>IF(Z133="","",((SUM(Z122:Z133))/(SUM(Y122:Y133))-1)*100)</f>
        <v/>
      </c>
    </row>
    <row r="134" spans="2:27" ht="13" x14ac:dyDescent="0.3">
      <c r="B134" s="38" t="s">
        <v>12</v>
      </c>
      <c r="C134" s="43">
        <f>SUM(C122:C133)</f>
        <v>89817744.275762528</v>
      </c>
      <c r="D134" s="43">
        <f t="shared" ref="D134:Z134" si="1">SUM(D122:D133)</f>
        <v>89624698.436920226</v>
      </c>
      <c r="E134" s="43">
        <f t="shared" si="1"/>
        <v>88496736.979454547</v>
      </c>
      <c r="F134" s="43">
        <f t="shared" si="1"/>
        <v>83734363.179491669</v>
      </c>
      <c r="G134" s="43">
        <f t="shared" si="1"/>
        <v>88419801.742239311</v>
      </c>
      <c r="H134" s="43">
        <f t="shared" si="1"/>
        <v>88807391.635027826</v>
      </c>
      <c r="I134" s="43">
        <f t="shared" si="1"/>
        <v>90672793.971756965</v>
      </c>
      <c r="J134" s="43">
        <f t="shared" si="1"/>
        <v>97785714.714159414</v>
      </c>
      <c r="K134" s="43">
        <f t="shared" si="1"/>
        <v>105972512.90715364</v>
      </c>
      <c r="L134" s="43">
        <f t="shared" si="1"/>
        <v>108802853.78149273</v>
      </c>
      <c r="M134" s="43">
        <f t="shared" si="1"/>
        <v>117951824.42739129</v>
      </c>
      <c r="N134" s="43">
        <f t="shared" si="1"/>
        <v>122233802.62937683</v>
      </c>
      <c r="O134" s="43">
        <f t="shared" si="1"/>
        <v>129688678.35960868</v>
      </c>
      <c r="P134" s="43">
        <f t="shared" si="1"/>
        <v>137331907.42415941</v>
      </c>
      <c r="Q134" s="43">
        <f t="shared" si="1"/>
        <v>144582773.52021736</v>
      </c>
      <c r="R134" s="43">
        <f t="shared" si="1"/>
        <v>141816481.05089855</v>
      </c>
      <c r="S134" s="43">
        <f t="shared" si="1"/>
        <v>135441653.80592752</v>
      </c>
      <c r="T134" s="43">
        <f t="shared" si="1"/>
        <v>136087820.82373911</v>
      </c>
      <c r="U134" s="43">
        <f t="shared" si="1"/>
        <v>136156626.98047829</v>
      </c>
      <c r="V134" s="43">
        <f t="shared" si="1"/>
        <v>140135215.02669564</v>
      </c>
      <c r="W134" s="43">
        <f t="shared" si="1"/>
        <v>131769126.04463768</v>
      </c>
      <c r="X134" s="43">
        <f t="shared" si="1"/>
        <v>139506217.26201451</v>
      </c>
      <c r="Y134" s="43">
        <f t="shared" si="1"/>
        <v>143026959.22405794</v>
      </c>
      <c r="Z134" s="43">
        <f t="shared" si="1"/>
        <v>11156010.867739126</v>
      </c>
      <c r="AA134" s="48"/>
    </row>
    <row r="135" spans="2:27" s="31" customFormat="1" ht="13" x14ac:dyDescent="0.3">
      <c r="B135" s="39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2:27" s="31" customFormat="1" ht="13" x14ac:dyDescent="0.3">
      <c r="B136" s="12" t="str">
        <f>IF(C117="(Tudo)","BRASIL",C117)</f>
        <v>BRASIL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2:27" s="31" customFormat="1" ht="13" x14ac:dyDescent="0.3">
      <c r="B137" s="12" t="str">
        <f>IF(C118="(Tudo)","COMBUSTÍVEIS TOTAL (m³)",C118)</f>
        <v>COMBUSTÍVEIS TOTAL (m³)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2:27" s="31" customFormat="1" ht="13" x14ac:dyDescent="0.3">
      <c r="B138" s="13" t="s">
        <v>14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2:27" s="31" customFormat="1" ht="13" x14ac:dyDescent="0.3">
      <c r="B139" s="39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2:27" s="31" customFormat="1" ht="13" x14ac:dyDescent="0.3">
      <c r="B140" s="39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2:27" s="31" customFormat="1" ht="13" x14ac:dyDescent="0.3">
      <c r="B141" s="39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2:27" s="31" customFormat="1" ht="13" x14ac:dyDescent="0.3">
      <c r="B142" s="39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2:27" s="31" customFormat="1" ht="13" x14ac:dyDescent="0.3">
      <c r="B143" s="39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2:27" s="31" customFormat="1" ht="13" x14ac:dyDescent="0.3">
      <c r="B144" s="3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2:27" s="31" customFormat="1" ht="13" x14ac:dyDescent="0.3">
      <c r="B145" s="39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2:27" s="31" customFormat="1" ht="13" x14ac:dyDescent="0.3">
      <c r="B146" s="39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2:27" s="31" customFormat="1" ht="13" x14ac:dyDescent="0.3">
      <c r="B147" s="39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2:27" s="31" customFormat="1" ht="13" x14ac:dyDescent="0.3">
      <c r="B148" s="39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2:27" s="31" customFormat="1" ht="13" x14ac:dyDescent="0.3">
      <c r="B149" s="39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2:27" s="31" customFormat="1" ht="13" x14ac:dyDescent="0.3">
      <c r="B150" s="39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2:27" s="31" customFormat="1" ht="13" x14ac:dyDescent="0.3">
      <c r="B151" s="39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2:27" s="31" customFormat="1" ht="13" x14ac:dyDescent="0.3">
      <c r="B152" s="3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2:27" s="31" customFormat="1" ht="13" x14ac:dyDescent="0.3">
      <c r="B153" s="39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2:27" s="31" customFormat="1" ht="13" x14ac:dyDescent="0.3">
      <c r="B154" s="39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2:27" s="31" customFormat="1" ht="13" x14ac:dyDescent="0.3">
      <c r="B155" s="39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2:27" s="31" customFormat="1" ht="13" x14ac:dyDescent="0.3">
      <c r="B156" s="39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2:27" s="31" customFormat="1" ht="13" x14ac:dyDescent="0.3">
      <c r="B157" s="39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2:27" s="31" customFormat="1" ht="13" x14ac:dyDescent="0.3">
      <c r="B158" s="39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2:27" s="31" customFormat="1" ht="13" x14ac:dyDescent="0.3">
      <c r="B159" s="39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2:27" s="31" customFormat="1" ht="13" x14ac:dyDescent="0.3">
      <c r="B160" s="39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2:27" s="31" customFormat="1" ht="13" x14ac:dyDescent="0.3">
      <c r="B161" s="39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2:27" s="31" customFormat="1" ht="13" x14ac:dyDescent="0.3">
      <c r="B162" s="39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2:27" ht="13" x14ac:dyDescent="0.3">
      <c r="B163" s="8" t="s">
        <v>37</v>
      </c>
    </row>
    <row r="164" spans="2:27" ht="13" x14ac:dyDescent="0.3">
      <c r="B164" s="8" t="s">
        <v>32</v>
      </c>
      <c r="W164" s="15"/>
    </row>
    <row r="165" spans="2:27" x14ac:dyDescent="0.25">
      <c r="B165" s="18" t="s">
        <v>51</v>
      </c>
      <c r="W165" s="15"/>
    </row>
    <row r="166" spans="2:27" ht="13" x14ac:dyDescent="0.3">
      <c r="B166" s="18" t="s">
        <v>52</v>
      </c>
      <c r="W166" s="15"/>
    </row>
    <row r="167" spans="2:27" ht="13" x14ac:dyDescent="0.3">
      <c r="B167" s="18" t="s">
        <v>53</v>
      </c>
      <c r="W167" s="15"/>
    </row>
    <row r="168" spans="2:27" x14ac:dyDescent="0.25">
      <c r="B168" s="18" t="s">
        <v>54</v>
      </c>
      <c r="W168" s="15"/>
    </row>
    <row r="169" spans="2:27" x14ac:dyDescent="0.25">
      <c r="B169" s="61" t="s">
        <v>64</v>
      </c>
    </row>
    <row r="170" spans="2:27" x14ac:dyDescent="0.25">
      <c r="B170" s="18" t="s">
        <v>55</v>
      </c>
    </row>
    <row r="171" spans="2:27" x14ac:dyDescent="0.25">
      <c r="B171" s="18" t="str">
        <f>B103</f>
        <v>Dados atualizados em 28 de fevereiro e 2023.</v>
      </c>
      <c r="W171" s="15"/>
    </row>
    <row r="172" spans="2:27" ht="14.5" x14ac:dyDescent="0.25">
      <c r="B172" s="9" t="s">
        <v>33</v>
      </c>
    </row>
    <row r="173" spans="2:27" x14ac:dyDescent="0.25">
      <c r="B173" s="61" t="s">
        <v>86</v>
      </c>
    </row>
    <row r="174" spans="2:27" ht="14.5" x14ac:dyDescent="0.25">
      <c r="B174" s="9"/>
    </row>
    <row r="175" spans="2:27" x14ac:dyDescent="0.25"/>
    <row r="176" spans="2:27" ht="16.5" x14ac:dyDescent="0.35">
      <c r="B176" s="11" t="s">
        <v>13</v>
      </c>
    </row>
    <row r="177" spans="2:19" x14ac:dyDescent="0.25"/>
    <row r="178" spans="2:19" x14ac:dyDescent="0.25"/>
    <row r="179" spans="2:19" x14ac:dyDescent="0.25"/>
    <row r="180" spans="2:19" ht="18" x14ac:dyDescent="0.4">
      <c r="B180" s="4" t="s">
        <v>79</v>
      </c>
    </row>
    <row r="181" spans="2:19" ht="15.5" x14ac:dyDescent="0.35">
      <c r="B181" s="2" t="s">
        <v>23</v>
      </c>
    </row>
    <row r="182" spans="2:19" x14ac:dyDescent="0.25"/>
    <row r="183" spans="2:19" ht="13" x14ac:dyDescent="0.3">
      <c r="B183" s="5" t="str">
        <f>IF(C185="(Tudo)","BRASIL",C185)</f>
        <v>BRASIL</v>
      </c>
      <c r="G183" s="15"/>
    </row>
    <row r="184" spans="2:19" x14ac:dyDescent="0.25">
      <c r="B184" s="6" t="str">
        <f>IF(C186="(Tudo)","ÓLEO DIESEL TOTAL (m³)",C186)</f>
        <v>ÓLEO DIESEL TOTAL (m³)</v>
      </c>
      <c r="G184" s="10"/>
    </row>
    <row r="185" spans="2:19" x14ac:dyDescent="0.25">
      <c r="B185" s="25" t="s">
        <v>20</v>
      </c>
      <c r="C185" s="26" t="s">
        <v>27</v>
      </c>
      <c r="R185" s="10"/>
      <c r="S185" s="10"/>
    </row>
    <row r="186" spans="2:19" x14ac:dyDescent="0.25">
      <c r="B186" s="25" t="s">
        <v>21</v>
      </c>
      <c r="C186" s="26" t="s">
        <v>27</v>
      </c>
      <c r="R186" s="15"/>
      <c r="S186" s="15"/>
    </row>
    <row r="187" spans="2:19" x14ac:dyDescent="0.25">
      <c r="B187" s="7" t="s">
        <v>0</v>
      </c>
      <c r="C187" s="7" t="s">
        <v>1</v>
      </c>
      <c r="D187" s="7" t="s">
        <v>0</v>
      </c>
      <c r="E187" s="7" t="s">
        <v>0</v>
      </c>
      <c r="F187" s="7" t="s">
        <v>0</v>
      </c>
      <c r="G187" s="7" t="s">
        <v>0</v>
      </c>
      <c r="H187" s="7" t="s">
        <v>0</v>
      </c>
      <c r="I187" s="7" t="s">
        <v>0</v>
      </c>
    </row>
    <row r="188" spans="2:19" ht="13" x14ac:dyDescent="0.3">
      <c r="B188" s="34"/>
      <c r="C188" s="35" t="s">
        <v>2</v>
      </c>
      <c r="D188" s="36"/>
      <c r="E188" s="36"/>
      <c r="F188" s="36"/>
      <c r="G188" s="36"/>
      <c r="H188" s="36"/>
      <c r="I188" s="36"/>
      <c r="J188" s="36"/>
      <c r="K188" s="36"/>
      <c r="L188" s="36"/>
      <c r="M188" s="37"/>
      <c r="N188" s="32" t="s">
        <v>3</v>
      </c>
    </row>
    <row r="189" spans="2:19" ht="13" x14ac:dyDescent="0.3">
      <c r="B189" s="35" t="s">
        <v>45</v>
      </c>
      <c r="C189" s="49">
        <v>2013</v>
      </c>
      <c r="D189" s="49">
        <v>2014</v>
      </c>
      <c r="E189" s="49">
        <v>2015</v>
      </c>
      <c r="F189" s="50" t="s">
        <v>28</v>
      </c>
      <c r="G189" s="50">
        <v>2017</v>
      </c>
      <c r="H189" s="50">
        <v>2018</v>
      </c>
      <c r="I189" s="50">
        <v>2019</v>
      </c>
      <c r="J189" s="50">
        <v>2020</v>
      </c>
      <c r="K189" s="50">
        <v>2021</v>
      </c>
      <c r="L189" s="50">
        <v>2022</v>
      </c>
      <c r="M189" s="50">
        <v>2023</v>
      </c>
      <c r="N189" s="47" t="s">
        <v>67</v>
      </c>
    </row>
    <row r="190" spans="2:19" ht="13.5" x14ac:dyDescent="0.3">
      <c r="B190" s="64" t="s">
        <v>4</v>
      </c>
      <c r="C190" s="51">
        <v>4456692.9900000012</v>
      </c>
      <c r="D190" s="51">
        <v>4566320.5500000007</v>
      </c>
      <c r="E190" s="51">
        <v>4732998.7530000005</v>
      </c>
      <c r="F190" s="51">
        <v>3942869.9829999991</v>
      </c>
      <c r="G190" s="51">
        <v>3959166.6520000002</v>
      </c>
      <c r="H190" s="51">
        <v>4135742.4269999992</v>
      </c>
      <c r="I190" s="51">
        <v>4391503.4300000016</v>
      </c>
      <c r="J190" s="51">
        <v>4432971.2609999999</v>
      </c>
      <c r="K190" s="51">
        <v>4523814.8600000003</v>
      </c>
      <c r="L190" s="51">
        <v>4636961.2460000012</v>
      </c>
      <c r="M190" s="51">
        <v>4539228.7380000008</v>
      </c>
      <c r="N190" s="27">
        <f>(IF(L190=0,"n/d",(M190/L190)-1)*100)</f>
        <v>-2.1076843824025415</v>
      </c>
    </row>
    <row r="191" spans="2:19" ht="13.5" x14ac:dyDescent="0.3">
      <c r="B191" s="65" t="s">
        <v>5</v>
      </c>
      <c r="C191" s="41">
        <v>4276021.1119999988</v>
      </c>
      <c r="D191" s="41">
        <v>4679585.0700000022</v>
      </c>
      <c r="E191" s="41">
        <v>4071620.8389999997</v>
      </c>
      <c r="F191" s="41">
        <v>4284566.7949999999</v>
      </c>
      <c r="G191" s="41">
        <v>4034946.4359999993</v>
      </c>
      <c r="H191" s="41">
        <v>4120481.7119999998</v>
      </c>
      <c r="I191" s="41">
        <v>4375219.4479999999</v>
      </c>
      <c r="J191" s="41">
        <v>4514231.5229999982</v>
      </c>
      <c r="K191" s="41">
        <v>4440445.7990000015</v>
      </c>
      <c r="L191" s="41">
        <v>4929325.5330000008</v>
      </c>
      <c r="M191" s="41"/>
      <c r="N191" s="21"/>
    </row>
    <row r="192" spans="2:19" ht="13.5" x14ac:dyDescent="0.3">
      <c r="B192" s="65" t="s">
        <v>6</v>
      </c>
      <c r="C192" s="41">
        <v>4696752.1669999994</v>
      </c>
      <c r="D192" s="41">
        <v>4815102.6629999988</v>
      </c>
      <c r="E192" s="41">
        <v>5013801.7279999983</v>
      </c>
      <c r="F192" s="41">
        <v>4751359.4499999993</v>
      </c>
      <c r="G192" s="41">
        <v>4852097.2460000003</v>
      </c>
      <c r="H192" s="41">
        <v>4825773.442999999</v>
      </c>
      <c r="I192" s="41">
        <v>4554752.7960000001</v>
      </c>
      <c r="J192" s="41">
        <v>4710564.495000001</v>
      </c>
      <c r="K192" s="41">
        <v>5496596.4100000001</v>
      </c>
      <c r="L192" s="41">
        <v>5461778.9519999968</v>
      </c>
      <c r="M192" s="41"/>
      <c r="N192" s="21" t="str">
        <f>IF(M192="","",((SUM(M190:M192))/(SUM(L190:L192))-1)*100)</f>
        <v/>
      </c>
    </row>
    <row r="193" spans="2:14" ht="13.5" x14ac:dyDescent="0.3">
      <c r="B193" s="65" t="s">
        <v>7</v>
      </c>
      <c r="C193" s="41">
        <v>4943159.0370000023</v>
      </c>
      <c r="D193" s="41">
        <v>4885145.648</v>
      </c>
      <c r="E193" s="41">
        <v>4738922.6489999983</v>
      </c>
      <c r="F193" s="41">
        <v>4572943.9800000004</v>
      </c>
      <c r="G193" s="41">
        <v>4146623.9239999983</v>
      </c>
      <c r="H193" s="41">
        <v>4618470.2199999988</v>
      </c>
      <c r="I193" s="41">
        <v>4653654.3949999996</v>
      </c>
      <c r="J193" s="41">
        <v>4004816.9029999999</v>
      </c>
      <c r="K193" s="41">
        <v>5085850.7810000014</v>
      </c>
      <c r="L193" s="41">
        <v>4989833.6750000007</v>
      </c>
      <c r="M193" s="41"/>
      <c r="N193" s="21" t="str">
        <f>IF(M193="","",((SUM(M190:M193))/(SUM(L190:L193))-1)*100)</f>
        <v/>
      </c>
    </row>
    <row r="194" spans="2:14" ht="13.5" x14ac:dyDescent="0.3">
      <c r="B194" s="65" t="s">
        <v>8</v>
      </c>
      <c r="C194" s="41">
        <v>4928345.7890000008</v>
      </c>
      <c r="D194" s="41">
        <v>5131918.7300000023</v>
      </c>
      <c r="E194" s="41">
        <v>4636556.5580000011</v>
      </c>
      <c r="F194" s="41">
        <v>4499732.5760000004</v>
      </c>
      <c r="G194" s="41">
        <v>4614686.9569999995</v>
      </c>
      <c r="H194" s="41">
        <v>3772603.2740000002</v>
      </c>
      <c r="I194" s="41">
        <v>4796717.5600000015</v>
      </c>
      <c r="J194" s="41">
        <v>4360350.2940000016</v>
      </c>
      <c r="K194" s="41">
        <v>5022151.7170000002</v>
      </c>
      <c r="L194" s="41">
        <v>5345139.5699999994</v>
      </c>
      <c r="M194" s="41"/>
      <c r="N194" s="21" t="str">
        <f>IF(M194="","",((SUM(M190:M194))/(SUM(L190:L194))-1)*100)</f>
        <v/>
      </c>
    </row>
    <row r="195" spans="2:14" ht="13.5" x14ac:dyDescent="0.3">
      <c r="B195" s="65" t="s">
        <v>9</v>
      </c>
      <c r="C195" s="41">
        <v>4708673.3839999987</v>
      </c>
      <c r="D195" s="41">
        <v>4707725.4330000011</v>
      </c>
      <c r="E195" s="41">
        <v>4863308.6790000005</v>
      </c>
      <c r="F195" s="41">
        <v>4616496.4809999987</v>
      </c>
      <c r="G195" s="41">
        <v>4677453.5930000003</v>
      </c>
      <c r="H195" s="41">
        <v>5011752.4369999999</v>
      </c>
      <c r="I195" s="41">
        <v>4653210.841</v>
      </c>
      <c r="J195" s="41">
        <v>4696043.3550000004</v>
      </c>
      <c r="K195" s="41">
        <v>5116078.970999998</v>
      </c>
      <c r="L195" s="41">
        <v>5139351.9500000011</v>
      </c>
      <c r="M195" s="41"/>
      <c r="N195" s="21" t="str">
        <f>IF(M195="","",((SUM(M190:M195))/(SUM(L190:L195))-1)*100)</f>
        <v/>
      </c>
    </row>
    <row r="196" spans="2:14" ht="13.5" x14ac:dyDescent="0.3">
      <c r="B196" s="66" t="s">
        <v>16</v>
      </c>
      <c r="C196" s="41">
        <v>5119508.3110000035</v>
      </c>
      <c r="D196" s="41">
        <v>5186600.9310000017</v>
      </c>
      <c r="E196" s="41">
        <v>4963402.3359999973</v>
      </c>
      <c r="F196" s="41">
        <v>4697056.9579999987</v>
      </c>
      <c r="G196" s="41">
        <v>4821464.4479999989</v>
      </c>
      <c r="H196" s="41">
        <v>4982153.4780000011</v>
      </c>
      <c r="I196" s="41">
        <v>5187031.6069999998</v>
      </c>
      <c r="J196" s="41">
        <v>5231145.7910000002</v>
      </c>
      <c r="K196" s="41">
        <v>5617510.2090000017</v>
      </c>
      <c r="L196" s="41">
        <v>5531495.7549999999</v>
      </c>
      <c r="M196" s="41"/>
      <c r="N196" s="21" t="str">
        <f>IF(M196="","",((SUM(M190:M196))/(SUM(L190:L196))-1)*100)</f>
        <v/>
      </c>
    </row>
    <row r="197" spans="2:14" ht="13.5" x14ac:dyDescent="0.3">
      <c r="B197" s="65" t="s">
        <v>17</v>
      </c>
      <c r="C197" s="41">
        <v>5369365.129999999</v>
      </c>
      <c r="D197" s="41">
        <v>5350986.9619999994</v>
      </c>
      <c r="E197" s="41">
        <v>5017610.4499999993</v>
      </c>
      <c r="F197" s="41">
        <v>4903384.9370000018</v>
      </c>
      <c r="G197" s="41">
        <v>5001582.4900000021</v>
      </c>
      <c r="H197" s="41">
        <v>5197649.5830000015</v>
      </c>
      <c r="I197" s="41">
        <v>5284080.5659999987</v>
      </c>
      <c r="J197" s="41">
        <v>5164422.1869999981</v>
      </c>
      <c r="K197" s="41">
        <v>5727325.067999999</v>
      </c>
      <c r="L197" s="41">
        <v>5811135.4389999993</v>
      </c>
      <c r="M197" s="41"/>
      <c r="N197" s="21" t="str">
        <f>IF(M197="","",((SUM(M190:M197))/(SUM(L190:L197))-1)*100)</f>
        <v/>
      </c>
    </row>
    <row r="198" spans="2:14" ht="13.5" x14ac:dyDescent="0.3">
      <c r="B198" s="65" t="s">
        <v>18</v>
      </c>
      <c r="C198" s="41">
        <v>5029822.6950000012</v>
      </c>
      <c r="D198" s="41">
        <v>5355678.4679999985</v>
      </c>
      <c r="E198" s="41">
        <v>4932080.5289999982</v>
      </c>
      <c r="F198" s="41">
        <v>4775598.2230000002</v>
      </c>
      <c r="G198" s="41">
        <v>4856584.3389999997</v>
      </c>
      <c r="H198" s="41">
        <v>4759710.9970000004</v>
      </c>
      <c r="I198" s="41">
        <v>4891110.9879999999</v>
      </c>
      <c r="J198" s="41">
        <v>5237175.7950000018</v>
      </c>
      <c r="K198" s="41">
        <v>5417732.9379999982</v>
      </c>
      <c r="L198" s="41">
        <v>5492723.6849999977</v>
      </c>
      <c r="M198" s="41"/>
      <c r="N198" s="21" t="str">
        <f>IF(M198="","",((SUM(M190:M198))/(SUM(L190:L198))-1)*100)</f>
        <v/>
      </c>
    </row>
    <row r="199" spans="2:14" ht="13.5" x14ac:dyDescent="0.3">
      <c r="B199" s="65" t="s">
        <v>19</v>
      </c>
      <c r="C199" s="41">
        <v>5483350.453999999</v>
      </c>
      <c r="D199" s="41">
        <v>5732736.7169999983</v>
      </c>
      <c r="E199" s="41">
        <v>5181460.3140000021</v>
      </c>
      <c r="F199" s="41">
        <v>4631472.0719999997</v>
      </c>
      <c r="G199" s="41">
        <v>4915778.4640000006</v>
      </c>
      <c r="H199" s="41">
        <v>5058821.4720000019</v>
      </c>
      <c r="I199" s="41">
        <v>5415773.4340000004</v>
      </c>
      <c r="J199" s="41">
        <v>5537466.4970000004</v>
      </c>
      <c r="K199" s="41">
        <v>5623071.5820000004</v>
      </c>
      <c r="L199" s="41">
        <v>5616165.8270000005</v>
      </c>
      <c r="M199" s="41"/>
      <c r="N199" s="21" t="str">
        <f>IF(M199="","",((SUM(M190:M199))/(SUM(L190:L199))-1)*100)</f>
        <v/>
      </c>
    </row>
    <row r="200" spans="2:14" ht="13.5" x14ac:dyDescent="0.3">
      <c r="B200" s="65" t="s">
        <v>10</v>
      </c>
      <c r="C200" s="41">
        <v>5091614.6420000009</v>
      </c>
      <c r="D200" s="41">
        <v>4910217.6610000022</v>
      </c>
      <c r="E200" s="41">
        <v>4558032.3339999998</v>
      </c>
      <c r="F200" s="41">
        <v>4400045.949000001</v>
      </c>
      <c r="G200" s="41">
        <v>4640681.9250000007</v>
      </c>
      <c r="H200" s="41">
        <v>4738220.6340000005</v>
      </c>
      <c r="I200" s="41">
        <v>4808784.1529999999</v>
      </c>
      <c r="J200" s="41">
        <v>4900948.0940000005</v>
      </c>
      <c r="K200" s="41">
        <v>5106481.4639999988</v>
      </c>
      <c r="L200" s="41">
        <v>5235240.5889999969</v>
      </c>
      <c r="M200" s="41"/>
      <c r="N200" s="21" t="str">
        <f>IF(M200="","",((SUM(M190:M200))/(SUM(L190:L200))-1)*100)</f>
        <v/>
      </c>
    </row>
    <row r="201" spans="2:14" ht="13.5" x14ac:dyDescent="0.3">
      <c r="B201" s="67" t="s">
        <v>11</v>
      </c>
      <c r="C201" s="52">
        <v>4469189.3730000034</v>
      </c>
      <c r="D201" s="52">
        <v>4709598.756000001</v>
      </c>
      <c r="E201" s="52">
        <v>4501075.2029999979</v>
      </c>
      <c r="F201" s="52">
        <v>4203042.6690000007</v>
      </c>
      <c r="G201" s="52">
        <v>4251226.2489999998</v>
      </c>
      <c r="H201" s="52">
        <v>4408063.5219999989</v>
      </c>
      <c r="I201" s="52">
        <v>4286608.5060000019</v>
      </c>
      <c r="J201" s="52">
        <v>4681920.1170000006</v>
      </c>
      <c r="K201" s="52">
        <v>4934506.0620000036</v>
      </c>
      <c r="L201" s="52">
        <v>5037787.9189999998</v>
      </c>
      <c r="M201" s="52"/>
      <c r="N201" s="21" t="str">
        <f>IF(M201="","",((SUM(M190:M201))/(SUM(L190:L201))-1)*100)</f>
        <v/>
      </c>
    </row>
    <row r="202" spans="2:14" ht="13" x14ac:dyDescent="0.3">
      <c r="B202" s="38" t="s">
        <v>12</v>
      </c>
      <c r="C202" s="43">
        <f>SUM(C190:C201)</f>
        <v>58572495.083999999</v>
      </c>
      <c r="D202" s="43">
        <f t="shared" ref="D202:M202" si="2">SUM(D190:D201)</f>
        <v>60031617.589000002</v>
      </c>
      <c r="E202" s="43">
        <f t="shared" si="2"/>
        <v>57210870.371999994</v>
      </c>
      <c r="F202" s="43">
        <f t="shared" si="2"/>
        <v>54278570.072999991</v>
      </c>
      <c r="G202" s="43">
        <f t="shared" si="2"/>
        <v>54772292.723000005</v>
      </c>
      <c r="H202" s="43">
        <f t="shared" si="2"/>
        <v>55629443.199000008</v>
      </c>
      <c r="I202" s="43">
        <f t="shared" si="2"/>
        <v>57298447.724000007</v>
      </c>
      <c r="J202" s="43">
        <f t="shared" si="2"/>
        <v>57472056.312000006</v>
      </c>
      <c r="K202" s="43">
        <f t="shared" si="2"/>
        <v>62111565.861000009</v>
      </c>
      <c r="L202" s="43">
        <f t="shared" si="2"/>
        <v>63226940.139999993</v>
      </c>
      <c r="M202" s="43">
        <f t="shared" si="2"/>
        <v>4539228.7380000008</v>
      </c>
      <c r="N202" s="48"/>
    </row>
    <row r="203" spans="2:14" s="31" customFormat="1" ht="13" x14ac:dyDescent="0.3">
      <c r="B203" s="28"/>
      <c r="C203" s="29"/>
      <c r="D203" s="29"/>
      <c r="E203" s="29"/>
      <c r="F203" s="29"/>
      <c r="G203" s="29"/>
      <c r="H203" s="29"/>
      <c r="I203" s="29"/>
      <c r="J203" s="29"/>
      <c r="K203" s="29"/>
      <c r="L203" s="30"/>
      <c r="M203" s="30"/>
      <c r="N203" s="30"/>
    </row>
    <row r="204" spans="2:14" s="31" customFormat="1" ht="13" x14ac:dyDescent="0.3">
      <c r="B204" s="12" t="str">
        <f>IF(C185="(Tudo)","BRASIL",C185)</f>
        <v>BRASIL</v>
      </c>
      <c r="C204" s="29"/>
      <c r="D204" s="29"/>
      <c r="E204" s="29"/>
      <c r="F204" s="29"/>
      <c r="G204" s="29"/>
      <c r="H204" s="29"/>
      <c r="I204" s="29"/>
      <c r="J204" s="29"/>
      <c r="K204" s="29"/>
      <c r="L204" s="30"/>
      <c r="M204" s="30"/>
      <c r="N204" s="30"/>
    </row>
    <row r="205" spans="2:14" s="31" customFormat="1" ht="13" x14ac:dyDescent="0.3">
      <c r="B205" s="12" t="str">
        <f>IF(C186="(Tudo)","ÓLEO DIESEL TOTAL (m³)",C186)</f>
        <v>ÓLEO DIESEL TOTAL (m³)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30"/>
      <c r="M205" s="30"/>
      <c r="N205" s="30"/>
    </row>
    <row r="206" spans="2:14" s="31" customFormat="1" ht="13" x14ac:dyDescent="0.3">
      <c r="B206" s="13" t="s">
        <v>14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30"/>
      <c r="M206" s="30"/>
      <c r="N206" s="30"/>
    </row>
    <row r="207" spans="2:14" s="31" customFormat="1" ht="13" x14ac:dyDescent="0.3">
      <c r="B207" s="1"/>
      <c r="C207" s="29"/>
      <c r="D207" s="29"/>
      <c r="E207" s="29"/>
      <c r="F207" s="29"/>
      <c r="G207" s="29"/>
      <c r="H207" s="29"/>
      <c r="I207" s="29"/>
      <c r="J207" s="29"/>
      <c r="K207" s="29"/>
      <c r="L207" s="30"/>
      <c r="M207" s="30"/>
      <c r="N207" s="30"/>
    </row>
    <row r="208" spans="2:14" s="31" customFormat="1" ht="13" x14ac:dyDescent="0.3">
      <c r="B208" s="28"/>
      <c r="C208" s="29"/>
      <c r="D208" s="29"/>
      <c r="E208" s="29"/>
      <c r="F208" s="29"/>
      <c r="G208" s="29"/>
      <c r="H208" s="29"/>
      <c r="I208" s="29"/>
      <c r="J208" s="29"/>
      <c r="K208" s="29"/>
      <c r="L208" s="30"/>
      <c r="M208" s="30"/>
      <c r="N208" s="30"/>
    </row>
    <row r="209" spans="2:14" s="31" customFormat="1" ht="13" x14ac:dyDescent="0.3">
      <c r="B209" s="28"/>
      <c r="C209" s="29"/>
      <c r="D209" s="29"/>
      <c r="E209" s="29"/>
      <c r="F209" s="29"/>
      <c r="G209" s="29"/>
      <c r="H209" s="29"/>
      <c r="I209" s="29"/>
      <c r="J209" s="29"/>
      <c r="K209" s="29"/>
      <c r="L209" s="30"/>
      <c r="M209" s="30"/>
      <c r="N209" s="30"/>
    </row>
    <row r="210" spans="2:14" s="31" customFormat="1" ht="13" x14ac:dyDescent="0.3">
      <c r="B210" s="28"/>
      <c r="C210" s="29"/>
      <c r="D210" s="29"/>
      <c r="E210" s="29"/>
      <c r="F210" s="29"/>
      <c r="G210" s="29"/>
      <c r="H210" s="29"/>
      <c r="I210" s="29"/>
      <c r="J210" s="29"/>
      <c r="K210" s="29"/>
      <c r="L210" s="30"/>
      <c r="M210" s="30"/>
      <c r="N210" s="30"/>
    </row>
    <row r="211" spans="2:14" s="31" customFormat="1" ht="13" x14ac:dyDescent="0.3">
      <c r="B211" s="28"/>
      <c r="C211" s="29"/>
      <c r="D211" s="29"/>
      <c r="E211" s="29"/>
      <c r="F211" s="29"/>
      <c r="G211" s="29"/>
      <c r="H211" s="29"/>
      <c r="I211" s="29"/>
      <c r="J211" s="29"/>
      <c r="K211" s="29"/>
      <c r="L211" s="30"/>
      <c r="M211" s="30"/>
      <c r="N211" s="30"/>
    </row>
    <row r="212" spans="2:14" s="31" customFormat="1" ht="13" x14ac:dyDescent="0.3">
      <c r="B212" s="28"/>
      <c r="C212" s="29"/>
      <c r="D212" s="29"/>
      <c r="E212" s="29"/>
      <c r="F212" s="29"/>
      <c r="G212" s="29"/>
      <c r="H212" s="29"/>
      <c r="I212" s="29"/>
      <c r="J212" s="29"/>
      <c r="K212" s="29"/>
      <c r="L212" s="30"/>
      <c r="M212" s="30"/>
      <c r="N212" s="30"/>
    </row>
    <row r="213" spans="2:14" s="31" customFormat="1" ht="13" x14ac:dyDescent="0.3">
      <c r="B213" s="28"/>
      <c r="C213" s="29"/>
      <c r="D213" s="29"/>
      <c r="E213" s="29"/>
      <c r="F213" s="29"/>
      <c r="G213" s="29"/>
      <c r="H213" s="29"/>
      <c r="I213" s="29"/>
      <c r="J213" s="29"/>
      <c r="K213" s="29"/>
      <c r="L213" s="30"/>
      <c r="M213" s="30"/>
      <c r="N213" s="30"/>
    </row>
    <row r="214" spans="2:14" s="31" customFormat="1" ht="13" x14ac:dyDescent="0.3">
      <c r="B214" s="28"/>
      <c r="C214" s="29"/>
      <c r="D214" s="29"/>
      <c r="E214" s="29"/>
      <c r="F214" s="29"/>
      <c r="G214" s="29"/>
      <c r="H214" s="29"/>
      <c r="I214" s="29"/>
      <c r="J214" s="29"/>
      <c r="K214" s="29"/>
      <c r="L214" s="30"/>
      <c r="M214" s="30"/>
      <c r="N214" s="30"/>
    </row>
    <row r="215" spans="2:14" s="31" customFormat="1" ht="13" x14ac:dyDescent="0.3">
      <c r="B215" s="28"/>
      <c r="C215" s="29"/>
      <c r="D215" s="29"/>
      <c r="E215" s="29"/>
      <c r="F215" s="29"/>
      <c r="G215" s="29"/>
      <c r="H215" s="29"/>
      <c r="I215" s="29"/>
      <c r="J215" s="29"/>
      <c r="K215" s="29"/>
      <c r="L215" s="30"/>
      <c r="M215" s="30"/>
      <c r="N215" s="30"/>
    </row>
    <row r="216" spans="2:14" s="31" customFormat="1" ht="13" x14ac:dyDescent="0.3"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30"/>
      <c r="M216" s="30"/>
      <c r="N216" s="30"/>
    </row>
    <row r="217" spans="2:14" s="31" customFormat="1" ht="13" x14ac:dyDescent="0.3">
      <c r="B217" s="28"/>
      <c r="C217" s="29"/>
      <c r="D217" s="29"/>
      <c r="E217" s="29"/>
      <c r="F217" s="29"/>
      <c r="G217" s="29"/>
      <c r="H217" s="29"/>
      <c r="I217" s="29"/>
      <c r="J217" s="29"/>
      <c r="K217" s="29"/>
      <c r="L217" s="30"/>
      <c r="M217" s="30"/>
      <c r="N217" s="30"/>
    </row>
    <row r="218" spans="2:14" s="31" customFormat="1" ht="13" x14ac:dyDescent="0.3">
      <c r="B218" s="28"/>
      <c r="C218" s="29"/>
      <c r="D218" s="29"/>
      <c r="E218" s="29"/>
      <c r="F218" s="29"/>
      <c r="G218" s="29"/>
      <c r="H218" s="29"/>
      <c r="I218" s="29"/>
      <c r="J218" s="29"/>
      <c r="K218" s="29"/>
      <c r="L218" s="30"/>
      <c r="M218" s="30"/>
      <c r="N218" s="30"/>
    </row>
    <row r="219" spans="2:14" s="31" customFormat="1" ht="13" x14ac:dyDescent="0.3">
      <c r="B219" s="28"/>
      <c r="C219" s="29"/>
      <c r="D219" s="29"/>
      <c r="E219" s="29"/>
      <c r="F219" s="29"/>
      <c r="G219" s="29"/>
      <c r="H219" s="29"/>
      <c r="I219" s="29"/>
      <c r="J219" s="29"/>
      <c r="K219" s="29"/>
      <c r="L219" s="30"/>
      <c r="M219" s="30"/>
      <c r="N219" s="30"/>
    </row>
    <row r="220" spans="2:14" s="31" customFormat="1" ht="13" x14ac:dyDescent="0.3">
      <c r="B220" s="28"/>
      <c r="C220" s="29"/>
      <c r="D220" s="29"/>
      <c r="E220" s="29"/>
      <c r="F220" s="29"/>
      <c r="G220" s="29"/>
      <c r="H220" s="29"/>
      <c r="I220" s="29"/>
      <c r="J220" s="29"/>
      <c r="K220" s="29"/>
      <c r="L220" s="30"/>
      <c r="M220" s="30"/>
      <c r="N220" s="30"/>
    </row>
    <row r="221" spans="2:14" s="31" customFormat="1" ht="13" x14ac:dyDescent="0.3">
      <c r="B221" s="28"/>
      <c r="C221" s="29"/>
      <c r="D221" s="29"/>
      <c r="E221" s="29"/>
      <c r="F221" s="29"/>
      <c r="G221" s="29"/>
      <c r="H221" s="29"/>
      <c r="I221" s="29"/>
      <c r="J221" s="29"/>
      <c r="K221" s="29"/>
      <c r="L221" s="30"/>
      <c r="M221" s="30"/>
      <c r="N221" s="30"/>
    </row>
    <row r="222" spans="2:14" s="31" customFormat="1" ht="13" x14ac:dyDescent="0.3">
      <c r="B222" s="28"/>
      <c r="C222" s="29"/>
      <c r="D222" s="29"/>
      <c r="E222" s="29"/>
      <c r="F222" s="29"/>
      <c r="G222" s="29"/>
      <c r="H222" s="29"/>
      <c r="I222" s="29"/>
      <c r="J222" s="29"/>
      <c r="K222" s="29"/>
      <c r="L222" s="30"/>
      <c r="M222" s="30"/>
      <c r="N222" s="30"/>
    </row>
    <row r="223" spans="2:14" s="31" customFormat="1" ht="13" x14ac:dyDescent="0.3">
      <c r="B223" s="28"/>
      <c r="C223" s="29"/>
      <c r="D223" s="29"/>
      <c r="E223" s="29"/>
      <c r="F223" s="29"/>
      <c r="G223" s="29"/>
      <c r="H223" s="29"/>
      <c r="I223" s="29"/>
      <c r="J223" s="29"/>
      <c r="K223" s="29"/>
      <c r="L223" s="30"/>
      <c r="M223" s="30"/>
      <c r="N223" s="30"/>
    </row>
    <row r="224" spans="2:14" s="31" customFormat="1" ht="13" x14ac:dyDescent="0.3">
      <c r="B224" s="28"/>
      <c r="C224" s="29"/>
      <c r="D224" s="29"/>
      <c r="E224" s="29"/>
      <c r="F224" s="29"/>
      <c r="G224" s="29"/>
      <c r="H224" s="29"/>
      <c r="I224" s="29"/>
      <c r="J224" s="29"/>
      <c r="K224" s="29"/>
      <c r="L224" s="30"/>
      <c r="M224" s="30"/>
      <c r="N224" s="30"/>
    </row>
    <row r="225" spans="2:27" s="31" customFormat="1" ht="13" x14ac:dyDescent="0.3">
      <c r="B225" s="28"/>
      <c r="C225" s="29"/>
      <c r="D225" s="29"/>
      <c r="E225" s="29"/>
      <c r="F225" s="29"/>
      <c r="G225" s="29"/>
      <c r="H225" s="29"/>
      <c r="I225" s="29"/>
      <c r="J225" s="29"/>
      <c r="K225" s="29"/>
      <c r="L225" s="30"/>
      <c r="M225" s="30"/>
      <c r="N225" s="30"/>
    </row>
    <row r="226" spans="2:27" s="31" customFormat="1" ht="13" x14ac:dyDescent="0.3">
      <c r="B226" s="28"/>
      <c r="C226" s="29"/>
      <c r="D226" s="29"/>
      <c r="E226" s="29"/>
      <c r="F226" s="29"/>
      <c r="G226" s="29"/>
      <c r="H226" s="29"/>
      <c r="I226" s="29"/>
      <c r="J226" s="29"/>
      <c r="K226" s="29"/>
      <c r="L226" s="30"/>
      <c r="M226" s="30"/>
      <c r="N226" s="30"/>
    </row>
    <row r="227" spans="2:27" s="31" customFormat="1" ht="13" x14ac:dyDescent="0.3">
      <c r="B227" s="28"/>
      <c r="C227" s="29"/>
      <c r="D227" s="29"/>
      <c r="E227" s="29"/>
      <c r="F227" s="29"/>
      <c r="G227" s="29"/>
      <c r="H227" s="29"/>
      <c r="I227" s="29"/>
      <c r="J227" s="29"/>
      <c r="K227" s="29"/>
      <c r="L227" s="30"/>
      <c r="M227" s="30"/>
      <c r="N227" s="30"/>
    </row>
    <row r="228" spans="2:27" s="31" customFormat="1" ht="13" x14ac:dyDescent="0.3">
      <c r="B228" s="28"/>
      <c r="C228" s="29"/>
      <c r="D228" s="29"/>
      <c r="E228" s="29"/>
      <c r="F228" s="29"/>
      <c r="G228" s="29"/>
      <c r="H228" s="29"/>
      <c r="I228" s="29"/>
      <c r="J228" s="29"/>
      <c r="K228" s="29"/>
      <c r="L228" s="30"/>
      <c r="M228" s="30"/>
      <c r="N228" s="30"/>
    </row>
    <row r="229" spans="2:27" s="31" customFormat="1" ht="13" x14ac:dyDescent="0.3">
      <c r="B229" s="28"/>
      <c r="C229" s="29"/>
      <c r="D229" s="29"/>
      <c r="E229" s="29"/>
      <c r="F229" s="29"/>
      <c r="G229" s="29"/>
      <c r="H229" s="29"/>
      <c r="I229" s="29"/>
      <c r="J229" s="29"/>
      <c r="K229" s="29"/>
      <c r="L229" s="30"/>
      <c r="M229" s="30"/>
      <c r="N229" s="30"/>
    </row>
    <row r="230" spans="2:27" s="31" customFormat="1" ht="13" x14ac:dyDescent="0.3">
      <c r="B230" s="28"/>
      <c r="C230" s="29"/>
      <c r="D230" s="29"/>
      <c r="E230" s="29"/>
      <c r="F230" s="29"/>
      <c r="G230" s="29"/>
      <c r="H230" s="29"/>
      <c r="I230" s="29"/>
      <c r="J230" s="29"/>
      <c r="K230" s="29"/>
      <c r="L230" s="30"/>
      <c r="M230" s="30"/>
      <c r="N230" s="30"/>
    </row>
    <row r="231" spans="2:27" ht="13.5" x14ac:dyDescent="0.3">
      <c r="B231" s="8" t="s">
        <v>37</v>
      </c>
      <c r="F231" s="10"/>
      <c r="G231" s="16"/>
      <c r="L231" s="19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20"/>
      <c r="AA231" s="20"/>
    </row>
    <row r="232" spans="2:27" ht="13" x14ac:dyDescent="0.3">
      <c r="B232" s="8" t="s">
        <v>38</v>
      </c>
      <c r="G232" s="10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20"/>
      <c r="AA232" s="20"/>
    </row>
    <row r="233" spans="2:27" ht="13" x14ac:dyDescent="0.3">
      <c r="B233" s="18" t="s">
        <v>56</v>
      </c>
      <c r="J233" s="10"/>
      <c r="K233" s="10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20"/>
      <c r="AA233" s="20"/>
    </row>
    <row r="234" spans="2:27" x14ac:dyDescent="0.25">
      <c r="B234" s="18" t="s">
        <v>57</v>
      </c>
      <c r="J234" s="10"/>
      <c r="K234" s="10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20"/>
      <c r="AA234" s="20"/>
    </row>
    <row r="235" spans="2:27" x14ac:dyDescent="0.25">
      <c r="B235" s="18" t="s">
        <v>58</v>
      </c>
      <c r="E235" s="10"/>
      <c r="F235" s="10"/>
      <c r="G235" s="10"/>
    </row>
    <row r="236" spans="2:27" x14ac:dyDescent="0.25">
      <c r="B236" s="61" t="s">
        <v>65</v>
      </c>
      <c r="E236" s="10"/>
      <c r="F236" s="10"/>
      <c r="G236" s="10"/>
    </row>
    <row r="237" spans="2:27" x14ac:dyDescent="0.25">
      <c r="B237" s="18" t="s">
        <v>55</v>
      </c>
      <c r="E237" s="10"/>
      <c r="F237" s="10"/>
      <c r="G237" s="10"/>
    </row>
    <row r="238" spans="2:27" x14ac:dyDescent="0.25">
      <c r="B238" s="18" t="str">
        <f>B42</f>
        <v>Dados atualizados em 28 de fevereiro e 2023.</v>
      </c>
      <c r="J238" s="10"/>
      <c r="K238" s="10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20"/>
      <c r="AA238" s="20"/>
    </row>
    <row r="239" spans="2:27" ht="14.5" x14ac:dyDescent="0.25">
      <c r="B239" s="9" t="s">
        <v>33</v>
      </c>
      <c r="E239" s="10"/>
      <c r="F239" s="10"/>
      <c r="G239" s="10"/>
    </row>
    <row r="240" spans="2:27" x14ac:dyDescent="0.25">
      <c r="B240" s="61" t="s">
        <v>86</v>
      </c>
    </row>
    <row r="241" spans="2:19" x14ac:dyDescent="0.25"/>
    <row r="242" spans="2:19" x14ac:dyDescent="0.25"/>
    <row r="243" spans="2:19" ht="16.5" x14ac:dyDescent="0.35">
      <c r="B243" s="11" t="s">
        <v>13</v>
      </c>
    </row>
    <row r="244" spans="2:19" x14ac:dyDescent="0.25"/>
    <row r="245" spans="2:19" x14ac:dyDescent="0.25"/>
    <row r="246" spans="2:19" ht="18" x14ac:dyDescent="0.4">
      <c r="B246" s="4" t="s">
        <v>80</v>
      </c>
    </row>
    <row r="247" spans="2:19" ht="15.5" x14ac:dyDescent="0.35">
      <c r="B247" s="2" t="s">
        <v>22</v>
      </c>
    </row>
    <row r="248" spans="2:19" x14ac:dyDescent="0.25"/>
    <row r="249" spans="2:19" ht="13" x14ac:dyDescent="0.3">
      <c r="B249" s="5" t="str">
        <f>IF(C251="(Tudo)","BRASIL",C251)</f>
        <v>BRASIL</v>
      </c>
      <c r="G249" s="15"/>
    </row>
    <row r="250" spans="2:19" x14ac:dyDescent="0.25">
      <c r="B250" s="6" t="str">
        <f>IF(C252="(Tudo)","ÓLEO DIESEL TOTAL (m³)",C252)</f>
        <v>ÓLEO DIESEL TOTAL (m³)</v>
      </c>
      <c r="G250" s="10"/>
    </row>
    <row r="251" spans="2:19" x14ac:dyDescent="0.25">
      <c r="B251" s="25" t="s">
        <v>29</v>
      </c>
      <c r="C251" s="26" t="s">
        <v>27</v>
      </c>
      <c r="R251" s="10"/>
      <c r="S251" s="10"/>
    </row>
    <row r="252" spans="2:19" x14ac:dyDescent="0.25">
      <c r="B252" s="25" t="s">
        <v>21</v>
      </c>
      <c r="C252" s="26" t="s">
        <v>27</v>
      </c>
      <c r="R252" s="15"/>
      <c r="S252" s="15"/>
    </row>
    <row r="253" spans="2:19" x14ac:dyDescent="0.25">
      <c r="B253" s="7" t="s">
        <v>0</v>
      </c>
      <c r="C253" s="7" t="s">
        <v>1</v>
      </c>
      <c r="D253" s="7" t="s">
        <v>0</v>
      </c>
      <c r="E253" s="7" t="s">
        <v>0</v>
      </c>
      <c r="F253" s="7" t="s">
        <v>0</v>
      </c>
      <c r="G253" s="7" t="s">
        <v>0</v>
      </c>
      <c r="H253" s="7" t="s">
        <v>0</v>
      </c>
      <c r="I253" s="7" t="s">
        <v>0</v>
      </c>
    </row>
    <row r="254" spans="2:19" ht="13" x14ac:dyDescent="0.3">
      <c r="B254" s="34"/>
      <c r="C254" s="35" t="s">
        <v>2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7"/>
      <c r="N254" s="32" t="s">
        <v>3</v>
      </c>
    </row>
    <row r="255" spans="2:19" ht="13" x14ac:dyDescent="0.3">
      <c r="B255" s="35" t="s">
        <v>45</v>
      </c>
      <c r="C255" s="49">
        <v>2013</v>
      </c>
      <c r="D255" s="49">
        <v>2014</v>
      </c>
      <c r="E255" s="49">
        <v>2015</v>
      </c>
      <c r="F255" s="50" t="s">
        <v>28</v>
      </c>
      <c r="G255" s="50">
        <v>2017</v>
      </c>
      <c r="H255" s="50">
        <v>2018</v>
      </c>
      <c r="I255" s="50">
        <v>2019</v>
      </c>
      <c r="J255" s="50">
        <v>2020</v>
      </c>
      <c r="K255" s="50">
        <v>2021</v>
      </c>
      <c r="L255" s="50">
        <v>2022</v>
      </c>
      <c r="M255" s="50">
        <v>2023</v>
      </c>
      <c r="N255" s="47" t="s">
        <v>66</v>
      </c>
    </row>
    <row r="256" spans="2:19" ht="13.5" x14ac:dyDescent="0.3">
      <c r="B256" s="64" t="s">
        <v>4</v>
      </c>
      <c r="C256" s="51">
        <v>4456692.9900000012</v>
      </c>
      <c r="D256" s="51">
        <v>4566320.5500000007</v>
      </c>
      <c r="E256" s="51">
        <v>4732998.7530000005</v>
      </c>
      <c r="F256" s="51">
        <v>3942869.9829999991</v>
      </c>
      <c r="G256" s="51">
        <v>3959166.6520000002</v>
      </c>
      <c r="H256" s="51">
        <v>4135742.4269999992</v>
      </c>
      <c r="I256" s="51">
        <v>4391503.4300000016</v>
      </c>
      <c r="J256" s="51">
        <v>4432971.2609999999</v>
      </c>
      <c r="K256" s="51">
        <v>4523814.8600000003</v>
      </c>
      <c r="L256" s="51">
        <v>4636961.2460000012</v>
      </c>
      <c r="M256" s="51">
        <v>4539228.7380000008</v>
      </c>
      <c r="N256" s="27">
        <f>(IF(L256=0,"n/d",(M256/L256)-1)*100)</f>
        <v>-2.1076843824025415</v>
      </c>
    </row>
    <row r="257" spans="2:14" ht="13.5" x14ac:dyDescent="0.3">
      <c r="B257" s="65" t="s">
        <v>5</v>
      </c>
      <c r="C257" s="41">
        <v>4276021.1119999988</v>
      </c>
      <c r="D257" s="41">
        <v>4679585.0700000022</v>
      </c>
      <c r="E257" s="41">
        <v>4071620.8389999997</v>
      </c>
      <c r="F257" s="41">
        <v>4284566.7949999999</v>
      </c>
      <c r="G257" s="41">
        <v>4034946.4359999993</v>
      </c>
      <c r="H257" s="41">
        <v>4120481.7119999998</v>
      </c>
      <c r="I257" s="41">
        <v>4375219.4479999999</v>
      </c>
      <c r="J257" s="41">
        <v>4514231.5229999982</v>
      </c>
      <c r="K257" s="41">
        <v>4440445.7990000015</v>
      </c>
      <c r="L257" s="41">
        <v>4929325.5330000008</v>
      </c>
      <c r="M257" s="41"/>
      <c r="N257" s="21"/>
    </row>
    <row r="258" spans="2:14" ht="13.5" x14ac:dyDescent="0.3">
      <c r="B258" s="65" t="s">
        <v>6</v>
      </c>
      <c r="C258" s="41">
        <v>4696752.1669999994</v>
      </c>
      <c r="D258" s="41">
        <v>4815102.6629999988</v>
      </c>
      <c r="E258" s="41">
        <v>5013801.7279999983</v>
      </c>
      <c r="F258" s="41">
        <v>4751359.4499999993</v>
      </c>
      <c r="G258" s="41">
        <v>4852097.2460000003</v>
      </c>
      <c r="H258" s="41">
        <v>4825773.442999999</v>
      </c>
      <c r="I258" s="41">
        <v>4554752.7960000001</v>
      </c>
      <c r="J258" s="41">
        <v>4710564.495000001</v>
      </c>
      <c r="K258" s="41">
        <v>5496596.4100000001</v>
      </c>
      <c r="L258" s="41">
        <v>5461778.9519999968</v>
      </c>
      <c r="M258" s="41"/>
      <c r="N258" s="21" t="str">
        <f>IF(M258="","",((SUM(M256:M258))/(SUM(L256:L258))-1)*100)</f>
        <v/>
      </c>
    </row>
    <row r="259" spans="2:14" ht="13.5" x14ac:dyDescent="0.3">
      <c r="B259" s="65" t="s">
        <v>7</v>
      </c>
      <c r="C259" s="41">
        <v>4943159.0370000023</v>
      </c>
      <c r="D259" s="41">
        <v>4885145.648</v>
      </c>
      <c r="E259" s="41">
        <v>4738922.6489999983</v>
      </c>
      <c r="F259" s="41">
        <v>4572943.9800000004</v>
      </c>
      <c r="G259" s="41">
        <v>4146623.9239999983</v>
      </c>
      <c r="H259" s="41">
        <v>4618470.2199999988</v>
      </c>
      <c r="I259" s="41">
        <v>4653654.3949999996</v>
      </c>
      <c r="J259" s="41">
        <v>4004816.9029999999</v>
      </c>
      <c r="K259" s="41">
        <v>5085850.7810000014</v>
      </c>
      <c r="L259" s="41">
        <v>4989833.6750000007</v>
      </c>
      <c r="M259" s="41"/>
      <c r="N259" s="21" t="str">
        <f>IF(M259="","",((SUM(M256:M259))/(SUM(L256:L259))-1)*100)</f>
        <v/>
      </c>
    </row>
    <row r="260" spans="2:14" ht="13.5" x14ac:dyDescent="0.3">
      <c r="B260" s="65" t="s">
        <v>8</v>
      </c>
      <c r="C260" s="41">
        <v>4928345.7890000008</v>
      </c>
      <c r="D260" s="41">
        <v>5131918.7300000023</v>
      </c>
      <c r="E260" s="41">
        <v>4636556.5580000011</v>
      </c>
      <c r="F260" s="41">
        <v>4499732.5760000004</v>
      </c>
      <c r="G260" s="41">
        <v>4614686.9569999995</v>
      </c>
      <c r="H260" s="41">
        <v>3772603.2740000002</v>
      </c>
      <c r="I260" s="41">
        <v>4796717.5600000015</v>
      </c>
      <c r="J260" s="41">
        <v>4360350.2940000016</v>
      </c>
      <c r="K260" s="41">
        <v>5022151.7170000002</v>
      </c>
      <c r="L260" s="41">
        <v>5345139.5699999994</v>
      </c>
      <c r="M260" s="41"/>
      <c r="N260" s="21" t="str">
        <f>IF(M260="","",((SUM(M256:M260))/(SUM(L256:L260))-1)*100)</f>
        <v/>
      </c>
    </row>
    <row r="261" spans="2:14" ht="13.5" x14ac:dyDescent="0.3">
      <c r="B261" s="65" t="s">
        <v>9</v>
      </c>
      <c r="C261" s="41">
        <v>4708673.3839999987</v>
      </c>
      <c r="D261" s="41">
        <v>4707725.4330000011</v>
      </c>
      <c r="E261" s="41">
        <v>4863308.6790000005</v>
      </c>
      <c r="F261" s="41">
        <v>4616496.4809999987</v>
      </c>
      <c r="G261" s="41">
        <v>4677453.5930000003</v>
      </c>
      <c r="H261" s="41">
        <v>5011752.4369999999</v>
      </c>
      <c r="I261" s="41">
        <v>4653210.841</v>
      </c>
      <c r="J261" s="41">
        <v>4696043.3550000004</v>
      </c>
      <c r="K261" s="41">
        <v>5116078.970999998</v>
      </c>
      <c r="L261" s="41">
        <v>5139351.9500000011</v>
      </c>
      <c r="M261" s="41"/>
      <c r="N261" s="21" t="str">
        <f>IF(M261="","",((SUM(M256:M261))/(SUM(L256:L261))-1)*100)</f>
        <v/>
      </c>
    </row>
    <row r="262" spans="2:14" ht="13.5" x14ac:dyDescent="0.3">
      <c r="B262" s="66" t="s">
        <v>16</v>
      </c>
      <c r="C262" s="41">
        <v>5119508.3110000035</v>
      </c>
      <c r="D262" s="41">
        <v>5186600.9310000017</v>
      </c>
      <c r="E262" s="41">
        <v>4963402.3359999973</v>
      </c>
      <c r="F262" s="41">
        <v>4697056.9579999987</v>
      </c>
      <c r="G262" s="41">
        <v>4821464.4479999989</v>
      </c>
      <c r="H262" s="41">
        <v>4982153.4780000011</v>
      </c>
      <c r="I262" s="41">
        <v>5187031.6069999998</v>
      </c>
      <c r="J262" s="41">
        <v>5231145.7910000002</v>
      </c>
      <c r="K262" s="41">
        <v>5617510.2090000017</v>
      </c>
      <c r="L262" s="41">
        <v>5531495.7549999999</v>
      </c>
      <c r="M262" s="41"/>
      <c r="N262" s="21" t="str">
        <f>IF(M262="","",((SUM(M256:M262))/(SUM(L256:L262))-1)*100)</f>
        <v/>
      </c>
    </row>
    <row r="263" spans="2:14" ht="13.5" x14ac:dyDescent="0.3">
      <c r="B263" s="65" t="s">
        <v>17</v>
      </c>
      <c r="C263" s="41">
        <v>5369365.129999999</v>
      </c>
      <c r="D263" s="41">
        <v>5350986.9619999994</v>
      </c>
      <c r="E263" s="41">
        <v>5017610.4499999993</v>
      </c>
      <c r="F263" s="41">
        <v>4903384.9370000018</v>
      </c>
      <c r="G263" s="41">
        <v>5001582.4900000021</v>
      </c>
      <c r="H263" s="41">
        <v>5197649.5830000015</v>
      </c>
      <c r="I263" s="41">
        <v>5284080.5659999987</v>
      </c>
      <c r="J263" s="41">
        <v>5164422.1869999981</v>
      </c>
      <c r="K263" s="41">
        <v>5727325.067999999</v>
      </c>
      <c r="L263" s="41">
        <v>5811135.4389999993</v>
      </c>
      <c r="M263" s="41"/>
      <c r="N263" s="21" t="str">
        <f>IF(M263="","",((SUM(M256:M263))/(SUM(L256:L263))-1)*100)</f>
        <v/>
      </c>
    </row>
    <row r="264" spans="2:14" ht="13.5" x14ac:dyDescent="0.3">
      <c r="B264" s="65" t="s">
        <v>18</v>
      </c>
      <c r="C264" s="41">
        <v>5029822.6950000012</v>
      </c>
      <c r="D264" s="41">
        <v>5355678.4679999985</v>
      </c>
      <c r="E264" s="41">
        <v>4932080.5289999982</v>
      </c>
      <c r="F264" s="41">
        <v>4775598.2230000002</v>
      </c>
      <c r="G264" s="41">
        <v>4856584.3389999997</v>
      </c>
      <c r="H264" s="41">
        <v>4759710.9970000004</v>
      </c>
      <c r="I264" s="41">
        <v>4891110.9879999999</v>
      </c>
      <c r="J264" s="41">
        <v>5237175.7950000018</v>
      </c>
      <c r="K264" s="41">
        <v>5417732.9379999982</v>
      </c>
      <c r="L264" s="41">
        <v>5492723.6849999977</v>
      </c>
      <c r="M264" s="41"/>
      <c r="N264" s="21" t="str">
        <f>IF(M264="","",((SUM(M256:M264))/(SUM(L256:L264))-1)*100)</f>
        <v/>
      </c>
    </row>
    <row r="265" spans="2:14" ht="13.5" x14ac:dyDescent="0.3">
      <c r="B265" s="65" t="s">
        <v>19</v>
      </c>
      <c r="C265" s="41">
        <v>5483350.453999999</v>
      </c>
      <c r="D265" s="41">
        <v>5732736.7169999983</v>
      </c>
      <c r="E265" s="41">
        <v>5181460.3140000021</v>
      </c>
      <c r="F265" s="41">
        <v>4631472.0719999997</v>
      </c>
      <c r="G265" s="41">
        <v>4915778.4640000006</v>
      </c>
      <c r="H265" s="41">
        <v>5058821.4720000019</v>
      </c>
      <c r="I265" s="41">
        <v>5415773.4340000004</v>
      </c>
      <c r="J265" s="41">
        <v>5537466.4970000004</v>
      </c>
      <c r="K265" s="41">
        <v>5623071.5820000004</v>
      </c>
      <c r="L265" s="41">
        <v>5616165.8270000005</v>
      </c>
      <c r="M265" s="41"/>
      <c r="N265" s="21" t="str">
        <f>IF(M265="","",((SUM(M256:M265))/(SUM(L256:L265))-1)*100)</f>
        <v/>
      </c>
    </row>
    <row r="266" spans="2:14" ht="13.5" x14ac:dyDescent="0.3">
      <c r="B266" s="65" t="s">
        <v>10</v>
      </c>
      <c r="C266" s="41">
        <v>5091614.6420000009</v>
      </c>
      <c r="D266" s="41">
        <v>4910217.6610000022</v>
      </c>
      <c r="E266" s="41">
        <v>4558032.3339999998</v>
      </c>
      <c r="F266" s="41">
        <v>4400045.949000001</v>
      </c>
      <c r="G266" s="41">
        <v>4640681.9250000007</v>
      </c>
      <c r="H266" s="41">
        <v>4738220.6340000005</v>
      </c>
      <c r="I266" s="41">
        <v>4808784.1529999999</v>
      </c>
      <c r="J266" s="41">
        <v>4900948.0940000005</v>
      </c>
      <c r="K266" s="41">
        <v>5106481.4639999988</v>
      </c>
      <c r="L266" s="41">
        <v>5235240.5889999969</v>
      </c>
      <c r="M266" s="41"/>
      <c r="N266" s="21" t="str">
        <f>IF(M266="","",((SUM(M256:M266))/(SUM(L256:L266))-1)*100)</f>
        <v/>
      </c>
    </row>
    <row r="267" spans="2:14" ht="13.5" x14ac:dyDescent="0.3">
      <c r="B267" s="67" t="s">
        <v>11</v>
      </c>
      <c r="C267" s="52">
        <v>4469189.3730000034</v>
      </c>
      <c r="D267" s="52">
        <v>4709598.756000001</v>
      </c>
      <c r="E267" s="52">
        <v>4501075.2029999979</v>
      </c>
      <c r="F267" s="52">
        <v>4203042.6690000007</v>
      </c>
      <c r="G267" s="52">
        <v>4251226.2489999998</v>
      </c>
      <c r="H267" s="52">
        <v>4408063.5219999989</v>
      </c>
      <c r="I267" s="52">
        <v>4286608.5060000019</v>
      </c>
      <c r="J267" s="52">
        <v>4681920.1170000006</v>
      </c>
      <c r="K267" s="52">
        <v>4934506.0620000036</v>
      </c>
      <c r="L267" s="52">
        <v>5037787.9189999998</v>
      </c>
      <c r="M267" s="52"/>
      <c r="N267" s="21" t="str">
        <f>IF(M267="","",((SUM(M256:M267))/(SUM(L256:L267))-1)*100)</f>
        <v/>
      </c>
    </row>
    <row r="268" spans="2:14" ht="13" x14ac:dyDescent="0.3">
      <c r="B268" s="38" t="s">
        <v>12</v>
      </c>
      <c r="C268" s="43">
        <f>SUM(C256:C267)</f>
        <v>58572495.083999999</v>
      </c>
      <c r="D268" s="43">
        <f t="shared" ref="D268:M268" si="3">SUM(D256:D267)</f>
        <v>60031617.589000002</v>
      </c>
      <c r="E268" s="43">
        <f t="shared" si="3"/>
        <v>57210870.371999994</v>
      </c>
      <c r="F268" s="43">
        <f t="shared" si="3"/>
        <v>54278570.072999991</v>
      </c>
      <c r="G268" s="43">
        <f t="shared" si="3"/>
        <v>54772292.723000005</v>
      </c>
      <c r="H268" s="43">
        <f t="shared" si="3"/>
        <v>55629443.199000008</v>
      </c>
      <c r="I268" s="43">
        <f t="shared" si="3"/>
        <v>57298447.724000007</v>
      </c>
      <c r="J268" s="43">
        <f t="shared" si="3"/>
        <v>57472056.312000006</v>
      </c>
      <c r="K268" s="43">
        <f t="shared" si="3"/>
        <v>62111565.861000009</v>
      </c>
      <c r="L268" s="43">
        <f t="shared" si="3"/>
        <v>63226940.139999993</v>
      </c>
      <c r="M268" s="43">
        <f t="shared" si="3"/>
        <v>4539228.7380000008</v>
      </c>
      <c r="N268" s="48"/>
    </row>
    <row r="269" spans="2:14" s="31" customFormat="1" ht="13" x14ac:dyDescent="0.3">
      <c r="B269" s="39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2:14" s="31" customFormat="1" ht="13" x14ac:dyDescent="0.3">
      <c r="B270" s="12" t="str">
        <f>IF(C251="(Tudo)","BRASIL",C251)</f>
        <v>BRASIL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2:14" s="31" customFormat="1" ht="13" x14ac:dyDescent="0.3">
      <c r="B271" s="12" t="str">
        <f>IF(C252="(Tudo)","ÓLEO DIESEL TOTAL (m³)",C252)</f>
        <v>ÓLEO DIESEL TOTAL (m³)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2:14" s="31" customFormat="1" ht="13" x14ac:dyDescent="0.3">
      <c r="B272" s="13" t="s">
        <v>14</v>
      </c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2:13" s="31" customFormat="1" ht="13" x14ac:dyDescent="0.3">
      <c r="B273" s="39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2:13" s="31" customFormat="1" ht="13" x14ac:dyDescent="0.3">
      <c r="B274" s="39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2:13" s="31" customFormat="1" ht="13" x14ac:dyDescent="0.3">
      <c r="B275" s="39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2:13" s="31" customFormat="1" ht="13" x14ac:dyDescent="0.3">
      <c r="B276" s="39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2:13" s="31" customFormat="1" ht="13" x14ac:dyDescent="0.3">
      <c r="B277" s="39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2:13" s="31" customFormat="1" ht="13" x14ac:dyDescent="0.3">
      <c r="B278" s="39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2:13" s="31" customFormat="1" ht="13" x14ac:dyDescent="0.3">
      <c r="B279" s="39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2:13" s="31" customFormat="1" ht="13" x14ac:dyDescent="0.3">
      <c r="B280" s="39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2:13" s="31" customFormat="1" ht="13" x14ac:dyDescent="0.3">
      <c r="B281" s="39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2:13" s="31" customFormat="1" ht="13" x14ac:dyDescent="0.3">
      <c r="B282" s="39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2:13" s="31" customFormat="1" ht="13" x14ac:dyDescent="0.3">
      <c r="B283" s="39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2:13" s="31" customFormat="1" ht="13" x14ac:dyDescent="0.3">
      <c r="B284" s="39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2:13" s="31" customFormat="1" ht="13" x14ac:dyDescent="0.3">
      <c r="B285" s="39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2:13" s="31" customFormat="1" ht="13" x14ac:dyDescent="0.3">
      <c r="B286" s="39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2:13" s="31" customFormat="1" ht="13" x14ac:dyDescent="0.3">
      <c r="B287" s="39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2:13" s="31" customFormat="1" ht="13" x14ac:dyDescent="0.3">
      <c r="B288" s="39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2:27" s="31" customFormat="1" ht="13" x14ac:dyDescent="0.3">
      <c r="B289" s="39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2:27" s="31" customFormat="1" ht="13" x14ac:dyDescent="0.3">
      <c r="B290" s="39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2:27" s="31" customFormat="1" ht="13" x14ac:dyDescent="0.3">
      <c r="B291" s="39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2:27" s="31" customFormat="1" ht="13" x14ac:dyDescent="0.3">
      <c r="B292" s="39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2:27" s="31" customFormat="1" ht="13" x14ac:dyDescent="0.3">
      <c r="B293" s="39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2:27" s="31" customFormat="1" ht="13" x14ac:dyDescent="0.3">
      <c r="B294" s="39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2:27" s="31" customFormat="1" ht="13" x14ac:dyDescent="0.3">
      <c r="B295" s="39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2:27" s="31" customFormat="1" ht="13" x14ac:dyDescent="0.3">
      <c r="B296" s="39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2:27" ht="13.5" x14ac:dyDescent="0.3">
      <c r="B297" s="8" t="s">
        <v>37</v>
      </c>
      <c r="F297" s="10"/>
      <c r="G297" s="16"/>
      <c r="L297" s="19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20"/>
      <c r="AA297" s="20"/>
    </row>
    <row r="298" spans="2:27" ht="13" x14ac:dyDescent="0.3">
      <c r="B298" s="8" t="s">
        <v>39</v>
      </c>
      <c r="G298" s="10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20"/>
      <c r="AA298" s="20"/>
    </row>
    <row r="299" spans="2:27" ht="13" x14ac:dyDescent="0.3">
      <c r="B299" s="18" t="s">
        <v>56</v>
      </c>
      <c r="J299" s="10"/>
      <c r="K299" s="10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20"/>
      <c r="AA299" s="20"/>
    </row>
    <row r="300" spans="2:27" x14ac:dyDescent="0.25">
      <c r="B300" s="18" t="s">
        <v>57</v>
      </c>
      <c r="J300" s="10"/>
      <c r="K300" s="10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20"/>
      <c r="AA300" s="20"/>
    </row>
    <row r="301" spans="2:27" x14ac:dyDescent="0.25">
      <c r="B301" s="18" t="s">
        <v>58</v>
      </c>
      <c r="E301" s="10"/>
      <c r="F301" s="10"/>
      <c r="G301" s="10"/>
    </row>
    <row r="302" spans="2:27" x14ac:dyDescent="0.25">
      <c r="B302" s="61" t="s">
        <v>65</v>
      </c>
      <c r="E302" s="10"/>
      <c r="F302" s="10"/>
      <c r="G302" s="10"/>
    </row>
    <row r="303" spans="2:27" x14ac:dyDescent="0.25">
      <c r="B303" s="18" t="s">
        <v>55</v>
      </c>
      <c r="E303" s="10"/>
      <c r="F303" s="10"/>
      <c r="G303" s="10"/>
    </row>
    <row r="304" spans="2:27" x14ac:dyDescent="0.25">
      <c r="B304" s="18" t="str">
        <f>B238</f>
        <v>Dados atualizados em 28 de fevereiro e 2023.</v>
      </c>
      <c r="J304" s="10"/>
      <c r="K304" s="10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20"/>
      <c r="AA304" s="20"/>
    </row>
    <row r="305" spans="2:19" ht="14.5" x14ac:dyDescent="0.25">
      <c r="B305" s="9" t="s">
        <v>33</v>
      </c>
      <c r="E305" s="10"/>
      <c r="F305" s="10"/>
      <c r="G305" s="10"/>
    </row>
    <row r="306" spans="2:19" x14ac:dyDescent="0.25">
      <c r="B306" s="61" t="s">
        <v>86</v>
      </c>
    </row>
    <row r="307" spans="2:19" x14ac:dyDescent="0.25"/>
    <row r="308" spans="2:19" x14ac:dyDescent="0.25"/>
    <row r="309" spans="2:19" ht="16.5" x14ac:dyDescent="0.35">
      <c r="B309" s="11" t="s">
        <v>13</v>
      </c>
    </row>
    <row r="310" spans="2:19" x14ac:dyDescent="0.25"/>
    <row r="311" spans="2:19" x14ac:dyDescent="0.25"/>
    <row r="312" spans="2:19" x14ac:dyDescent="0.25"/>
    <row r="313" spans="2:19" ht="18" x14ac:dyDescent="0.4">
      <c r="B313" s="4" t="s">
        <v>81</v>
      </c>
    </row>
    <row r="314" spans="2:19" ht="15.5" x14ac:dyDescent="0.35">
      <c r="B314" s="2" t="s">
        <v>23</v>
      </c>
    </row>
    <row r="315" spans="2:19" x14ac:dyDescent="0.25"/>
    <row r="316" spans="2:19" ht="13" x14ac:dyDescent="0.3">
      <c r="B316" s="5" t="str">
        <f>IF(C318="(Tudo)","BRASIL",C318)</f>
        <v>BRASIL</v>
      </c>
      <c r="G316" s="15"/>
    </row>
    <row r="317" spans="2:19" ht="13" x14ac:dyDescent="0.3">
      <c r="B317" s="6" t="str">
        <f>IF(C319="(Tudo)","GLP TOTAL (m³)",C319)</f>
        <v>GLP TOTAL (m³)</v>
      </c>
      <c r="G317" s="10"/>
      <c r="Q317" s="12"/>
    </row>
    <row r="318" spans="2:19" ht="13" x14ac:dyDescent="0.3">
      <c r="B318" s="25" t="s">
        <v>20</v>
      </c>
      <c r="C318" s="26" t="s">
        <v>27</v>
      </c>
      <c r="Q318" s="12"/>
      <c r="R318" s="10"/>
      <c r="S318" s="10"/>
    </row>
    <row r="319" spans="2:19" ht="13" x14ac:dyDescent="0.3">
      <c r="B319" s="25" t="s">
        <v>31</v>
      </c>
      <c r="C319" s="26" t="s">
        <v>27</v>
      </c>
      <c r="Q319" s="13"/>
      <c r="R319" s="15"/>
      <c r="S319" s="15"/>
    </row>
    <row r="320" spans="2:19" x14ac:dyDescent="0.25">
      <c r="B320" s="7" t="s">
        <v>0</v>
      </c>
      <c r="C320" s="7" t="s">
        <v>1</v>
      </c>
      <c r="D320" s="7" t="s">
        <v>0</v>
      </c>
      <c r="E320" s="7" t="s">
        <v>0</v>
      </c>
      <c r="F320" s="7" t="s">
        <v>0</v>
      </c>
      <c r="G320" s="7" t="s">
        <v>0</v>
      </c>
      <c r="H320" s="7" t="s">
        <v>0</v>
      </c>
      <c r="I320" s="7" t="s">
        <v>0</v>
      </c>
    </row>
    <row r="321" spans="2:20" ht="13" x14ac:dyDescent="0.3">
      <c r="B321" s="34"/>
      <c r="C321" s="35" t="s">
        <v>2</v>
      </c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7"/>
      <c r="T321" s="32" t="s">
        <v>3</v>
      </c>
    </row>
    <row r="322" spans="2:20" ht="13" x14ac:dyDescent="0.3">
      <c r="B322" s="35" t="s">
        <v>45</v>
      </c>
      <c r="C322" s="62">
        <v>2007</v>
      </c>
      <c r="D322" s="62">
        <v>2008</v>
      </c>
      <c r="E322" s="62">
        <v>2009</v>
      </c>
      <c r="F322" s="62">
        <v>2010</v>
      </c>
      <c r="G322" s="62">
        <v>2011</v>
      </c>
      <c r="H322" s="62">
        <v>2012</v>
      </c>
      <c r="I322" s="62">
        <v>2013</v>
      </c>
      <c r="J322" s="62">
        <v>2014</v>
      </c>
      <c r="K322" s="62">
        <v>2015</v>
      </c>
      <c r="L322" s="62">
        <v>2016</v>
      </c>
      <c r="M322" s="62">
        <v>2017</v>
      </c>
      <c r="N322" s="62">
        <v>2018</v>
      </c>
      <c r="O322" s="62">
        <v>2019</v>
      </c>
      <c r="P322" s="62">
        <v>2020</v>
      </c>
      <c r="Q322" s="62">
        <v>2021</v>
      </c>
      <c r="R322" s="62">
        <v>2022</v>
      </c>
      <c r="S322" s="62">
        <v>2023</v>
      </c>
      <c r="T322" s="33" t="s">
        <v>67</v>
      </c>
    </row>
    <row r="323" spans="2:20" ht="13.5" x14ac:dyDescent="0.3">
      <c r="B323" s="64" t="s">
        <v>4</v>
      </c>
      <c r="C323" s="51">
        <v>945376.19565217383</v>
      </c>
      <c r="D323" s="51">
        <v>955191.76449275366</v>
      </c>
      <c r="E323" s="51">
        <v>944239.58514492703</v>
      </c>
      <c r="F323" s="51">
        <v>927213.93659420265</v>
      </c>
      <c r="G323" s="51">
        <v>958148.18478260806</v>
      </c>
      <c r="H323" s="51">
        <v>1013303.4293478259</v>
      </c>
      <c r="I323" s="51">
        <v>1042884.8894927535</v>
      </c>
      <c r="J323" s="51">
        <v>1056473.2590579707</v>
      </c>
      <c r="K323" s="51">
        <v>1037069.8713768115</v>
      </c>
      <c r="L323" s="51">
        <v>999551.18115942029</v>
      </c>
      <c r="M323" s="51">
        <v>1011625.5452898545</v>
      </c>
      <c r="N323" s="51">
        <v>1039086.7862318839</v>
      </c>
      <c r="O323" s="51">
        <v>1022056.012681159</v>
      </c>
      <c r="P323" s="51">
        <v>1032876.5416666665</v>
      </c>
      <c r="Q323" s="51">
        <v>1055299.6068840581</v>
      </c>
      <c r="R323" s="51">
        <v>1007062.8967391303</v>
      </c>
      <c r="S323" s="51">
        <v>1041437.5217391303</v>
      </c>
      <c r="T323" s="27">
        <f>(IF(R323=0,"n/d",(S323/R323)-1)*100)</f>
        <v>3.4133543308273007</v>
      </c>
    </row>
    <row r="324" spans="2:20" ht="13.5" x14ac:dyDescent="0.3">
      <c r="B324" s="65" t="s">
        <v>5</v>
      </c>
      <c r="C324" s="41">
        <v>896456.1521739132</v>
      </c>
      <c r="D324" s="41">
        <v>933194.95289855055</v>
      </c>
      <c r="E324" s="41">
        <v>873537.57427536242</v>
      </c>
      <c r="F324" s="41">
        <v>899369.91847826063</v>
      </c>
      <c r="G324" s="41">
        <v>949228.87137681199</v>
      </c>
      <c r="H324" s="41">
        <v>996726.45652173902</v>
      </c>
      <c r="I324" s="41">
        <v>971971.25724637683</v>
      </c>
      <c r="J324" s="41">
        <v>993866.82427536207</v>
      </c>
      <c r="K324" s="41">
        <v>992039.59601449268</v>
      </c>
      <c r="L324" s="41">
        <v>1022272.4438405799</v>
      </c>
      <c r="M324" s="41">
        <v>967910.88586956495</v>
      </c>
      <c r="N324" s="41">
        <v>994369.06340579689</v>
      </c>
      <c r="O324" s="41">
        <v>997556.32246376819</v>
      </c>
      <c r="P324" s="41">
        <v>1014197.1576086958</v>
      </c>
      <c r="Q324" s="41">
        <v>1006428.0923913042</v>
      </c>
      <c r="R324" s="41">
        <v>1010648.8442028984</v>
      </c>
      <c r="S324" s="41"/>
      <c r="T324" s="21"/>
    </row>
    <row r="325" spans="2:20" ht="13.5" x14ac:dyDescent="0.3">
      <c r="B325" s="65" t="s">
        <v>6</v>
      </c>
      <c r="C325" s="41">
        <v>998818.02355072449</v>
      </c>
      <c r="D325" s="41">
        <v>977980.20289855066</v>
      </c>
      <c r="E325" s="41">
        <v>964532.94565217383</v>
      </c>
      <c r="F325" s="41">
        <v>1057097.0996376809</v>
      </c>
      <c r="G325" s="41">
        <v>1071177.7626811594</v>
      </c>
      <c r="H325" s="41">
        <v>1092848.1721014492</v>
      </c>
      <c r="I325" s="41">
        <v>1037588.5018115939</v>
      </c>
      <c r="J325" s="41">
        <v>1075259.2699275361</v>
      </c>
      <c r="K325" s="41">
        <v>1124531.1123188403</v>
      </c>
      <c r="L325" s="41">
        <v>1114001.6902173911</v>
      </c>
      <c r="M325" s="41">
        <v>1182241.9384057971</v>
      </c>
      <c r="N325" s="41">
        <v>1095644.8242753621</v>
      </c>
      <c r="O325" s="41">
        <v>1052253.9438405796</v>
      </c>
      <c r="P325" s="41">
        <v>1177628.3532608694</v>
      </c>
      <c r="Q325" s="41">
        <v>1163805.2246376809</v>
      </c>
      <c r="R325" s="41">
        <v>1135359.045289855</v>
      </c>
      <c r="S325" s="41"/>
      <c r="T325" s="21" t="str">
        <f>IF(S325="","",((SUM(S323:S325))/(SUM(R323:R325))-1)*100)</f>
        <v/>
      </c>
    </row>
    <row r="326" spans="2:20" ht="13.5" x14ac:dyDescent="0.3">
      <c r="B326" s="65" t="s">
        <v>7</v>
      </c>
      <c r="C326" s="41">
        <v>944442.0869565215</v>
      </c>
      <c r="D326" s="41">
        <v>1010497.2916666667</v>
      </c>
      <c r="E326" s="41">
        <v>982741.32427536242</v>
      </c>
      <c r="F326" s="41">
        <v>1023515.9438405792</v>
      </c>
      <c r="G326" s="41">
        <v>1026988.4927536231</v>
      </c>
      <c r="H326" s="41">
        <v>1007929.5634057971</v>
      </c>
      <c r="I326" s="41">
        <v>1119606.0289855071</v>
      </c>
      <c r="J326" s="41">
        <v>1099296.1376811594</v>
      </c>
      <c r="K326" s="41">
        <v>1091034.6539855071</v>
      </c>
      <c r="L326" s="41">
        <v>1057721.7717391304</v>
      </c>
      <c r="M326" s="41">
        <v>1032438.0742753621</v>
      </c>
      <c r="N326" s="41">
        <v>1092362.5996376814</v>
      </c>
      <c r="O326" s="41">
        <v>1086750.4782608694</v>
      </c>
      <c r="P326" s="41">
        <v>1129284.2880434783</v>
      </c>
      <c r="Q326" s="41">
        <v>1100339.3297101448</v>
      </c>
      <c r="R326" s="41">
        <v>1029729.1413043473</v>
      </c>
      <c r="S326" s="41"/>
      <c r="T326" s="21" t="str">
        <f>IF(S326="","",((SUM(S323:S326))/(SUM(R323:R326))-1)*100)</f>
        <v/>
      </c>
    </row>
    <row r="327" spans="2:20" ht="13.5" x14ac:dyDescent="0.3">
      <c r="B327" s="65" t="s">
        <v>8</v>
      </c>
      <c r="C327" s="41">
        <v>1054784.998188406</v>
      </c>
      <c r="D327" s="41">
        <v>1047140.1557971014</v>
      </c>
      <c r="E327" s="41">
        <v>994048.01992753625</v>
      </c>
      <c r="F327" s="41">
        <v>1055491.2210144922</v>
      </c>
      <c r="G327" s="41">
        <v>1105010.3804347825</v>
      </c>
      <c r="H327" s="41">
        <v>1134760.166666666</v>
      </c>
      <c r="I327" s="41">
        <v>1130482.3641304348</v>
      </c>
      <c r="J327" s="41">
        <v>1164096.168478261</v>
      </c>
      <c r="K327" s="41">
        <v>1099560.8043478264</v>
      </c>
      <c r="L327" s="41">
        <v>1143702.0054347822</v>
      </c>
      <c r="M327" s="41">
        <v>1175074.5960144929</v>
      </c>
      <c r="N327" s="41">
        <v>1033308.6467391304</v>
      </c>
      <c r="O327" s="41">
        <v>1134203.6123188401</v>
      </c>
      <c r="P327" s="41">
        <v>1099207.1992753621</v>
      </c>
      <c r="Q327" s="41">
        <v>1122577.4818840581</v>
      </c>
      <c r="R327" s="41">
        <v>1156379.5217391304</v>
      </c>
      <c r="S327" s="41"/>
      <c r="T327" s="21" t="str">
        <f>IF(S327="","",((SUM(S323:S327))/(SUM(R323:R327))-1)*100)</f>
        <v/>
      </c>
    </row>
    <row r="328" spans="2:20" ht="13.5" x14ac:dyDescent="0.3">
      <c r="B328" s="65" t="s">
        <v>9</v>
      </c>
      <c r="C328" s="41">
        <v>1044188.2898550725</v>
      </c>
      <c r="D328" s="41">
        <v>1051651.1032608694</v>
      </c>
      <c r="E328" s="41">
        <v>1059247.0126811594</v>
      </c>
      <c r="F328" s="41">
        <v>1087579.3858695652</v>
      </c>
      <c r="G328" s="41">
        <v>1115029.6811594199</v>
      </c>
      <c r="H328" s="41">
        <v>1108563.7445652168</v>
      </c>
      <c r="I328" s="41">
        <v>1098939.0670289854</v>
      </c>
      <c r="J328" s="41">
        <v>1115178.2119565217</v>
      </c>
      <c r="K328" s="41">
        <v>1162208.8224637688</v>
      </c>
      <c r="L328" s="41">
        <v>1190052.5000000005</v>
      </c>
      <c r="M328" s="41">
        <v>1172208.0126811592</v>
      </c>
      <c r="N328" s="41">
        <v>1267631.1974637676</v>
      </c>
      <c r="O328" s="41">
        <v>1071226.4945652175</v>
      </c>
      <c r="P328" s="41">
        <v>1167510.1358695652</v>
      </c>
      <c r="Q328" s="41">
        <v>1193272.1449275361</v>
      </c>
      <c r="R328" s="41">
        <v>1161083.2427536221</v>
      </c>
      <c r="S328" s="41"/>
      <c r="T328" s="21" t="str">
        <f>IF(S328="","",((SUM(S323:S328))/(SUM(R323:R328))-1)*100)</f>
        <v/>
      </c>
    </row>
    <row r="329" spans="2:20" ht="13.5" x14ac:dyDescent="0.3">
      <c r="B329" s="66" t="s">
        <v>16</v>
      </c>
      <c r="C329" s="41">
        <v>1044871.7771739127</v>
      </c>
      <c r="D329" s="41">
        <v>1110607.9873188406</v>
      </c>
      <c r="E329" s="41">
        <v>1110400.0724637676</v>
      </c>
      <c r="F329" s="41">
        <v>1134811.3641304346</v>
      </c>
      <c r="G329" s="41">
        <v>1123945.8242753623</v>
      </c>
      <c r="H329" s="41">
        <v>1138292.6032608694</v>
      </c>
      <c r="I329" s="41">
        <v>1208360.2644927534</v>
      </c>
      <c r="J329" s="41">
        <v>1233845.7047101452</v>
      </c>
      <c r="K329" s="41">
        <v>1217054.628623188</v>
      </c>
      <c r="L329" s="41">
        <v>1161307.9039855073</v>
      </c>
      <c r="M329" s="41">
        <v>1192929.3967391301</v>
      </c>
      <c r="N329" s="41">
        <v>1141142.8206521741</v>
      </c>
      <c r="O329" s="41">
        <v>1221513.5036231885</v>
      </c>
      <c r="P329" s="41">
        <v>1244131.9275362319</v>
      </c>
      <c r="Q329" s="41">
        <v>1239809.6684782612</v>
      </c>
      <c r="R329" s="41">
        <v>1133255.4583333321</v>
      </c>
      <c r="S329" s="41"/>
      <c r="T329" s="21" t="str">
        <f>IF(S329="","",((SUM(S323:S329))/(SUM(R323:R329))-1)*100)</f>
        <v/>
      </c>
    </row>
    <row r="330" spans="2:20" ht="13.5" x14ac:dyDescent="0.3">
      <c r="B330" s="65" t="s">
        <v>17</v>
      </c>
      <c r="C330" s="41">
        <v>1093600.5760869561</v>
      </c>
      <c r="D330" s="41">
        <v>1050950.5181159421</v>
      </c>
      <c r="E330" s="41">
        <v>1067978.4728260869</v>
      </c>
      <c r="F330" s="41">
        <v>1128069.1485507241</v>
      </c>
      <c r="G330" s="41">
        <v>1181460.6249999995</v>
      </c>
      <c r="H330" s="41">
        <v>1166961.6086956521</v>
      </c>
      <c r="I330" s="41">
        <v>1206633.8297101448</v>
      </c>
      <c r="J330" s="41">
        <v>1183800.0036231887</v>
      </c>
      <c r="K330" s="41">
        <v>1158088.0960144929</v>
      </c>
      <c r="L330" s="41">
        <v>1232843.175724637</v>
      </c>
      <c r="M330" s="41">
        <v>1230011.8804347822</v>
      </c>
      <c r="N330" s="41">
        <v>1211620.5778985508</v>
      </c>
      <c r="O330" s="41">
        <v>1182873.4076086956</v>
      </c>
      <c r="P330" s="41">
        <v>1196802.1394927537</v>
      </c>
      <c r="Q330" s="41">
        <v>1186976.956521739</v>
      </c>
      <c r="R330" s="41">
        <v>1215573.2409420281</v>
      </c>
      <c r="S330" s="41"/>
      <c r="T330" s="21" t="str">
        <f>IF(S330="","",((SUM(S323:S330))/(SUM(R323:R330))-1)*100)</f>
        <v/>
      </c>
    </row>
    <row r="331" spans="2:20" ht="13.5" x14ac:dyDescent="0.3">
      <c r="B331" s="65" t="s">
        <v>18</v>
      </c>
      <c r="C331" s="41">
        <v>974326.95289855043</v>
      </c>
      <c r="D331" s="41">
        <v>1069042.3894927532</v>
      </c>
      <c r="E331" s="41">
        <v>1038326.3043478261</v>
      </c>
      <c r="F331" s="41">
        <v>1066313.1539855071</v>
      </c>
      <c r="G331" s="41">
        <v>1087716.3894927537</v>
      </c>
      <c r="H331" s="41">
        <v>1035291.0815217388</v>
      </c>
      <c r="I331" s="41">
        <v>1094027.8931159419</v>
      </c>
      <c r="J331" s="41">
        <v>1153514.532608696</v>
      </c>
      <c r="K331" s="41">
        <v>1113924.0742753623</v>
      </c>
      <c r="L331" s="41">
        <v>1137509.2427536228</v>
      </c>
      <c r="M331" s="41">
        <v>1126406.9619565215</v>
      </c>
      <c r="N331" s="41">
        <v>1090908.2898550727</v>
      </c>
      <c r="O331" s="41">
        <v>1094517.1539855066</v>
      </c>
      <c r="P331" s="41">
        <v>1138968.7445652171</v>
      </c>
      <c r="Q331" s="41">
        <v>1104388.4456521738</v>
      </c>
      <c r="R331" s="41">
        <v>1140168.3351449277</v>
      </c>
      <c r="S331" s="41"/>
      <c r="T331" s="21" t="str">
        <f>IF(S331="","",((SUM(S323:S331))/(SUM(R323:R331))-1)*100)</f>
        <v/>
      </c>
    </row>
    <row r="332" spans="2:20" ht="13.5" x14ac:dyDescent="0.3">
      <c r="B332" s="65" t="s">
        <v>19</v>
      </c>
      <c r="C332" s="41">
        <v>1041994.3568840575</v>
      </c>
      <c r="D332" s="41">
        <v>1057994.7826086953</v>
      </c>
      <c r="E332" s="41">
        <v>1061092.6249999998</v>
      </c>
      <c r="F332" s="41">
        <v>1047264.4293478258</v>
      </c>
      <c r="G332" s="41">
        <v>1065559.3496376809</v>
      </c>
      <c r="H332" s="41">
        <v>1124422.6286231882</v>
      </c>
      <c r="I332" s="41">
        <v>1177841.5706521741</v>
      </c>
      <c r="J332" s="41">
        <v>1158228.5471014485</v>
      </c>
      <c r="K332" s="41">
        <v>1102364.3985507241</v>
      </c>
      <c r="L332" s="41">
        <v>1095817.3768115942</v>
      </c>
      <c r="M332" s="41">
        <v>1100501.490942029</v>
      </c>
      <c r="N332" s="41">
        <v>1129187.6648550723</v>
      </c>
      <c r="O332" s="41">
        <v>1153871.5253623191</v>
      </c>
      <c r="P332" s="41">
        <v>1154520.8568840581</v>
      </c>
      <c r="Q332" s="41">
        <v>1104705.4293478262</v>
      </c>
      <c r="R332" s="41">
        <v>1107902.1757246375</v>
      </c>
      <c r="S332" s="41"/>
      <c r="T332" s="21" t="str">
        <f>IF(S332="","",((SUM(S323:S332))/(SUM(R323:R332))-1)*100)</f>
        <v/>
      </c>
    </row>
    <row r="333" spans="2:20" ht="13.5" x14ac:dyDescent="0.3">
      <c r="B333" s="65" t="s">
        <v>10</v>
      </c>
      <c r="C333" s="41">
        <v>995268.9728260868</v>
      </c>
      <c r="D333" s="41">
        <v>959720.75905797072</v>
      </c>
      <c r="E333" s="41">
        <v>959186.70833333349</v>
      </c>
      <c r="F333" s="41">
        <v>1047236.3423913042</v>
      </c>
      <c r="G333" s="41">
        <v>1071082.7083333333</v>
      </c>
      <c r="H333" s="41">
        <v>1062813.3206521741</v>
      </c>
      <c r="I333" s="41">
        <v>1085388.3387681157</v>
      </c>
      <c r="J333" s="41">
        <v>1062273.6956521736</v>
      </c>
      <c r="K333" s="41">
        <v>1032727.4818840575</v>
      </c>
      <c r="L333" s="41">
        <v>1098597.5217391304</v>
      </c>
      <c r="M333" s="41">
        <v>1097456.9637681155</v>
      </c>
      <c r="N333" s="41">
        <v>1096103.7282608692</v>
      </c>
      <c r="O333" s="41">
        <v>1069645.2300724634</v>
      </c>
      <c r="P333" s="41">
        <v>1084703.9021739131</v>
      </c>
      <c r="Q333" s="41">
        <v>1064093.1159420288</v>
      </c>
      <c r="R333" s="41">
        <v>1115193.3097826077</v>
      </c>
      <c r="S333" s="41"/>
      <c r="T333" s="21" t="str">
        <f>IF(S333="","",((SUM(S323:S333))/(SUM(R323:R333))-1)*100)</f>
        <v/>
      </c>
    </row>
    <row r="334" spans="2:20" ht="13.5" x14ac:dyDescent="0.3">
      <c r="B334" s="67" t="s">
        <v>11</v>
      </c>
      <c r="C334" s="52">
        <v>1000052.4221014488</v>
      </c>
      <c r="D334" s="52">
        <v>1035233.7010869565</v>
      </c>
      <c r="E334" s="52">
        <v>1057854.2409420288</v>
      </c>
      <c r="F334" s="52">
        <v>1084368.5235507246</v>
      </c>
      <c r="G334" s="52">
        <v>1111956.3297101452</v>
      </c>
      <c r="H334" s="52">
        <v>1044586.0072463768</v>
      </c>
      <c r="I334" s="52">
        <v>1102760.0507246377</v>
      </c>
      <c r="J334" s="52">
        <v>1148130.0851449275</v>
      </c>
      <c r="K334" s="52">
        <v>1118523.5380434778</v>
      </c>
      <c r="L334" s="52">
        <v>1144227.831521739</v>
      </c>
      <c r="M334" s="52">
        <v>1099940.6503623186</v>
      </c>
      <c r="N334" s="52">
        <v>1065519.9692028984</v>
      </c>
      <c r="O334" s="52">
        <v>1122450.4239130435</v>
      </c>
      <c r="P334" s="52">
        <v>1166877.125</v>
      </c>
      <c r="Q334" s="52">
        <v>1117042.5561594195</v>
      </c>
      <c r="R334" s="52">
        <v>1138585.297101449</v>
      </c>
      <c r="S334" s="52"/>
      <c r="T334" s="21" t="str">
        <f>IF(S334="","",((SUM(S323:S334))/(SUM(R323:R334))-1)*100)</f>
        <v/>
      </c>
    </row>
    <row r="335" spans="2:20" ht="13" x14ac:dyDescent="0.3">
      <c r="B335" s="38" t="s">
        <v>12</v>
      </c>
      <c r="C335" s="43">
        <f>SUM(C323:C334)</f>
        <v>12034180.804347822</v>
      </c>
      <c r="D335" s="43">
        <f t="shared" ref="D335:S335" si="4">SUM(D323:D334)</f>
        <v>12259205.608695652</v>
      </c>
      <c r="E335" s="43">
        <f t="shared" si="4"/>
        <v>12113184.885869564</v>
      </c>
      <c r="F335" s="43">
        <f t="shared" si="4"/>
        <v>12558330.467391303</v>
      </c>
      <c r="G335" s="43">
        <f t="shared" si="4"/>
        <v>12867304.59963768</v>
      </c>
      <c r="H335" s="43">
        <f t="shared" si="4"/>
        <v>12926498.782608692</v>
      </c>
      <c r="I335" s="43">
        <f t="shared" si="4"/>
        <v>13276484.056159418</v>
      </c>
      <c r="J335" s="43">
        <f t="shared" si="4"/>
        <v>13443962.440217391</v>
      </c>
      <c r="K335" s="43">
        <f t="shared" si="4"/>
        <v>13249127.077898549</v>
      </c>
      <c r="L335" s="43">
        <f t="shared" si="4"/>
        <v>13397604.644927535</v>
      </c>
      <c r="M335" s="43">
        <f t="shared" si="4"/>
        <v>13388746.396739129</v>
      </c>
      <c r="N335" s="43">
        <f t="shared" si="4"/>
        <v>13256886.16847826</v>
      </c>
      <c r="O335" s="43">
        <f t="shared" si="4"/>
        <v>13208918.108695649</v>
      </c>
      <c r="P335" s="43">
        <f t="shared" si="4"/>
        <v>13606708.371376812</v>
      </c>
      <c r="Q335" s="43">
        <f t="shared" si="4"/>
        <v>13458738.052536231</v>
      </c>
      <c r="R335" s="43">
        <f t="shared" si="4"/>
        <v>13350940.509057965</v>
      </c>
      <c r="S335" s="43">
        <f t="shared" si="4"/>
        <v>1041437.5217391303</v>
      </c>
      <c r="T335" s="48"/>
    </row>
    <row r="336" spans="2:20" s="31" customFormat="1" ht="13" x14ac:dyDescent="0.3"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30"/>
    </row>
    <row r="337" spans="2:18" s="31" customFormat="1" ht="13" x14ac:dyDescent="0.3">
      <c r="B337" s="12" t="str">
        <f>IF(C318="(Tudo)","BRASIL",F318)</f>
        <v>BRASIL</v>
      </c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30"/>
    </row>
    <row r="338" spans="2:18" s="31" customFormat="1" ht="13" x14ac:dyDescent="0.3">
      <c r="B338" s="12" t="str">
        <f>IF(C319="(Tudo)","GLP TOTAL (m³)",F319)</f>
        <v>GLP TOTAL (m³)</v>
      </c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30"/>
    </row>
    <row r="339" spans="2:18" s="31" customFormat="1" ht="13" x14ac:dyDescent="0.3">
      <c r="B339" s="13" t="s">
        <v>14</v>
      </c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30"/>
    </row>
    <row r="340" spans="2:18" s="31" customFormat="1" ht="13" x14ac:dyDescent="0.3"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30"/>
    </row>
    <row r="341" spans="2:18" s="31" customFormat="1" ht="13" x14ac:dyDescent="0.3"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30"/>
    </row>
    <row r="342" spans="2:18" s="31" customFormat="1" ht="13" x14ac:dyDescent="0.3"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30"/>
    </row>
    <row r="343" spans="2:18" s="31" customFormat="1" ht="13" x14ac:dyDescent="0.3"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30"/>
    </row>
    <row r="344" spans="2:18" s="31" customFormat="1" ht="13" x14ac:dyDescent="0.3"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30"/>
    </row>
    <row r="345" spans="2:18" s="31" customFormat="1" ht="13" x14ac:dyDescent="0.3">
      <c r="B345" s="2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30"/>
    </row>
    <row r="346" spans="2:18" s="31" customFormat="1" ht="13" x14ac:dyDescent="0.3">
      <c r="B346" s="2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30"/>
    </row>
    <row r="347" spans="2:18" s="31" customFormat="1" ht="13" x14ac:dyDescent="0.3">
      <c r="B347" s="2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30"/>
    </row>
    <row r="348" spans="2:18" s="31" customFormat="1" ht="13" x14ac:dyDescent="0.3">
      <c r="B348" s="2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30"/>
    </row>
    <row r="349" spans="2:18" s="31" customFormat="1" ht="13" x14ac:dyDescent="0.3">
      <c r="B349" s="2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30"/>
    </row>
    <row r="350" spans="2:18" s="31" customFormat="1" ht="13" x14ac:dyDescent="0.3">
      <c r="B350" s="2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30"/>
    </row>
    <row r="351" spans="2:18" s="31" customFormat="1" ht="13" x14ac:dyDescent="0.3">
      <c r="B351" s="2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30"/>
    </row>
    <row r="352" spans="2:18" s="31" customFormat="1" ht="13" x14ac:dyDescent="0.3">
      <c r="B352" s="2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30"/>
    </row>
    <row r="353" spans="2:27" s="31" customFormat="1" ht="13" x14ac:dyDescent="0.3">
      <c r="B353" s="2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30"/>
    </row>
    <row r="354" spans="2:27" s="31" customFormat="1" ht="13" x14ac:dyDescent="0.3">
      <c r="B354" s="2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30"/>
    </row>
    <row r="355" spans="2:27" s="31" customFormat="1" ht="13" x14ac:dyDescent="0.3">
      <c r="B355" s="2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30"/>
    </row>
    <row r="356" spans="2:27" s="31" customFormat="1" ht="13" x14ac:dyDescent="0.3">
      <c r="B356" s="2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30"/>
    </row>
    <row r="357" spans="2:27" s="31" customFormat="1" ht="13" x14ac:dyDescent="0.3">
      <c r="B357" s="2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30"/>
    </row>
    <row r="358" spans="2:27" s="31" customFormat="1" ht="13" x14ac:dyDescent="0.3">
      <c r="B358" s="2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30"/>
    </row>
    <row r="359" spans="2:27" s="31" customFormat="1" ht="13" x14ac:dyDescent="0.3">
      <c r="B359" s="2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30"/>
    </row>
    <row r="360" spans="2:27" s="31" customFormat="1" ht="13" x14ac:dyDescent="0.3">
      <c r="B360" s="2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30"/>
    </row>
    <row r="361" spans="2:27" s="31" customFormat="1" ht="13" x14ac:dyDescent="0.3">
      <c r="B361" s="2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30"/>
    </row>
    <row r="362" spans="2:27" s="31" customFormat="1" ht="13" x14ac:dyDescent="0.3">
      <c r="B362" s="2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30"/>
    </row>
    <row r="363" spans="2:27" s="31" customFormat="1" ht="13" x14ac:dyDescent="0.3">
      <c r="B363" s="2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30"/>
    </row>
    <row r="364" spans="2:27" s="31" customFormat="1" ht="13" x14ac:dyDescent="0.3">
      <c r="B364" s="2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30"/>
    </row>
    <row r="365" spans="2:27" ht="13.5" x14ac:dyDescent="0.3">
      <c r="B365" s="8" t="s">
        <v>37</v>
      </c>
      <c r="C365" s="15"/>
      <c r="D365" s="15"/>
      <c r="E365" s="15"/>
      <c r="F365" s="15"/>
      <c r="G365" s="15"/>
      <c r="H365" s="15"/>
      <c r="I365" s="15"/>
      <c r="J365" s="15"/>
      <c r="L365" s="19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20"/>
      <c r="AA365" s="20"/>
    </row>
    <row r="366" spans="2:27" ht="13" x14ac:dyDescent="0.3">
      <c r="B366" s="8" t="s">
        <v>40</v>
      </c>
      <c r="G366" s="10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20"/>
      <c r="AA366" s="20"/>
    </row>
    <row r="367" spans="2:27" ht="13" x14ac:dyDescent="0.3">
      <c r="B367" s="18" t="s">
        <v>59</v>
      </c>
      <c r="J367" s="10"/>
      <c r="K367" s="10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20"/>
      <c r="AA367" s="20"/>
    </row>
    <row r="368" spans="2:27" x14ac:dyDescent="0.25">
      <c r="B368" s="18" t="s">
        <v>60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2:20" x14ac:dyDescent="0.25">
      <c r="B369" s="18" t="str">
        <f>B238</f>
        <v>Dados atualizados em 28 de fevereiro e 2023.</v>
      </c>
      <c r="E369" s="10"/>
      <c r="F369" s="10"/>
      <c r="G369" s="10"/>
    </row>
    <row r="370" spans="2:20" ht="14.5" x14ac:dyDescent="0.25">
      <c r="B370" s="9" t="s">
        <v>33</v>
      </c>
      <c r="E370" s="10"/>
      <c r="F370" s="10"/>
      <c r="G370" s="10"/>
    </row>
    <row r="371" spans="2:20" x14ac:dyDescent="0.25">
      <c r="B371" s="61" t="s">
        <v>86</v>
      </c>
    </row>
    <row r="372" spans="2:20" x14ac:dyDescent="0.25"/>
    <row r="373" spans="2:20" x14ac:dyDescent="0.25"/>
    <row r="374" spans="2:20" ht="16.5" x14ac:dyDescent="0.35">
      <c r="B374" s="11" t="s">
        <v>13</v>
      </c>
    </row>
    <row r="375" spans="2:20" x14ac:dyDescent="0.25"/>
    <row r="376" spans="2:20" x14ac:dyDescent="0.25"/>
    <row r="377" spans="2:20" x14ac:dyDescent="0.25"/>
    <row r="378" spans="2:20" ht="18" x14ac:dyDescent="0.4">
      <c r="B378" s="4" t="s">
        <v>82</v>
      </c>
    </row>
    <row r="379" spans="2:20" ht="15.5" x14ac:dyDescent="0.35">
      <c r="B379" s="2" t="s">
        <v>23</v>
      </c>
    </row>
    <row r="380" spans="2:20" x14ac:dyDescent="0.25"/>
    <row r="381" spans="2:20" ht="13" x14ac:dyDescent="0.3">
      <c r="B381" s="5" t="str">
        <f>IF(C383="(Tudo)","BRASIL",C383)</f>
        <v>BRASIL</v>
      </c>
      <c r="G381" s="15"/>
    </row>
    <row r="382" spans="2:20" ht="13" x14ac:dyDescent="0.3">
      <c r="B382" s="6" t="str">
        <f>IF(C384="(Tudo)","GLP TOTAL (m³)",C384)</f>
        <v>GLP TOTAL (m³)</v>
      </c>
      <c r="G382" s="10"/>
      <c r="Q382" s="12"/>
    </row>
    <row r="383" spans="2:20" ht="13" x14ac:dyDescent="0.3">
      <c r="B383" s="25" t="s">
        <v>29</v>
      </c>
      <c r="C383" s="26" t="s">
        <v>27</v>
      </c>
      <c r="Q383" s="12"/>
      <c r="R383" s="10"/>
      <c r="S383" s="10"/>
      <c r="T383" s="10"/>
    </row>
    <row r="384" spans="2:20" ht="13" x14ac:dyDescent="0.3">
      <c r="B384" s="25" t="s">
        <v>31</v>
      </c>
      <c r="C384" s="26" t="s">
        <v>27</v>
      </c>
      <c r="Q384" s="13"/>
      <c r="R384" s="15"/>
      <c r="S384" s="15"/>
      <c r="T384" s="15"/>
    </row>
    <row r="385" spans="2:20" x14ac:dyDescent="0.25">
      <c r="B385" s="7" t="s">
        <v>0</v>
      </c>
      <c r="C385" s="7" t="s">
        <v>1</v>
      </c>
      <c r="D385" s="7" t="s">
        <v>0</v>
      </c>
      <c r="E385" s="7" t="s">
        <v>0</v>
      </c>
      <c r="F385" s="7" t="s">
        <v>0</v>
      </c>
      <c r="G385" s="7" t="s">
        <v>0</v>
      </c>
      <c r="H385" s="7" t="s">
        <v>0</v>
      </c>
      <c r="I385" s="7" t="s">
        <v>0</v>
      </c>
    </row>
    <row r="386" spans="2:20" ht="13" x14ac:dyDescent="0.3">
      <c r="B386" s="34"/>
      <c r="C386" s="35" t="s">
        <v>2</v>
      </c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7"/>
      <c r="T386" s="32" t="s">
        <v>3</v>
      </c>
    </row>
    <row r="387" spans="2:20" ht="13" x14ac:dyDescent="0.3">
      <c r="B387" s="35" t="s">
        <v>45</v>
      </c>
      <c r="C387" s="49">
        <v>2007</v>
      </c>
      <c r="D387" s="49">
        <v>2008</v>
      </c>
      <c r="E387" s="49">
        <v>2009</v>
      </c>
      <c r="F387" s="49">
        <v>2010</v>
      </c>
      <c r="G387" s="49">
        <v>2011</v>
      </c>
      <c r="H387" s="49">
        <v>2012</v>
      </c>
      <c r="I387" s="49">
        <v>2013</v>
      </c>
      <c r="J387" s="49">
        <v>2014</v>
      </c>
      <c r="K387" s="49">
        <v>2015</v>
      </c>
      <c r="L387" s="49">
        <v>2016</v>
      </c>
      <c r="M387" s="49">
        <v>2017</v>
      </c>
      <c r="N387" s="49">
        <v>2018</v>
      </c>
      <c r="O387" s="49">
        <v>2019</v>
      </c>
      <c r="P387" s="49">
        <v>2020</v>
      </c>
      <c r="Q387" s="49">
        <v>2021</v>
      </c>
      <c r="R387" s="49">
        <v>2022</v>
      </c>
      <c r="S387" s="49">
        <v>2023</v>
      </c>
      <c r="T387" s="33" t="s">
        <v>36</v>
      </c>
    </row>
    <row r="388" spans="2:20" ht="13.5" x14ac:dyDescent="0.3">
      <c r="B388" s="64" t="s">
        <v>4</v>
      </c>
      <c r="C388" s="51">
        <v>945376.19565217383</v>
      </c>
      <c r="D388" s="51">
        <v>955191.76449275366</v>
      </c>
      <c r="E388" s="51">
        <v>944239.58514492703</v>
      </c>
      <c r="F388" s="51">
        <v>927213.93659420265</v>
      </c>
      <c r="G388" s="51">
        <v>958148.18478260806</v>
      </c>
      <c r="H388" s="51">
        <v>1013303.4293478259</v>
      </c>
      <c r="I388" s="51">
        <v>1042884.8894927535</v>
      </c>
      <c r="J388" s="51">
        <v>1056473.2590579707</v>
      </c>
      <c r="K388" s="51">
        <v>1037069.8713768115</v>
      </c>
      <c r="L388" s="51">
        <v>999551.18115942029</v>
      </c>
      <c r="M388" s="51">
        <v>1011625.5452898545</v>
      </c>
      <c r="N388" s="51">
        <v>1039086.7862318839</v>
      </c>
      <c r="O388" s="51">
        <v>1022056.012681159</v>
      </c>
      <c r="P388" s="51">
        <v>1032876.5416666665</v>
      </c>
      <c r="Q388" s="51">
        <v>1055299.6068840581</v>
      </c>
      <c r="R388" s="51">
        <v>1007062.8967391303</v>
      </c>
      <c r="S388" s="51">
        <v>1041437.5217391303</v>
      </c>
      <c r="T388" s="27">
        <f>(IF(R388=0,"n/d",(S388/R388)-1)*100)</f>
        <v>3.4133543308273007</v>
      </c>
    </row>
    <row r="389" spans="2:20" ht="13.5" x14ac:dyDescent="0.3">
      <c r="B389" s="65" t="s">
        <v>5</v>
      </c>
      <c r="C389" s="41">
        <v>896456.1521739132</v>
      </c>
      <c r="D389" s="41">
        <v>933194.95289855055</v>
      </c>
      <c r="E389" s="41">
        <v>873537.57427536242</v>
      </c>
      <c r="F389" s="41">
        <v>899369.91847826063</v>
      </c>
      <c r="G389" s="41">
        <v>949228.87137681199</v>
      </c>
      <c r="H389" s="41">
        <v>996726.45652173902</v>
      </c>
      <c r="I389" s="41">
        <v>971971.25724637683</v>
      </c>
      <c r="J389" s="41">
        <v>993866.82427536207</v>
      </c>
      <c r="K389" s="41">
        <v>992039.59601449268</v>
      </c>
      <c r="L389" s="41">
        <v>1022272.4438405799</v>
      </c>
      <c r="M389" s="41">
        <v>967910.88586956495</v>
      </c>
      <c r="N389" s="41">
        <v>994369.06340579689</v>
      </c>
      <c r="O389" s="41">
        <v>997556.32246376819</v>
      </c>
      <c r="P389" s="41">
        <v>1014197.1576086958</v>
      </c>
      <c r="Q389" s="41">
        <v>1006428.0923913042</v>
      </c>
      <c r="R389" s="41">
        <v>1010648.8442028984</v>
      </c>
      <c r="S389" s="41"/>
      <c r="T389" s="21"/>
    </row>
    <row r="390" spans="2:20" ht="13.5" x14ac:dyDescent="0.3">
      <c r="B390" s="65" t="s">
        <v>6</v>
      </c>
      <c r="C390" s="41">
        <v>998818.02355072449</v>
      </c>
      <c r="D390" s="41">
        <v>977980.20289855066</v>
      </c>
      <c r="E390" s="41">
        <v>964532.94565217383</v>
      </c>
      <c r="F390" s="41">
        <v>1057097.0996376809</v>
      </c>
      <c r="G390" s="41">
        <v>1071177.7626811594</v>
      </c>
      <c r="H390" s="41">
        <v>1092848.1721014492</v>
      </c>
      <c r="I390" s="41">
        <v>1037588.5018115939</v>
      </c>
      <c r="J390" s="41">
        <v>1075259.2699275361</v>
      </c>
      <c r="K390" s="41">
        <v>1124531.1123188403</v>
      </c>
      <c r="L390" s="41">
        <v>1114001.6902173911</v>
      </c>
      <c r="M390" s="41">
        <v>1182241.9384057971</v>
      </c>
      <c r="N390" s="41">
        <v>1095644.8242753621</v>
      </c>
      <c r="O390" s="41">
        <v>1052253.9438405796</v>
      </c>
      <c r="P390" s="41">
        <v>1177628.3532608694</v>
      </c>
      <c r="Q390" s="41">
        <v>1163805.2246376809</v>
      </c>
      <c r="R390" s="41">
        <v>1135359.045289855</v>
      </c>
      <c r="S390" s="41"/>
      <c r="T390" s="21" t="str">
        <f>IF(S390="","",((SUM(S388:S390))/(SUM(R388:R390))-1)*100)</f>
        <v/>
      </c>
    </row>
    <row r="391" spans="2:20" ht="13.5" x14ac:dyDescent="0.3">
      <c r="B391" s="65" t="s">
        <v>7</v>
      </c>
      <c r="C391" s="41">
        <v>944442.0869565215</v>
      </c>
      <c r="D391" s="41">
        <v>1010497.2916666667</v>
      </c>
      <c r="E391" s="41">
        <v>982741.32427536242</v>
      </c>
      <c r="F391" s="41">
        <v>1023515.9438405792</v>
      </c>
      <c r="G391" s="41">
        <v>1026988.4927536231</v>
      </c>
      <c r="H391" s="41">
        <v>1007929.5634057971</v>
      </c>
      <c r="I391" s="41">
        <v>1119606.0289855071</v>
      </c>
      <c r="J391" s="41">
        <v>1099296.1376811594</v>
      </c>
      <c r="K391" s="41">
        <v>1091034.6539855071</v>
      </c>
      <c r="L391" s="41">
        <v>1057721.7717391304</v>
      </c>
      <c r="M391" s="41">
        <v>1032438.0742753621</v>
      </c>
      <c r="N391" s="41">
        <v>1092362.5996376814</v>
      </c>
      <c r="O391" s="41">
        <v>1086750.4782608694</v>
      </c>
      <c r="P391" s="41">
        <v>1129284.2880434783</v>
      </c>
      <c r="Q391" s="41">
        <v>1100339.3297101448</v>
      </c>
      <c r="R391" s="41">
        <v>1029729.1413043473</v>
      </c>
      <c r="S391" s="41"/>
      <c r="T391" s="21" t="str">
        <f>IF(S391="","",((SUM(S388:S391))/(SUM(R388:R391))-1)*100)</f>
        <v/>
      </c>
    </row>
    <row r="392" spans="2:20" ht="13.5" x14ac:dyDescent="0.3">
      <c r="B392" s="65" t="s">
        <v>8</v>
      </c>
      <c r="C392" s="41">
        <v>1054784.998188406</v>
      </c>
      <c r="D392" s="41">
        <v>1047140.1557971014</v>
      </c>
      <c r="E392" s="41">
        <v>994048.01992753625</v>
      </c>
      <c r="F392" s="41">
        <v>1055491.2210144922</v>
      </c>
      <c r="G392" s="41">
        <v>1105010.3804347825</v>
      </c>
      <c r="H392" s="41">
        <v>1134760.166666666</v>
      </c>
      <c r="I392" s="41">
        <v>1130482.3641304348</v>
      </c>
      <c r="J392" s="41">
        <v>1164096.168478261</v>
      </c>
      <c r="K392" s="41">
        <v>1099560.8043478264</v>
      </c>
      <c r="L392" s="41">
        <v>1143702.0054347822</v>
      </c>
      <c r="M392" s="41">
        <v>1175074.5960144929</v>
      </c>
      <c r="N392" s="41">
        <v>1033308.6467391304</v>
      </c>
      <c r="O392" s="41">
        <v>1134203.6123188401</v>
      </c>
      <c r="P392" s="41">
        <v>1099207.1992753621</v>
      </c>
      <c r="Q392" s="41">
        <v>1122577.4818840581</v>
      </c>
      <c r="R392" s="41">
        <v>1156379.5217391304</v>
      </c>
      <c r="S392" s="41"/>
      <c r="T392" s="21" t="str">
        <f>IF(S392="","",((SUM(S388:S392))/(SUM(R388:R392))-1)*100)</f>
        <v/>
      </c>
    </row>
    <row r="393" spans="2:20" ht="13.5" x14ac:dyDescent="0.3">
      <c r="B393" s="65" t="s">
        <v>9</v>
      </c>
      <c r="C393" s="41">
        <v>1044188.2898550725</v>
      </c>
      <c r="D393" s="41">
        <v>1051651.1032608694</v>
      </c>
      <c r="E393" s="41">
        <v>1059247.0126811594</v>
      </c>
      <c r="F393" s="41">
        <v>1087579.3858695652</v>
      </c>
      <c r="G393" s="41">
        <v>1115029.6811594199</v>
      </c>
      <c r="H393" s="41">
        <v>1108563.7445652168</v>
      </c>
      <c r="I393" s="41">
        <v>1098939.0670289854</v>
      </c>
      <c r="J393" s="41">
        <v>1115178.2119565217</v>
      </c>
      <c r="K393" s="41">
        <v>1162208.8224637688</v>
      </c>
      <c r="L393" s="41">
        <v>1190052.5000000005</v>
      </c>
      <c r="M393" s="41">
        <v>1172208.0126811592</v>
      </c>
      <c r="N393" s="41">
        <v>1267631.1974637676</v>
      </c>
      <c r="O393" s="41">
        <v>1071226.4945652175</v>
      </c>
      <c r="P393" s="41">
        <v>1167510.1358695652</v>
      </c>
      <c r="Q393" s="41">
        <v>1193272.1449275361</v>
      </c>
      <c r="R393" s="41">
        <v>1161083.2427536221</v>
      </c>
      <c r="S393" s="41"/>
      <c r="T393" s="21" t="str">
        <f>IF(S393="","",((SUM(S388:S393))/(SUM(R388:R393))-1)*100)</f>
        <v/>
      </c>
    </row>
    <row r="394" spans="2:20" ht="13.5" x14ac:dyDescent="0.3">
      <c r="B394" s="66" t="s">
        <v>16</v>
      </c>
      <c r="C394" s="41">
        <v>1044871.7771739127</v>
      </c>
      <c r="D394" s="41">
        <v>1110607.9873188406</v>
      </c>
      <c r="E394" s="41">
        <v>1110400.0724637676</v>
      </c>
      <c r="F394" s="41">
        <v>1134811.3641304346</v>
      </c>
      <c r="G394" s="41">
        <v>1123945.8242753623</v>
      </c>
      <c r="H394" s="41">
        <v>1138292.6032608694</v>
      </c>
      <c r="I394" s="41">
        <v>1208360.2644927534</v>
      </c>
      <c r="J394" s="41">
        <v>1233845.7047101452</v>
      </c>
      <c r="K394" s="41">
        <v>1217054.628623188</v>
      </c>
      <c r="L394" s="41">
        <v>1161307.9039855073</v>
      </c>
      <c r="M394" s="41">
        <v>1192929.3967391301</v>
      </c>
      <c r="N394" s="41">
        <v>1141142.8206521741</v>
      </c>
      <c r="O394" s="41">
        <v>1221513.5036231885</v>
      </c>
      <c r="P394" s="41">
        <v>1244131.9275362319</v>
      </c>
      <c r="Q394" s="41">
        <v>1239809.6684782612</v>
      </c>
      <c r="R394" s="41">
        <v>1133255.4583333321</v>
      </c>
      <c r="S394" s="41"/>
      <c r="T394" s="21" t="str">
        <f>IF(S394="","",((SUM(S388:S394))/(SUM(R388:R394))-1)*100)</f>
        <v/>
      </c>
    </row>
    <row r="395" spans="2:20" ht="13.5" x14ac:dyDescent="0.3">
      <c r="B395" s="65" t="s">
        <v>17</v>
      </c>
      <c r="C395" s="41">
        <v>1093600.5760869561</v>
      </c>
      <c r="D395" s="41">
        <v>1050950.5181159421</v>
      </c>
      <c r="E395" s="41">
        <v>1067978.4728260869</v>
      </c>
      <c r="F395" s="41">
        <v>1128069.1485507241</v>
      </c>
      <c r="G395" s="41">
        <v>1181460.6249999995</v>
      </c>
      <c r="H395" s="41">
        <v>1166961.6086956521</v>
      </c>
      <c r="I395" s="41">
        <v>1206633.8297101448</v>
      </c>
      <c r="J395" s="41">
        <v>1183800.0036231887</v>
      </c>
      <c r="K395" s="41">
        <v>1158088.0960144929</v>
      </c>
      <c r="L395" s="41">
        <v>1232843.175724637</v>
      </c>
      <c r="M395" s="41">
        <v>1230011.8804347822</v>
      </c>
      <c r="N395" s="41">
        <v>1211620.5778985508</v>
      </c>
      <c r="O395" s="41">
        <v>1182873.4076086956</v>
      </c>
      <c r="P395" s="41">
        <v>1196802.1394927537</v>
      </c>
      <c r="Q395" s="41">
        <v>1186976.956521739</v>
      </c>
      <c r="R395" s="41">
        <v>1215573.2409420281</v>
      </c>
      <c r="S395" s="41"/>
      <c r="T395" s="21" t="str">
        <f>IF(S395="","",((SUM(S388:S395))/(SUM(R388:R395))-1)*100)</f>
        <v/>
      </c>
    </row>
    <row r="396" spans="2:20" ht="13.5" x14ac:dyDescent="0.3">
      <c r="B396" s="65" t="s">
        <v>18</v>
      </c>
      <c r="C396" s="41">
        <v>974326.95289855043</v>
      </c>
      <c r="D396" s="41">
        <v>1069042.3894927532</v>
      </c>
      <c r="E396" s="41">
        <v>1038326.3043478261</v>
      </c>
      <c r="F396" s="41">
        <v>1066313.1539855071</v>
      </c>
      <c r="G396" s="41">
        <v>1087716.3894927537</v>
      </c>
      <c r="H396" s="41">
        <v>1035291.0815217388</v>
      </c>
      <c r="I396" s="41">
        <v>1094027.8931159419</v>
      </c>
      <c r="J396" s="41">
        <v>1153514.532608696</v>
      </c>
      <c r="K396" s="41">
        <v>1113924.0742753623</v>
      </c>
      <c r="L396" s="41">
        <v>1137509.2427536228</v>
      </c>
      <c r="M396" s="41">
        <v>1126406.9619565215</v>
      </c>
      <c r="N396" s="41">
        <v>1090908.2898550727</v>
      </c>
      <c r="O396" s="41">
        <v>1094517.1539855066</v>
      </c>
      <c r="P396" s="41">
        <v>1138968.7445652171</v>
      </c>
      <c r="Q396" s="41">
        <v>1104388.4456521738</v>
      </c>
      <c r="R396" s="41">
        <v>1140168.3351449277</v>
      </c>
      <c r="S396" s="41"/>
      <c r="T396" s="21" t="str">
        <f>IF(S396="","",((SUM(S388:S396))/(SUM(R388:R396))-1)*100)</f>
        <v/>
      </c>
    </row>
    <row r="397" spans="2:20" ht="13.5" x14ac:dyDescent="0.3">
      <c r="B397" s="65" t="s">
        <v>19</v>
      </c>
      <c r="C397" s="41">
        <v>1041994.3568840575</v>
      </c>
      <c r="D397" s="41">
        <v>1057994.7826086953</v>
      </c>
      <c r="E397" s="41">
        <v>1061092.6249999998</v>
      </c>
      <c r="F397" s="41">
        <v>1047264.4293478258</v>
      </c>
      <c r="G397" s="41">
        <v>1065559.3496376809</v>
      </c>
      <c r="H397" s="41">
        <v>1124422.6286231882</v>
      </c>
      <c r="I397" s="41">
        <v>1177841.5706521741</v>
      </c>
      <c r="J397" s="41">
        <v>1158228.5471014485</v>
      </c>
      <c r="K397" s="41">
        <v>1102364.3985507241</v>
      </c>
      <c r="L397" s="41">
        <v>1095817.3768115942</v>
      </c>
      <c r="M397" s="41">
        <v>1100501.490942029</v>
      </c>
      <c r="N397" s="41">
        <v>1129187.6648550723</v>
      </c>
      <c r="O397" s="41">
        <v>1153871.5253623191</v>
      </c>
      <c r="P397" s="41">
        <v>1154520.8568840581</v>
      </c>
      <c r="Q397" s="41">
        <v>1104705.4293478262</v>
      </c>
      <c r="R397" s="41">
        <v>1107902.1757246375</v>
      </c>
      <c r="S397" s="41"/>
      <c r="T397" s="21" t="str">
        <f>IF(S397="","",((SUM(S388:S397))/(SUM(R388:R397))-1)*100)</f>
        <v/>
      </c>
    </row>
    <row r="398" spans="2:20" ht="13.5" x14ac:dyDescent="0.3">
      <c r="B398" s="65" t="s">
        <v>10</v>
      </c>
      <c r="C398" s="41">
        <v>995268.9728260868</v>
      </c>
      <c r="D398" s="41">
        <v>959720.75905797072</v>
      </c>
      <c r="E398" s="41">
        <v>959186.70833333349</v>
      </c>
      <c r="F398" s="41">
        <v>1047236.3423913042</v>
      </c>
      <c r="G398" s="41">
        <v>1071082.7083333333</v>
      </c>
      <c r="H398" s="41">
        <v>1062813.3206521741</v>
      </c>
      <c r="I398" s="41">
        <v>1085388.3387681157</v>
      </c>
      <c r="J398" s="41">
        <v>1062273.6956521736</v>
      </c>
      <c r="K398" s="41">
        <v>1032727.4818840575</v>
      </c>
      <c r="L398" s="41">
        <v>1098597.5217391304</v>
      </c>
      <c r="M398" s="41">
        <v>1097456.9637681155</v>
      </c>
      <c r="N398" s="41">
        <v>1096103.7282608692</v>
      </c>
      <c r="O398" s="41">
        <v>1069645.2300724634</v>
      </c>
      <c r="P398" s="41">
        <v>1084703.9021739131</v>
      </c>
      <c r="Q398" s="41">
        <v>1064093.1159420288</v>
      </c>
      <c r="R398" s="41">
        <v>1115193.3097826077</v>
      </c>
      <c r="S398" s="41"/>
      <c r="T398" s="21" t="str">
        <f>IF(S398="","",((SUM(S388:S398))/(SUM(R388:R398))-1)*100)</f>
        <v/>
      </c>
    </row>
    <row r="399" spans="2:20" ht="13.5" x14ac:dyDescent="0.3">
      <c r="B399" s="67" t="s">
        <v>11</v>
      </c>
      <c r="C399" s="52">
        <v>1000052.4221014488</v>
      </c>
      <c r="D399" s="52">
        <v>1035233.7010869565</v>
      </c>
      <c r="E399" s="52">
        <v>1057854.2409420288</v>
      </c>
      <c r="F399" s="52">
        <v>1084368.5235507246</v>
      </c>
      <c r="G399" s="52">
        <v>1111956.3297101452</v>
      </c>
      <c r="H399" s="52">
        <v>1044586.0072463768</v>
      </c>
      <c r="I399" s="52">
        <v>1102760.0507246377</v>
      </c>
      <c r="J399" s="52">
        <v>1148130.0851449275</v>
      </c>
      <c r="K399" s="52">
        <v>1118523.5380434778</v>
      </c>
      <c r="L399" s="52">
        <v>1144227.831521739</v>
      </c>
      <c r="M399" s="52">
        <v>1099940.6503623186</v>
      </c>
      <c r="N399" s="52">
        <v>1065519.9692028984</v>
      </c>
      <c r="O399" s="52">
        <v>1122450.4239130435</v>
      </c>
      <c r="P399" s="52">
        <v>1166877.125</v>
      </c>
      <c r="Q399" s="52">
        <v>1117042.5561594195</v>
      </c>
      <c r="R399" s="52">
        <v>1138585.297101449</v>
      </c>
      <c r="S399" s="52"/>
      <c r="T399" s="21" t="str">
        <f>IF(S399="","",((SUM(S388:S399))/(SUM(R388:R399))-1)*100)</f>
        <v/>
      </c>
    </row>
    <row r="400" spans="2:20" ht="13" x14ac:dyDescent="0.3">
      <c r="B400" s="38" t="s">
        <v>12</v>
      </c>
      <c r="C400" s="43">
        <f>SUM(C388:C399)</f>
        <v>12034180.804347822</v>
      </c>
      <c r="D400" s="43">
        <f t="shared" ref="D400:S400" si="5">SUM(D388:D399)</f>
        <v>12259205.608695652</v>
      </c>
      <c r="E400" s="43">
        <f t="shared" si="5"/>
        <v>12113184.885869564</v>
      </c>
      <c r="F400" s="43">
        <f t="shared" si="5"/>
        <v>12558330.467391303</v>
      </c>
      <c r="G400" s="43">
        <f t="shared" si="5"/>
        <v>12867304.59963768</v>
      </c>
      <c r="H400" s="43">
        <f t="shared" si="5"/>
        <v>12926498.782608692</v>
      </c>
      <c r="I400" s="43">
        <f t="shared" si="5"/>
        <v>13276484.056159418</v>
      </c>
      <c r="J400" s="43">
        <f t="shared" si="5"/>
        <v>13443962.440217391</v>
      </c>
      <c r="K400" s="43">
        <f t="shared" si="5"/>
        <v>13249127.077898549</v>
      </c>
      <c r="L400" s="43">
        <f t="shared" si="5"/>
        <v>13397604.644927535</v>
      </c>
      <c r="M400" s="43">
        <f t="shared" si="5"/>
        <v>13388746.396739129</v>
      </c>
      <c r="N400" s="43">
        <f t="shared" si="5"/>
        <v>13256886.16847826</v>
      </c>
      <c r="O400" s="43">
        <f t="shared" si="5"/>
        <v>13208918.108695649</v>
      </c>
      <c r="P400" s="43">
        <f t="shared" si="5"/>
        <v>13606708.371376812</v>
      </c>
      <c r="Q400" s="43">
        <f t="shared" si="5"/>
        <v>13458738.052536231</v>
      </c>
      <c r="R400" s="43">
        <f t="shared" si="5"/>
        <v>13350940.509057965</v>
      </c>
      <c r="S400" s="43">
        <f t="shared" si="5"/>
        <v>1041437.5217391303</v>
      </c>
      <c r="T400" s="48"/>
    </row>
    <row r="401" spans="2:20" s="31" customFormat="1" ht="13" x14ac:dyDescent="0.3">
      <c r="B401" s="2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30"/>
      <c r="S401" s="30"/>
      <c r="T401" s="30"/>
    </row>
    <row r="402" spans="2:20" s="31" customFormat="1" ht="13" x14ac:dyDescent="0.3">
      <c r="B402" s="12" t="str">
        <f>IF(C383="(Tudo)","BRASIL",F383)</f>
        <v>BRASIL</v>
      </c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30"/>
      <c r="S402" s="30"/>
      <c r="T402" s="30"/>
    </row>
    <row r="403" spans="2:20" s="31" customFormat="1" ht="13" x14ac:dyDescent="0.3">
      <c r="B403" s="12" t="str">
        <f>IF(C384="(Tudo)","GLP TOTAL (m³)",F384)</f>
        <v>GLP TOTAL (m³)</v>
      </c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30"/>
      <c r="S403" s="30"/>
      <c r="T403" s="30"/>
    </row>
    <row r="404" spans="2:20" s="31" customFormat="1" ht="13" x14ac:dyDescent="0.3">
      <c r="B404" s="13" t="s">
        <v>14</v>
      </c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30"/>
      <c r="S404" s="30"/>
      <c r="T404" s="30"/>
    </row>
    <row r="405" spans="2:20" s="31" customFormat="1" ht="13" x14ac:dyDescent="0.3">
      <c r="B405" s="2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30"/>
      <c r="S405" s="30"/>
      <c r="T405" s="30"/>
    </row>
    <row r="406" spans="2:20" s="31" customFormat="1" ht="13" x14ac:dyDescent="0.3">
      <c r="B406" s="2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30"/>
      <c r="S406" s="30"/>
      <c r="T406" s="30"/>
    </row>
    <row r="407" spans="2:20" s="31" customFormat="1" ht="13" x14ac:dyDescent="0.3">
      <c r="B407" s="2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30"/>
      <c r="S407" s="30"/>
      <c r="T407" s="30"/>
    </row>
    <row r="408" spans="2:20" s="31" customFormat="1" ht="13" x14ac:dyDescent="0.3">
      <c r="B408" s="2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30"/>
      <c r="S408" s="30"/>
      <c r="T408" s="30"/>
    </row>
    <row r="409" spans="2:20" s="31" customFormat="1" ht="13" x14ac:dyDescent="0.3">
      <c r="B409" s="2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30"/>
      <c r="S409" s="30"/>
      <c r="T409" s="30"/>
    </row>
    <row r="410" spans="2:20" s="31" customFormat="1" ht="13" x14ac:dyDescent="0.3">
      <c r="B410" s="2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30"/>
      <c r="S410" s="30"/>
      <c r="T410" s="30"/>
    </row>
    <row r="411" spans="2:20" s="31" customFormat="1" ht="13" x14ac:dyDescent="0.3">
      <c r="B411" s="2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30"/>
      <c r="S411" s="30"/>
      <c r="T411" s="30"/>
    </row>
    <row r="412" spans="2:20" s="31" customFormat="1" ht="13" x14ac:dyDescent="0.3">
      <c r="B412" s="2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30"/>
      <c r="S412" s="30"/>
      <c r="T412" s="30"/>
    </row>
    <row r="413" spans="2:20" s="31" customFormat="1" ht="13" x14ac:dyDescent="0.3">
      <c r="B413" s="2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30"/>
      <c r="S413" s="30"/>
      <c r="T413" s="30"/>
    </row>
    <row r="414" spans="2:20" s="31" customFormat="1" ht="13" x14ac:dyDescent="0.3">
      <c r="B414" s="2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30"/>
      <c r="S414" s="30"/>
      <c r="T414" s="30"/>
    </row>
    <row r="415" spans="2:20" s="31" customFormat="1" ht="13" x14ac:dyDescent="0.3">
      <c r="B415" s="2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30"/>
      <c r="S415" s="30"/>
      <c r="T415" s="30"/>
    </row>
    <row r="416" spans="2:20" s="31" customFormat="1" ht="13" x14ac:dyDescent="0.3">
      <c r="B416" s="2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30"/>
      <c r="S416" s="30"/>
      <c r="T416" s="30"/>
    </row>
    <row r="417" spans="2:27" s="31" customFormat="1" ht="13" x14ac:dyDescent="0.3">
      <c r="B417" s="2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30"/>
      <c r="S417" s="30"/>
      <c r="T417" s="30"/>
    </row>
    <row r="418" spans="2:27" s="31" customFormat="1" ht="13" x14ac:dyDescent="0.3">
      <c r="B418" s="2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30"/>
      <c r="S418" s="30"/>
      <c r="T418" s="30"/>
    </row>
    <row r="419" spans="2:27" s="31" customFormat="1" ht="13" x14ac:dyDescent="0.3">
      <c r="B419" s="2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30"/>
      <c r="S419" s="30"/>
      <c r="T419" s="30"/>
    </row>
    <row r="420" spans="2:27" s="31" customFormat="1" ht="13" x14ac:dyDescent="0.3">
      <c r="B420" s="2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30"/>
      <c r="S420" s="30"/>
      <c r="T420" s="30"/>
    </row>
    <row r="421" spans="2:27" s="31" customFormat="1" ht="13" x14ac:dyDescent="0.3">
      <c r="B421" s="2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30"/>
      <c r="S421" s="30"/>
      <c r="T421" s="30"/>
    </row>
    <row r="422" spans="2:27" s="31" customFormat="1" ht="13" x14ac:dyDescent="0.3">
      <c r="B422" s="2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30"/>
      <c r="S422" s="30"/>
      <c r="T422" s="30"/>
    </row>
    <row r="423" spans="2:27" s="31" customFormat="1" ht="13" x14ac:dyDescent="0.3">
      <c r="B423" s="2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30"/>
      <c r="S423" s="30"/>
      <c r="T423" s="30"/>
    </row>
    <row r="424" spans="2:27" s="31" customFormat="1" ht="13" x14ac:dyDescent="0.3">
      <c r="B424" s="2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30"/>
      <c r="S424" s="30"/>
      <c r="T424" s="30"/>
    </row>
    <row r="425" spans="2:27" s="31" customFormat="1" ht="13" x14ac:dyDescent="0.3">
      <c r="B425" s="2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30"/>
      <c r="S425" s="30"/>
      <c r="T425" s="30"/>
    </row>
    <row r="426" spans="2:27" s="31" customFormat="1" ht="13" x14ac:dyDescent="0.3">
      <c r="B426" s="2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30"/>
      <c r="S426" s="30"/>
      <c r="T426" s="30"/>
    </row>
    <row r="427" spans="2:27" s="31" customFormat="1" ht="13" x14ac:dyDescent="0.3">
      <c r="B427" s="2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30"/>
      <c r="S427" s="30"/>
      <c r="T427" s="30"/>
    </row>
    <row r="428" spans="2:27" s="31" customFormat="1" ht="13" x14ac:dyDescent="0.3">
      <c r="B428" s="2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30"/>
      <c r="S428" s="30"/>
      <c r="T428" s="30"/>
    </row>
    <row r="429" spans="2:27" ht="13.5" x14ac:dyDescent="0.3">
      <c r="B429" s="8" t="s">
        <v>37</v>
      </c>
      <c r="C429" s="15"/>
      <c r="D429" s="15"/>
      <c r="E429" s="15"/>
      <c r="F429" s="15"/>
      <c r="G429" s="15"/>
      <c r="H429" s="15"/>
      <c r="I429" s="15"/>
      <c r="J429" s="15"/>
      <c r="L429" s="19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20"/>
      <c r="AA429" s="20"/>
    </row>
    <row r="430" spans="2:27" ht="13" x14ac:dyDescent="0.3">
      <c r="B430" s="8" t="s">
        <v>41</v>
      </c>
      <c r="G430" s="10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20"/>
      <c r="AA430" s="20"/>
    </row>
    <row r="431" spans="2:27" ht="13" x14ac:dyDescent="0.3">
      <c r="B431" s="18" t="s">
        <v>59</v>
      </c>
      <c r="J431" s="10"/>
      <c r="K431" s="10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20"/>
      <c r="AA431" s="20"/>
    </row>
    <row r="432" spans="2:27" x14ac:dyDescent="0.25">
      <c r="B432" s="18" t="s">
        <v>60</v>
      </c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2:7" x14ac:dyDescent="0.25">
      <c r="B433" s="18" t="str">
        <f>B238</f>
        <v>Dados atualizados em 28 de fevereiro e 2023.</v>
      </c>
      <c r="E433" s="10"/>
      <c r="F433" s="10"/>
      <c r="G433" s="10"/>
    </row>
    <row r="434" spans="2:7" ht="14.5" x14ac:dyDescent="0.25">
      <c r="B434" s="9" t="s">
        <v>33</v>
      </c>
      <c r="E434" s="10"/>
      <c r="F434" s="10"/>
      <c r="G434" s="10"/>
    </row>
    <row r="435" spans="2:7" x14ac:dyDescent="0.25">
      <c r="B435" s="61" t="s">
        <v>86</v>
      </c>
    </row>
    <row r="436" spans="2:7" x14ac:dyDescent="0.25"/>
    <row r="437" spans="2:7" x14ac:dyDescent="0.25"/>
    <row r="438" spans="2:7" ht="16.5" x14ac:dyDescent="0.35">
      <c r="B438" s="11" t="s">
        <v>13</v>
      </c>
    </row>
    <row r="439" spans="2:7" ht="16.5" x14ac:dyDescent="0.35">
      <c r="B439" s="11"/>
    </row>
    <row r="440" spans="2:7" x14ac:dyDescent="0.25"/>
    <row r="441" spans="2:7" x14ac:dyDescent="0.25"/>
    <row r="442" spans="2:7" ht="18" x14ac:dyDescent="0.4">
      <c r="B442" s="4" t="s">
        <v>83</v>
      </c>
    </row>
    <row r="443" spans="2:7" ht="15.5" x14ac:dyDescent="0.35">
      <c r="B443" s="2" t="s">
        <v>23</v>
      </c>
    </row>
    <row r="444" spans="2:7" x14ac:dyDescent="0.25"/>
    <row r="445" spans="2:7" ht="13" x14ac:dyDescent="0.3">
      <c r="B445" s="5" t="str">
        <f>IF(C447="(Tudo)","BRASIL",C447)</f>
        <v>BRASIL</v>
      </c>
      <c r="G445" s="15"/>
    </row>
    <row r="446" spans="2:7" x14ac:dyDescent="0.25">
      <c r="B446" s="6" t="str">
        <f>IF(C448="(Tudo)","ETANOL HIDRATADO TOTAL (m³)",C448)</f>
        <v>ETANOL HIDRATADO TOTAL (m³)</v>
      </c>
      <c r="G446" s="10"/>
    </row>
    <row r="447" spans="2:7" x14ac:dyDescent="0.25">
      <c r="B447" s="25" t="s">
        <v>20</v>
      </c>
      <c r="C447" s="26" t="s">
        <v>27</v>
      </c>
    </row>
    <row r="448" spans="2:7" x14ac:dyDescent="0.25">
      <c r="B448" s="25" t="s">
        <v>34</v>
      </c>
      <c r="C448" s="26" t="s">
        <v>27</v>
      </c>
    </row>
    <row r="449" spans="2:27" x14ac:dyDescent="0.25">
      <c r="B449" s="7" t="s">
        <v>0</v>
      </c>
      <c r="C449" s="7" t="s">
        <v>1</v>
      </c>
      <c r="D449" s="7" t="s">
        <v>0</v>
      </c>
      <c r="E449" s="7" t="s">
        <v>0</v>
      </c>
      <c r="F449" s="7" t="s">
        <v>0</v>
      </c>
      <c r="G449" s="7" t="s">
        <v>0</v>
      </c>
      <c r="H449" s="7" t="s">
        <v>0</v>
      </c>
      <c r="I449" s="7" t="s">
        <v>0</v>
      </c>
    </row>
    <row r="450" spans="2:27" ht="13" x14ac:dyDescent="0.3">
      <c r="B450" s="34"/>
      <c r="C450" s="35" t="s">
        <v>2</v>
      </c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7"/>
      <c r="O450" s="32" t="s">
        <v>3</v>
      </c>
      <c r="Z450" s="13"/>
      <c r="AA450" s="13"/>
    </row>
    <row r="451" spans="2:27" ht="13" x14ac:dyDescent="0.3">
      <c r="B451" s="35" t="s">
        <v>45</v>
      </c>
      <c r="C451" s="53">
        <v>2012</v>
      </c>
      <c r="D451" s="53">
        <v>2013</v>
      </c>
      <c r="E451" s="53">
        <v>2014</v>
      </c>
      <c r="F451" s="53">
        <v>2015</v>
      </c>
      <c r="G451" s="54" t="s">
        <v>28</v>
      </c>
      <c r="H451" s="54">
        <v>2017</v>
      </c>
      <c r="I451" s="54">
        <v>2018</v>
      </c>
      <c r="J451" s="54">
        <v>2019</v>
      </c>
      <c r="K451" s="54">
        <v>2020</v>
      </c>
      <c r="L451" s="54">
        <v>2021</v>
      </c>
      <c r="M451" s="54">
        <v>2022</v>
      </c>
      <c r="N451" s="54">
        <v>2023</v>
      </c>
      <c r="O451" s="33" t="s">
        <v>67</v>
      </c>
    </row>
    <row r="452" spans="2:27" ht="13.5" x14ac:dyDescent="0.3">
      <c r="B452" s="56" t="s">
        <v>4</v>
      </c>
      <c r="C452" s="51">
        <v>737394.66300000018</v>
      </c>
      <c r="D452" s="55">
        <v>876568.82</v>
      </c>
      <c r="E452" s="51">
        <v>1105353.6460000002</v>
      </c>
      <c r="F452" s="51">
        <v>1251914.5639999995</v>
      </c>
      <c r="G452" s="51">
        <v>1212363.1019999997</v>
      </c>
      <c r="H452" s="51">
        <v>886757.91899999999</v>
      </c>
      <c r="I452" s="51">
        <v>1377296.2210000001</v>
      </c>
      <c r="J452" s="51">
        <v>1859509.6300000001</v>
      </c>
      <c r="K452" s="51">
        <v>1900091.8310000002</v>
      </c>
      <c r="L452" s="51">
        <v>1706322.5960000001</v>
      </c>
      <c r="M452" s="51">
        <v>1008386.0209999998</v>
      </c>
      <c r="N452" s="51">
        <v>1056709.5419999994</v>
      </c>
      <c r="O452" s="27">
        <f>(IF(M452=0,"n/d",(N452/M452)-1)*100)</f>
        <v>4.7921649044755599</v>
      </c>
    </row>
    <row r="453" spans="2:27" ht="13.5" x14ac:dyDescent="0.3">
      <c r="B453" s="57" t="s">
        <v>5</v>
      </c>
      <c r="C453" s="41">
        <v>792700.20900000003</v>
      </c>
      <c r="D453" s="41">
        <v>887521.76300000004</v>
      </c>
      <c r="E453" s="41">
        <v>1059307.807</v>
      </c>
      <c r="F453" s="41">
        <v>1269071.8109999998</v>
      </c>
      <c r="G453" s="41">
        <v>1140129.3390000002</v>
      </c>
      <c r="H453" s="41">
        <v>867881.94099999999</v>
      </c>
      <c r="I453" s="41">
        <v>1242878.6959999995</v>
      </c>
      <c r="J453" s="41">
        <v>1729379.8760000002</v>
      </c>
      <c r="K453" s="41">
        <v>1772916.8709999998</v>
      </c>
      <c r="L453" s="41">
        <v>1650873.6749999996</v>
      </c>
      <c r="M453" s="41">
        <v>1167448.7</v>
      </c>
      <c r="N453" s="41"/>
      <c r="O453" s="21"/>
    </row>
    <row r="454" spans="2:27" ht="13.5" x14ac:dyDescent="0.3">
      <c r="B454" s="57" t="s">
        <v>6</v>
      </c>
      <c r="C454" s="41">
        <v>852874.201</v>
      </c>
      <c r="D454" s="41">
        <v>887354.34600000002</v>
      </c>
      <c r="E454" s="41">
        <v>959139.43299999984</v>
      </c>
      <c r="F454" s="41">
        <v>1448765.426</v>
      </c>
      <c r="G454" s="41">
        <v>1132195.0069999998</v>
      </c>
      <c r="H454" s="41">
        <v>1009815.7979999998</v>
      </c>
      <c r="I454" s="41">
        <v>1372784.0960000001</v>
      </c>
      <c r="J454" s="41">
        <v>1755817.1279999996</v>
      </c>
      <c r="K454" s="41">
        <v>1478098.6040000001</v>
      </c>
      <c r="L454" s="41">
        <v>1553056.7280000001</v>
      </c>
      <c r="M454" s="41">
        <v>1531701.6769999997</v>
      </c>
      <c r="N454" s="41"/>
      <c r="O454" s="21" t="str">
        <f>IF(N454="","",((SUM(N452:N454))/(SUM(M452:M454))-1)*100)</f>
        <v/>
      </c>
    </row>
    <row r="455" spans="2:27" ht="13.5" x14ac:dyDescent="0.3">
      <c r="B455" s="57" t="s">
        <v>7</v>
      </c>
      <c r="C455" s="41">
        <v>789145.451</v>
      </c>
      <c r="D455" s="41">
        <v>884511.44599999988</v>
      </c>
      <c r="E455" s="41">
        <v>997590.68099999998</v>
      </c>
      <c r="F455" s="41">
        <v>1499971.5269999998</v>
      </c>
      <c r="G455" s="41">
        <v>1160337.0060000001</v>
      </c>
      <c r="H455" s="41">
        <v>985482.53500000003</v>
      </c>
      <c r="I455" s="41">
        <v>1286890.469</v>
      </c>
      <c r="J455" s="41">
        <v>1817073.4870000004</v>
      </c>
      <c r="K455" s="41">
        <v>1208503.1810000001</v>
      </c>
      <c r="L455" s="41">
        <v>1522846.98</v>
      </c>
      <c r="M455" s="41">
        <v>1403613.9410000006</v>
      </c>
      <c r="N455" s="41"/>
      <c r="O455" s="21" t="str">
        <f>IF(N455="","",((SUM(N452:N455))/(SUM(M452:M455))-1)*100)</f>
        <v/>
      </c>
    </row>
    <row r="456" spans="2:27" ht="13.5" x14ac:dyDescent="0.3">
      <c r="B456" s="57" t="s">
        <v>8</v>
      </c>
      <c r="C456" s="41">
        <v>813118.39500000014</v>
      </c>
      <c r="D456" s="41">
        <v>871349.1170000002</v>
      </c>
      <c r="E456" s="41">
        <v>991461.44300000009</v>
      </c>
      <c r="F456" s="41">
        <v>1434707.5439999998</v>
      </c>
      <c r="G456" s="41">
        <v>1319907.2329999998</v>
      </c>
      <c r="H456" s="41">
        <v>1041871.1880000002</v>
      </c>
      <c r="I456" s="41">
        <v>1315822.2300000002</v>
      </c>
      <c r="J456" s="41">
        <v>1869708.1130000001</v>
      </c>
      <c r="K456" s="41">
        <v>1268952.5700000003</v>
      </c>
      <c r="L456" s="41">
        <v>1496041.7290000003</v>
      </c>
      <c r="M456" s="41">
        <v>1306350.0119999992</v>
      </c>
      <c r="N456" s="41"/>
      <c r="O456" s="21" t="str">
        <f>IF(N456="","",((SUM(N452:N456))/(SUM(M452:M456))-1)*100)</f>
        <v/>
      </c>
    </row>
    <row r="457" spans="2:27" ht="13.5" x14ac:dyDescent="0.3">
      <c r="B457" s="57" t="s">
        <v>9</v>
      </c>
      <c r="C457" s="41">
        <v>752357.70700000005</v>
      </c>
      <c r="D457" s="41">
        <v>906254.86800000002</v>
      </c>
      <c r="E457" s="41">
        <v>951224.97400000016</v>
      </c>
      <c r="F457" s="41">
        <v>1490273.4580000001</v>
      </c>
      <c r="G457" s="41">
        <v>1261522.51</v>
      </c>
      <c r="H457" s="41">
        <v>1047822.916</v>
      </c>
      <c r="I457" s="41">
        <v>1494048.567</v>
      </c>
      <c r="J457" s="41">
        <v>1729295.1529999999</v>
      </c>
      <c r="K457" s="41">
        <v>1335636.4489999996</v>
      </c>
      <c r="L457" s="41">
        <v>1278963.3580000002</v>
      </c>
      <c r="M457" s="41">
        <v>1349580.5770000003</v>
      </c>
      <c r="N457" s="41"/>
      <c r="O457" s="21" t="str">
        <f>IF(N457="","",((SUM(N452:N457))/(SUM(M452:M457))-1)*100)</f>
        <v/>
      </c>
    </row>
    <row r="458" spans="2:27" ht="13.5" x14ac:dyDescent="0.3">
      <c r="B458" s="58" t="s">
        <v>16</v>
      </c>
      <c r="C458" s="41">
        <v>766073.9600000002</v>
      </c>
      <c r="D458" s="41">
        <v>963603.58399999992</v>
      </c>
      <c r="E458" s="41">
        <v>1015424.9059999998</v>
      </c>
      <c r="F458" s="41">
        <v>1552109.5260000003</v>
      </c>
      <c r="G458" s="41">
        <v>1314601.9820000003</v>
      </c>
      <c r="H458" s="41">
        <v>1056344.3190000001</v>
      </c>
      <c r="I458" s="41">
        <v>1609360.2400000002</v>
      </c>
      <c r="J458" s="41">
        <v>1865746.8879999998</v>
      </c>
      <c r="K458" s="41">
        <v>1510860.9300000002</v>
      </c>
      <c r="L458" s="41">
        <v>1367176.06</v>
      </c>
      <c r="M458" s="41">
        <v>1326192.1300000006</v>
      </c>
      <c r="N458" s="41"/>
      <c r="O458" s="21" t="str">
        <f>IF(N458="","",((SUM(N452:N458))/(SUM(M452:M458))-1)*100)</f>
        <v/>
      </c>
    </row>
    <row r="459" spans="2:27" ht="13.5" x14ac:dyDescent="0.3">
      <c r="B459" s="57" t="s">
        <v>17</v>
      </c>
      <c r="C459" s="41">
        <v>821321.799</v>
      </c>
      <c r="D459" s="41">
        <v>1021076.3110000002</v>
      </c>
      <c r="E459" s="41">
        <v>1061067.2370000002</v>
      </c>
      <c r="F459" s="41">
        <v>1576056.0879999995</v>
      </c>
      <c r="G459" s="41">
        <v>1351409.3360000001</v>
      </c>
      <c r="H459" s="41">
        <v>1220999.0180000002</v>
      </c>
      <c r="I459" s="41">
        <v>1822817.1459999999</v>
      </c>
      <c r="J459" s="41">
        <v>1868818.2019999998</v>
      </c>
      <c r="K459" s="41">
        <v>1569803.3250000002</v>
      </c>
      <c r="L459" s="41">
        <v>1308963.9389999998</v>
      </c>
      <c r="M459" s="41">
        <v>1269352.0889999995</v>
      </c>
      <c r="N459" s="41"/>
      <c r="O459" s="21" t="str">
        <f>IF(N459="","",((SUM(N452:N459))/(SUM(M452:M459))-1)*100)</f>
        <v/>
      </c>
    </row>
    <row r="460" spans="2:27" ht="13.5" x14ac:dyDescent="0.3">
      <c r="B460" s="57" t="s">
        <v>18</v>
      </c>
      <c r="C460" s="41">
        <v>815790.52299999993</v>
      </c>
      <c r="D460" s="41">
        <v>1017087.2340000001</v>
      </c>
      <c r="E460" s="41">
        <v>1100117.4990000003</v>
      </c>
      <c r="F460" s="41">
        <v>1633094.9710000001</v>
      </c>
      <c r="G460" s="41">
        <v>1344811.3769999999</v>
      </c>
      <c r="H460" s="41">
        <v>1311907.3320000004</v>
      </c>
      <c r="I460" s="41">
        <v>1799251.0150000001</v>
      </c>
      <c r="J460" s="41">
        <v>1873379.5610000002</v>
      </c>
      <c r="K460" s="41">
        <v>1700749.7100000004</v>
      </c>
      <c r="L460" s="41">
        <v>1276441.716</v>
      </c>
      <c r="M460" s="41">
        <v>1336377.7169999999</v>
      </c>
      <c r="N460" s="41"/>
      <c r="O460" s="21" t="str">
        <f>IF(N460="","",((SUM(N452:N460))/(SUM(M452:M460))-1)*100)</f>
        <v/>
      </c>
    </row>
    <row r="461" spans="2:27" ht="13.5" x14ac:dyDescent="0.3">
      <c r="B461" s="57" t="s">
        <v>19</v>
      </c>
      <c r="C461" s="41">
        <v>918801.75699999987</v>
      </c>
      <c r="D461" s="41">
        <v>1126831.2320000001</v>
      </c>
      <c r="E461" s="41">
        <v>1208197.139</v>
      </c>
      <c r="F461" s="41">
        <v>1750110.0830000001</v>
      </c>
      <c r="G461" s="41">
        <v>1198896.5550000004</v>
      </c>
      <c r="H461" s="41">
        <v>1377058.1349999998</v>
      </c>
      <c r="I461" s="41">
        <v>2062893.023</v>
      </c>
      <c r="J461" s="41">
        <v>2055840.7039999999</v>
      </c>
      <c r="K461" s="41">
        <v>1871664.946</v>
      </c>
      <c r="L461" s="41">
        <v>1280461.1430000002</v>
      </c>
      <c r="M461" s="41">
        <v>1291722.7430000007</v>
      </c>
      <c r="N461" s="41"/>
      <c r="O461" s="21" t="str">
        <f>IF(N461="","",((SUM(N452:N461))/(SUM(M452:M461))-1)*100)</f>
        <v/>
      </c>
    </row>
    <row r="462" spans="2:27" ht="13.5" x14ac:dyDescent="0.3">
      <c r="B462" s="57" t="s">
        <v>10</v>
      </c>
      <c r="C462" s="41">
        <v>898237.50999999978</v>
      </c>
      <c r="D462" s="41">
        <v>1104611.0659999999</v>
      </c>
      <c r="E462" s="41">
        <v>1165670.6120000002</v>
      </c>
      <c r="F462" s="41">
        <v>1409931.5540000002</v>
      </c>
      <c r="G462" s="41">
        <v>1005537.458</v>
      </c>
      <c r="H462" s="41">
        <v>1338011.872</v>
      </c>
      <c r="I462" s="41">
        <v>1945479.7849999999</v>
      </c>
      <c r="J462" s="41">
        <v>1981879.4650000001</v>
      </c>
      <c r="K462" s="41">
        <v>1704279.5370000002</v>
      </c>
      <c r="L462" s="41">
        <v>1079481.665</v>
      </c>
      <c r="M462" s="41">
        <v>1209800.8829999999</v>
      </c>
      <c r="N462" s="41"/>
      <c r="O462" s="21" t="str">
        <f>IF(N462="","",((SUM(N452:N462))/(SUM(M452:M462))-1)*100)</f>
        <v/>
      </c>
    </row>
    <row r="463" spans="2:27" ht="13.5" x14ac:dyDescent="0.3">
      <c r="B463" s="59" t="s">
        <v>11</v>
      </c>
      <c r="C463" s="52">
        <v>892364.12900000007</v>
      </c>
      <c r="D463" s="52">
        <v>1210722.9750000001</v>
      </c>
      <c r="E463" s="52">
        <v>1379559.7789999999</v>
      </c>
      <c r="F463" s="52">
        <v>1546732.9529999997</v>
      </c>
      <c r="G463" s="52">
        <v>1144133.2709999999</v>
      </c>
      <c r="H463" s="52">
        <v>1497821.338</v>
      </c>
      <c r="I463" s="52">
        <v>2055197.6849999998</v>
      </c>
      <c r="J463" s="52">
        <v>2137636.3320000004</v>
      </c>
      <c r="K463" s="52">
        <v>1936374.5589999999</v>
      </c>
      <c r="L463" s="52">
        <v>1271075.054</v>
      </c>
      <c r="M463" s="52">
        <v>1328541.797</v>
      </c>
      <c r="N463" s="52"/>
      <c r="O463" s="21" t="str">
        <f>IF(N463="","",((SUM(N452:N463))/(SUM(M452:M463))-1)*100)</f>
        <v/>
      </c>
    </row>
    <row r="464" spans="2:27" ht="13" x14ac:dyDescent="0.3">
      <c r="B464" s="38" t="s">
        <v>12</v>
      </c>
      <c r="C464" s="42">
        <f>SUM(C452:C463)</f>
        <v>9850180.3040000014</v>
      </c>
      <c r="D464" s="42">
        <f t="shared" ref="D464:N464" si="6">SUM(D452:D463)</f>
        <v>11757492.762</v>
      </c>
      <c r="E464" s="42">
        <f t="shared" si="6"/>
        <v>12994115.155999999</v>
      </c>
      <c r="F464" s="42">
        <f t="shared" si="6"/>
        <v>17862739.504999999</v>
      </c>
      <c r="G464" s="42">
        <f t="shared" si="6"/>
        <v>14585844.176000001</v>
      </c>
      <c r="H464" s="42">
        <f t="shared" si="6"/>
        <v>13641774.311000001</v>
      </c>
      <c r="I464" s="42">
        <f t="shared" si="6"/>
        <v>19384719.172999997</v>
      </c>
      <c r="J464" s="42">
        <f t="shared" si="6"/>
        <v>22544084.539000005</v>
      </c>
      <c r="K464" s="42">
        <f t="shared" si="6"/>
        <v>19257932.513</v>
      </c>
      <c r="L464" s="42">
        <f t="shared" si="6"/>
        <v>16791704.643000003</v>
      </c>
      <c r="M464" s="42">
        <f t="shared" si="6"/>
        <v>15529068.287</v>
      </c>
      <c r="N464" s="42">
        <f t="shared" si="6"/>
        <v>1056709.5419999994</v>
      </c>
      <c r="O464" s="48"/>
    </row>
    <row r="465" spans="2:13" s="31" customFormat="1" ht="13" x14ac:dyDescent="0.3">
      <c r="B465" s="2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30"/>
    </row>
    <row r="466" spans="2:13" s="31" customFormat="1" ht="13" x14ac:dyDescent="0.3">
      <c r="B466" s="12" t="str">
        <f>IF(C447="(Tudo)","BRASIL",C447)</f>
        <v>BRASIL</v>
      </c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30"/>
    </row>
    <row r="467" spans="2:13" s="31" customFormat="1" ht="13" x14ac:dyDescent="0.3">
      <c r="B467" s="12" t="str">
        <f>IF(C447="(Tudo)","ETANOL HIDRATADO TOTAL (m³)",C447)</f>
        <v>ETANOL HIDRATADO TOTAL (m³)</v>
      </c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30"/>
    </row>
    <row r="468" spans="2:13" s="31" customFormat="1" ht="13" x14ac:dyDescent="0.3">
      <c r="B468" s="13" t="s">
        <v>14</v>
      </c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30"/>
    </row>
    <row r="469" spans="2:13" s="31" customFormat="1" ht="13" x14ac:dyDescent="0.3">
      <c r="B469" s="2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30"/>
    </row>
    <row r="470" spans="2:13" s="31" customFormat="1" ht="13" x14ac:dyDescent="0.3">
      <c r="B470" s="2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30"/>
    </row>
    <row r="471" spans="2:13" s="31" customFormat="1" ht="13" x14ac:dyDescent="0.3">
      <c r="B471" s="2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30"/>
    </row>
    <row r="472" spans="2:13" s="31" customFormat="1" ht="13" x14ac:dyDescent="0.3">
      <c r="B472" s="2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30"/>
    </row>
    <row r="473" spans="2:13" s="31" customFormat="1" ht="13" x14ac:dyDescent="0.3">
      <c r="B473" s="2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30"/>
    </row>
    <row r="474" spans="2:13" s="31" customFormat="1" ht="13" x14ac:dyDescent="0.3">
      <c r="B474" s="2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30"/>
    </row>
    <row r="475" spans="2:13" s="31" customFormat="1" ht="13" x14ac:dyDescent="0.3">
      <c r="B475" s="2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30"/>
    </row>
    <row r="476" spans="2:13" s="31" customFormat="1" ht="13" x14ac:dyDescent="0.3">
      <c r="B476" s="2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30"/>
    </row>
    <row r="477" spans="2:13" s="31" customFormat="1" ht="13" x14ac:dyDescent="0.3">
      <c r="B477" s="2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30"/>
    </row>
    <row r="478" spans="2:13" s="31" customFormat="1" ht="13" x14ac:dyDescent="0.3">
      <c r="B478" s="2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30"/>
    </row>
    <row r="479" spans="2:13" s="31" customFormat="1" ht="13" x14ac:dyDescent="0.3">
      <c r="B479" s="2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30"/>
    </row>
    <row r="480" spans="2:13" s="31" customFormat="1" ht="13" x14ac:dyDescent="0.3">
      <c r="B480" s="2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30"/>
    </row>
    <row r="481" spans="2:13" s="31" customFormat="1" ht="13" x14ac:dyDescent="0.3">
      <c r="B481" s="2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30"/>
    </row>
    <row r="482" spans="2:13" s="31" customFormat="1" ht="13" x14ac:dyDescent="0.3">
      <c r="B482" s="2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30"/>
    </row>
    <row r="483" spans="2:13" s="31" customFormat="1" ht="13" x14ac:dyDescent="0.3">
      <c r="B483" s="2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30"/>
    </row>
    <row r="484" spans="2:13" s="31" customFormat="1" ht="13" x14ac:dyDescent="0.3">
      <c r="B484" s="2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30"/>
    </row>
    <row r="485" spans="2:13" s="31" customFormat="1" ht="13" x14ac:dyDescent="0.3">
      <c r="B485" s="2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30"/>
    </row>
    <row r="486" spans="2:13" s="31" customFormat="1" ht="13" x14ac:dyDescent="0.3">
      <c r="B486" s="2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30"/>
    </row>
    <row r="487" spans="2:13" s="31" customFormat="1" ht="13" x14ac:dyDescent="0.3">
      <c r="B487" s="2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30"/>
    </row>
    <row r="488" spans="2:13" s="31" customFormat="1" ht="13" x14ac:dyDescent="0.3">
      <c r="B488" s="2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30"/>
    </row>
    <row r="489" spans="2:13" s="31" customFormat="1" ht="13" x14ac:dyDescent="0.3">
      <c r="B489" s="2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30"/>
    </row>
    <row r="490" spans="2:13" s="31" customFormat="1" ht="13" x14ac:dyDescent="0.3">
      <c r="B490" s="2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30"/>
    </row>
    <row r="491" spans="2:13" s="31" customFormat="1" ht="13" x14ac:dyDescent="0.3">
      <c r="B491" s="2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30"/>
    </row>
    <row r="492" spans="2:13" s="31" customFormat="1" ht="13" x14ac:dyDescent="0.3">
      <c r="B492" s="2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30"/>
    </row>
    <row r="493" spans="2:13" ht="13" x14ac:dyDescent="0.3">
      <c r="B493" s="8" t="s">
        <v>37</v>
      </c>
      <c r="F493" s="10"/>
      <c r="G493" s="16"/>
    </row>
    <row r="494" spans="2:13" ht="13" x14ac:dyDescent="0.3">
      <c r="B494" s="8" t="s">
        <v>42</v>
      </c>
      <c r="G494" s="10"/>
    </row>
    <row r="495" spans="2:13" ht="13" x14ac:dyDescent="0.3">
      <c r="B495" s="18" t="s">
        <v>56</v>
      </c>
      <c r="J495" s="10"/>
      <c r="K495" s="10"/>
      <c r="L495" s="10"/>
    </row>
    <row r="496" spans="2:13" x14ac:dyDescent="0.25">
      <c r="B496" s="18" t="str">
        <f>B42</f>
        <v>Dados atualizados em 28 de fevereiro e 2023.</v>
      </c>
      <c r="J496" s="10"/>
      <c r="K496" s="10"/>
      <c r="L496" s="10"/>
    </row>
    <row r="497" spans="2:9" ht="14.5" x14ac:dyDescent="0.25">
      <c r="B497" s="9" t="s">
        <v>33</v>
      </c>
      <c r="E497" s="10"/>
      <c r="F497" s="10"/>
      <c r="G497" s="10"/>
    </row>
    <row r="498" spans="2:9" x14ac:dyDescent="0.25">
      <c r="B498" s="61" t="s">
        <v>86</v>
      </c>
      <c r="E498" s="10"/>
      <c r="F498" s="10"/>
      <c r="G498" s="10"/>
    </row>
    <row r="499" spans="2:9" x14ac:dyDescent="0.25">
      <c r="B499" s="18"/>
      <c r="E499" s="10"/>
      <c r="F499" s="10"/>
      <c r="G499" s="10"/>
    </row>
    <row r="500" spans="2:9" ht="14.5" x14ac:dyDescent="0.25">
      <c r="B500" s="9"/>
      <c r="E500" s="10"/>
      <c r="F500" s="10"/>
      <c r="G500" s="10"/>
    </row>
    <row r="501" spans="2:9" ht="16.5" x14ac:dyDescent="0.35">
      <c r="B501" s="11" t="s">
        <v>13</v>
      </c>
    </row>
    <row r="502" spans="2:9" ht="16.5" x14ac:dyDescent="0.35">
      <c r="B502" s="11"/>
    </row>
    <row r="503" spans="2:9" x14ac:dyDescent="0.25"/>
    <row r="504" spans="2:9" x14ac:dyDescent="0.25"/>
    <row r="505" spans="2:9" ht="18" x14ac:dyDescent="0.4">
      <c r="B505" s="4" t="s">
        <v>84</v>
      </c>
    </row>
    <row r="506" spans="2:9" ht="15.5" x14ac:dyDescent="0.35">
      <c r="B506" s="2" t="s">
        <v>23</v>
      </c>
    </row>
    <row r="507" spans="2:9" x14ac:dyDescent="0.25"/>
    <row r="508" spans="2:9" ht="13" x14ac:dyDescent="0.3">
      <c r="B508" s="5" t="str">
        <f>IF(C510="(Tudo)","BRASIL",C510)</f>
        <v>BRASIL</v>
      </c>
      <c r="G508" s="15"/>
    </row>
    <row r="509" spans="2:9" x14ac:dyDescent="0.25">
      <c r="B509" s="6" t="str">
        <f>IF(C511="(Tudo)","GASOLINA C TOTAL (m³)",C511)</f>
        <v>GASOLINA C TOTAL (m³)</v>
      </c>
      <c r="G509" s="10"/>
    </row>
    <row r="510" spans="2:9" x14ac:dyDescent="0.25">
      <c r="B510" s="25" t="s">
        <v>20</v>
      </c>
      <c r="C510" s="26" t="s">
        <v>27</v>
      </c>
    </row>
    <row r="511" spans="2:9" x14ac:dyDescent="0.25">
      <c r="B511" s="25" t="s">
        <v>34</v>
      </c>
      <c r="C511" s="26" t="s">
        <v>27</v>
      </c>
    </row>
    <row r="512" spans="2:9" x14ac:dyDescent="0.25">
      <c r="B512" s="7" t="s">
        <v>0</v>
      </c>
      <c r="C512" s="7" t="s">
        <v>1</v>
      </c>
      <c r="D512" s="7" t="s">
        <v>0</v>
      </c>
      <c r="E512" s="7" t="s">
        <v>0</v>
      </c>
      <c r="F512" s="7" t="s">
        <v>0</v>
      </c>
      <c r="G512" s="7" t="s">
        <v>0</v>
      </c>
      <c r="H512" s="7" t="s">
        <v>0</v>
      </c>
      <c r="I512" s="7" t="s">
        <v>0</v>
      </c>
    </row>
    <row r="513" spans="2:15" ht="13" x14ac:dyDescent="0.3">
      <c r="B513" s="34"/>
      <c r="C513" s="35" t="s">
        <v>2</v>
      </c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7"/>
      <c r="O513" s="32" t="s">
        <v>3</v>
      </c>
    </row>
    <row r="514" spans="2:15" ht="13" x14ac:dyDescent="0.3">
      <c r="B514" s="35" t="s">
        <v>45</v>
      </c>
      <c r="C514" s="49">
        <v>2012</v>
      </c>
      <c r="D514" s="49">
        <v>2013</v>
      </c>
      <c r="E514" s="49">
        <v>2014</v>
      </c>
      <c r="F514" s="49">
        <v>2015</v>
      </c>
      <c r="G514" s="50" t="s">
        <v>28</v>
      </c>
      <c r="H514" s="50">
        <v>2017</v>
      </c>
      <c r="I514" s="50">
        <v>2018</v>
      </c>
      <c r="J514" s="50">
        <v>2019</v>
      </c>
      <c r="K514" s="50">
        <v>2020</v>
      </c>
      <c r="L514" s="50">
        <v>2021</v>
      </c>
      <c r="M514" s="50">
        <v>2022</v>
      </c>
      <c r="N514" s="50">
        <v>2023</v>
      </c>
      <c r="O514" s="33" t="s">
        <v>67</v>
      </c>
    </row>
    <row r="515" spans="2:15" ht="13.5" x14ac:dyDescent="0.3">
      <c r="B515" s="64" t="s">
        <v>4</v>
      </c>
      <c r="C515" s="51">
        <v>3097527.2760000001</v>
      </c>
      <c r="D515" s="55">
        <v>3335897.4120000005</v>
      </c>
      <c r="E515" s="51">
        <v>3588306.043000001</v>
      </c>
      <c r="F515" s="51">
        <v>3860410.4309999994</v>
      </c>
      <c r="G515" s="51">
        <v>3321867.9709999994</v>
      </c>
      <c r="H515" s="51">
        <v>3722536.7680000006</v>
      </c>
      <c r="I515" s="51">
        <v>3389921.8490000004</v>
      </c>
      <c r="J515" s="51">
        <v>3126943.2580000004</v>
      </c>
      <c r="K515" s="51">
        <v>3167239.5870000003</v>
      </c>
      <c r="L515" s="51">
        <v>3181268.3290000004</v>
      </c>
      <c r="M515" s="51">
        <v>3271353.2919999999</v>
      </c>
      <c r="N515" s="51">
        <v>3755181.9359999993</v>
      </c>
      <c r="O515" s="27">
        <f>(IF(M515=0,"n/d",(N515/M515)-1)*100)</f>
        <v>14.789862201162695</v>
      </c>
    </row>
    <row r="516" spans="2:15" ht="13.5" x14ac:dyDescent="0.3">
      <c r="B516" s="65" t="s">
        <v>5</v>
      </c>
      <c r="C516" s="41">
        <v>3062795.1700000004</v>
      </c>
      <c r="D516" s="41">
        <v>2987486.7480000001</v>
      </c>
      <c r="E516" s="41">
        <v>3432934.9219999998</v>
      </c>
      <c r="F516" s="41">
        <v>3110122.5199999996</v>
      </c>
      <c r="G516" s="41">
        <v>3463858.3870000006</v>
      </c>
      <c r="H516" s="41">
        <v>3546965.9039999992</v>
      </c>
      <c r="I516" s="41">
        <v>3132420.3999999994</v>
      </c>
      <c r="J516" s="41">
        <v>2956866.4049999998</v>
      </c>
      <c r="K516" s="41">
        <v>3083980.7870000005</v>
      </c>
      <c r="L516" s="41">
        <v>2770212.5049999999</v>
      </c>
      <c r="M516" s="41">
        <v>3321083.560000001</v>
      </c>
      <c r="N516" s="41"/>
      <c r="O516" s="21"/>
    </row>
    <row r="517" spans="2:15" ht="13.5" x14ac:dyDescent="0.3">
      <c r="B517" s="65" t="s">
        <v>6</v>
      </c>
      <c r="C517" s="41">
        <v>3309409.7730000005</v>
      </c>
      <c r="D517" s="41">
        <v>3360621.8799999994</v>
      </c>
      <c r="E517" s="41">
        <v>3555264.9879999999</v>
      </c>
      <c r="F517" s="41">
        <v>3402206.0810000002</v>
      </c>
      <c r="G517" s="41">
        <v>3732665.2580000004</v>
      </c>
      <c r="H517" s="41">
        <v>3948915.9669999997</v>
      </c>
      <c r="I517" s="41">
        <v>3625937.3129999996</v>
      </c>
      <c r="J517" s="41">
        <v>3112212.5189999999</v>
      </c>
      <c r="K517" s="41">
        <v>2697024.6129999994</v>
      </c>
      <c r="L517" s="41">
        <v>2820835.182</v>
      </c>
      <c r="M517" s="41">
        <v>3301338.3199999994</v>
      </c>
      <c r="N517" s="41"/>
      <c r="O517" s="21" t="str">
        <f>IF(N517="","",((SUM(N515:N517))/(SUM(M515:M517))-1)*100)</f>
        <v/>
      </c>
    </row>
    <row r="518" spans="2:15" ht="13.5" x14ac:dyDescent="0.3">
      <c r="B518" s="65" t="s">
        <v>7</v>
      </c>
      <c r="C518" s="41">
        <v>3167339.3749999986</v>
      </c>
      <c r="D518" s="41">
        <v>3423164.5539999995</v>
      </c>
      <c r="E518" s="41">
        <v>3763829.9799999991</v>
      </c>
      <c r="F518" s="41">
        <v>3449428.9850000003</v>
      </c>
      <c r="G518" s="41">
        <v>3571395.6639999999</v>
      </c>
      <c r="H518" s="41">
        <v>3650211.7049999991</v>
      </c>
      <c r="I518" s="41">
        <v>3374562.5639999984</v>
      </c>
      <c r="J518" s="41">
        <v>3195715.1770000006</v>
      </c>
      <c r="K518" s="41">
        <v>2286484.6970000011</v>
      </c>
      <c r="L518" s="41">
        <v>2738588.850000001</v>
      </c>
      <c r="M518" s="41">
        <v>3260679.2369999988</v>
      </c>
      <c r="N518" s="41"/>
      <c r="O518" s="21" t="str">
        <f>IF(N518="","",((SUM(N515:N518))/(SUM(M515:M518))-1)*100)</f>
        <v/>
      </c>
    </row>
    <row r="519" spans="2:15" ht="13.5" x14ac:dyDescent="0.3">
      <c r="B519" s="65" t="s">
        <v>8</v>
      </c>
      <c r="C519" s="41">
        <v>3245573.8760000006</v>
      </c>
      <c r="D519" s="41">
        <v>3499342.9269999992</v>
      </c>
      <c r="E519" s="41">
        <v>3716598.2479999997</v>
      </c>
      <c r="F519" s="41">
        <v>3274964.64</v>
      </c>
      <c r="G519" s="41">
        <v>3428700.68</v>
      </c>
      <c r="H519" s="41">
        <v>3784613.1779999998</v>
      </c>
      <c r="I519" s="41">
        <v>3067245.4379999982</v>
      </c>
      <c r="J519" s="41">
        <v>3139780.2470000009</v>
      </c>
      <c r="K519" s="41">
        <v>2499361.9559999998</v>
      </c>
      <c r="L519" s="41">
        <v>3089118.8020000001</v>
      </c>
      <c r="M519" s="41">
        <v>3429459.66</v>
      </c>
      <c r="N519" s="41"/>
      <c r="O519" s="21" t="str">
        <f>IF(N519="","",((SUM(N515:N519))/(SUM(M515:M519))-1)*100)</f>
        <v/>
      </c>
    </row>
    <row r="520" spans="2:15" ht="13.5" x14ac:dyDescent="0.3">
      <c r="B520" s="65" t="s">
        <v>9</v>
      </c>
      <c r="C520" s="41">
        <v>3209042.5169999995</v>
      </c>
      <c r="D520" s="41">
        <v>3281793.46</v>
      </c>
      <c r="E520" s="41">
        <v>3455630.5299999993</v>
      </c>
      <c r="F520" s="41">
        <v>3344632.4549999996</v>
      </c>
      <c r="G520" s="41">
        <v>3370928.2050000001</v>
      </c>
      <c r="H520" s="41">
        <v>3761325.4109999989</v>
      </c>
      <c r="I520" s="41">
        <v>3152100.196</v>
      </c>
      <c r="J520" s="41">
        <v>2955523.365999999</v>
      </c>
      <c r="K520" s="41">
        <v>2722475.0370000005</v>
      </c>
      <c r="L520" s="41">
        <v>3196372.9150000005</v>
      </c>
      <c r="M520" s="41">
        <v>3170300.1740000001</v>
      </c>
      <c r="N520" s="41"/>
      <c r="O520" s="21" t="str">
        <f>IF(N520="","",((SUM(N515:N520))/(SUM(M515:M520))-1)*100)</f>
        <v/>
      </c>
    </row>
    <row r="521" spans="2:15" ht="13.5" x14ac:dyDescent="0.3">
      <c r="B521" s="66" t="s">
        <v>16</v>
      </c>
      <c r="C521" s="41">
        <v>3249795.0299999989</v>
      </c>
      <c r="D521" s="41">
        <v>3485650.3149999999</v>
      </c>
      <c r="E521" s="41">
        <v>3645347.8749999995</v>
      </c>
      <c r="F521" s="41">
        <v>3422148.9299999992</v>
      </c>
      <c r="G521" s="41">
        <v>3442005.5619999995</v>
      </c>
      <c r="H521" s="41">
        <v>3709278.449</v>
      </c>
      <c r="I521" s="41">
        <v>2996048.7350000003</v>
      </c>
      <c r="J521" s="41">
        <v>3226324.9249999998</v>
      </c>
      <c r="K521" s="41">
        <v>2981551.989000001</v>
      </c>
      <c r="L521" s="41">
        <v>3515092.2150000008</v>
      </c>
      <c r="M521" s="41">
        <v>3566004.2539999983</v>
      </c>
      <c r="N521" s="41"/>
      <c r="O521" s="21" t="str">
        <f>IF(N521="","",((SUM(N515:N521))/(SUM(M515:M521))-1)*100)</f>
        <v/>
      </c>
    </row>
    <row r="522" spans="2:15" ht="13.5" x14ac:dyDescent="0.3">
      <c r="B522" s="65" t="s">
        <v>17</v>
      </c>
      <c r="C522" s="41">
        <v>3443751.1469999994</v>
      </c>
      <c r="D522" s="41">
        <v>3586453.2959999992</v>
      </c>
      <c r="E522" s="41">
        <v>3703508.3389999992</v>
      </c>
      <c r="F522" s="41">
        <v>3289414.4390000002</v>
      </c>
      <c r="G522" s="41">
        <v>3553375.6139999991</v>
      </c>
      <c r="H522" s="41">
        <v>3695580.2629999998</v>
      </c>
      <c r="I522" s="41">
        <v>3197553.4230000004</v>
      </c>
      <c r="J522" s="41">
        <v>3257545.2990000001</v>
      </c>
      <c r="K522" s="41">
        <v>2933072.5439999998</v>
      </c>
      <c r="L522" s="41">
        <v>3426644.9609999997</v>
      </c>
      <c r="M522" s="41">
        <v>3837513.5469999998</v>
      </c>
      <c r="N522" s="41"/>
      <c r="O522" s="21" t="str">
        <f>IF(N522="","",((SUM(N515:N522))/(SUM(M515:M522))-1)*100)</f>
        <v/>
      </c>
    </row>
    <row r="523" spans="2:15" ht="13.5" x14ac:dyDescent="0.3">
      <c r="B523" s="65" t="s">
        <v>18</v>
      </c>
      <c r="C523" s="41">
        <v>3251623.9590000007</v>
      </c>
      <c r="D523" s="41">
        <v>3372566.5639999998</v>
      </c>
      <c r="E523" s="41">
        <v>3777758.4859999996</v>
      </c>
      <c r="F523" s="41">
        <v>3315073.8409999995</v>
      </c>
      <c r="G523" s="41">
        <v>3583991.9169999999</v>
      </c>
      <c r="H523" s="41">
        <v>3500534.9650000008</v>
      </c>
      <c r="I523" s="41">
        <v>2887525.0730000013</v>
      </c>
      <c r="J523" s="41">
        <v>3088984.4449999989</v>
      </c>
      <c r="K523" s="41">
        <v>3127219.0460000001</v>
      </c>
      <c r="L523" s="41">
        <v>3494551.8739999994</v>
      </c>
      <c r="M523" s="41">
        <v>3810491.5640000002</v>
      </c>
      <c r="N523" s="41"/>
      <c r="O523" s="21" t="str">
        <f>IF(N523="","",((SUM(N515:N523))/(SUM(M515:M523))-1)*100)</f>
        <v/>
      </c>
    </row>
    <row r="524" spans="2:15" ht="13.5" x14ac:dyDescent="0.3">
      <c r="B524" s="65" t="s">
        <v>19</v>
      </c>
      <c r="C524" s="41">
        <v>3570055.057</v>
      </c>
      <c r="D524" s="41">
        <v>3648718.5900000003</v>
      </c>
      <c r="E524" s="41">
        <v>4000745.3369999998</v>
      </c>
      <c r="F524" s="41">
        <v>3475017.5749999993</v>
      </c>
      <c r="G524" s="41">
        <v>3620869.4019999993</v>
      </c>
      <c r="H524" s="41">
        <v>3538792.8140000002</v>
      </c>
      <c r="I524" s="41">
        <v>3053220.1409999998</v>
      </c>
      <c r="J524" s="41">
        <v>3322277.2499999991</v>
      </c>
      <c r="K524" s="41">
        <v>3390764.5630000005</v>
      </c>
      <c r="L524" s="41">
        <v>3581105.0850000004</v>
      </c>
      <c r="M524" s="41">
        <v>3877617.351999999</v>
      </c>
      <c r="N524" s="41"/>
      <c r="O524" s="21" t="str">
        <f>IF(N524="","",((SUM(N515:N524))/(SUM(M515:M524))-1)*100)</f>
        <v/>
      </c>
    </row>
    <row r="525" spans="2:15" ht="13.5" x14ac:dyDescent="0.3">
      <c r="B525" s="65" t="s">
        <v>10</v>
      </c>
      <c r="C525" s="41">
        <v>3321685.2650000006</v>
      </c>
      <c r="D525" s="41">
        <v>3578908.929</v>
      </c>
      <c r="E525" s="41">
        <v>3537267.4489999991</v>
      </c>
      <c r="F525" s="41">
        <v>3249604.8760000002</v>
      </c>
      <c r="G525" s="41">
        <v>3706914.2960000001</v>
      </c>
      <c r="H525" s="41">
        <v>3434291.1490000002</v>
      </c>
      <c r="I525" s="41">
        <v>3018897.4690000014</v>
      </c>
      <c r="J525" s="41">
        <v>3219828.551</v>
      </c>
      <c r="K525" s="41">
        <v>3217673.1580000003</v>
      </c>
      <c r="L525" s="41">
        <v>3435304.3400000003</v>
      </c>
      <c r="M525" s="41">
        <v>3758178.93</v>
      </c>
      <c r="N525" s="41"/>
      <c r="O525" s="21" t="str">
        <f>IF(N525="","",((SUM(N515:N525))/(SUM(M515:M525))-1)*100)</f>
        <v/>
      </c>
    </row>
    <row r="526" spans="2:15" ht="13.5" x14ac:dyDescent="0.3">
      <c r="B526" s="67" t="s">
        <v>11</v>
      </c>
      <c r="C526" s="52">
        <v>3769116.2800000007</v>
      </c>
      <c r="D526" s="52">
        <v>3865631.916999999</v>
      </c>
      <c r="E526" s="52">
        <v>4187054.611</v>
      </c>
      <c r="F526" s="52">
        <v>3944376.7969999993</v>
      </c>
      <c r="G526" s="52">
        <v>4222508.9219999993</v>
      </c>
      <c r="H526" s="52">
        <v>3856485.4399999985</v>
      </c>
      <c r="I526" s="52">
        <v>3456346.6609999994</v>
      </c>
      <c r="J526" s="52">
        <v>3563035.3279999997</v>
      </c>
      <c r="K526" s="52">
        <v>3716766.1890000007</v>
      </c>
      <c r="L526" s="52">
        <v>4068252.08</v>
      </c>
      <c r="M526" s="52">
        <v>4435252.2039999999</v>
      </c>
      <c r="N526" s="52"/>
      <c r="O526" s="21" t="str">
        <f>IF(N526="","",((SUM(N515:N526))/(SUM(M515:M526))-1)*100)</f>
        <v/>
      </c>
    </row>
    <row r="527" spans="2:15" ht="13" x14ac:dyDescent="0.3">
      <c r="B527" s="38" t="s">
        <v>12</v>
      </c>
      <c r="C527" s="43">
        <f>SUM(C515:C526)</f>
        <v>39697714.724999994</v>
      </c>
      <c r="D527" s="43">
        <f t="shared" ref="D527:N527" si="7">SUM(D515:D526)</f>
        <v>41426236.591999993</v>
      </c>
      <c r="E527" s="43">
        <f t="shared" si="7"/>
        <v>44364246.807999998</v>
      </c>
      <c r="F527" s="43">
        <f t="shared" si="7"/>
        <v>41137401.57</v>
      </c>
      <c r="G527" s="43">
        <f t="shared" si="7"/>
        <v>43019081.877999999</v>
      </c>
      <c r="H527" s="43">
        <f t="shared" si="7"/>
        <v>44149532.012999997</v>
      </c>
      <c r="I527" s="43">
        <f t="shared" si="7"/>
        <v>38351779.261999995</v>
      </c>
      <c r="J527" s="43">
        <f t="shared" si="7"/>
        <v>38165036.770000003</v>
      </c>
      <c r="K527" s="43">
        <f t="shared" si="7"/>
        <v>35823614.166000001</v>
      </c>
      <c r="L527" s="43">
        <f t="shared" si="7"/>
        <v>39317347.137999997</v>
      </c>
      <c r="M527" s="43">
        <f t="shared" si="7"/>
        <v>43039272.093999997</v>
      </c>
      <c r="N527" s="43">
        <f t="shared" si="7"/>
        <v>3755181.9359999993</v>
      </c>
      <c r="O527" s="48"/>
    </row>
    <row r="528" spans="2:15" s="31" customFormat="1" ht="13" x14ac:dyDescent="0.3">
      <c r="B528" s="39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2:13" s="31" customFormat="1" ht="13" x14ac:dyDescent="0.3">
      <c r="B529" s="12" t="str">
        <f>IF(C510="(Tudo)","BRASIL",C510)</f>
        <v>BRASIL</v>
      </c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2:13" s="31" customFormat="1" ht="13" x14ac:dyDescent="0.3">
      <c r="B530" s="12" t="str">
        <f>IF(C510="(Tudo)","GASOLINA C TOTAL (m³)",C510)</f>
        <v>GASOLINA C TOTAL (m³)</v>
      </c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2:13" s="31" customFormat="1" ht="13" x14ac:dyDescent="0.3">
      <c r="B531" s="13" t="s">
        <v>14</v>
      </c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2:13" s="31" customFormat="1" ht="13" x14ac:dyDescent="0.3">
      <c r="B532" s="39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2:13" s="31" customFormat="1" ht="13" x14ac:dyDescent="0.3">
      <c r="B533" s="39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2:13" s="31" customFormat="1" ht="13" x14ac:dyDescent="0.3">
      <c r="B534" s="39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2:13" s="31" customFormat="1" ht="13" x14ac:dyDescent="0.3">
      <c r="B535" s="39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2:13" s="31" customFormat="1" ht="13" x14ac:dyDescent="0.3">
      <c r="B536" s="39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2:13" s="31" customFormat="1" ht="13" x14ac:dyDescent="0.3">
      <c r="B537" s="39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2:13" s="31" customFormat="1" ht="13" x14ac:dyDescent="0.3">
      <c r="B538" s="39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2:13" s="31" customFormat="1" ht="13" x14ac:dyDescent="0.3">
      <c r="B539" s="39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2:13" s="31" customFormat="1" ht="13" x14ac:dyDescent="0.3">
      <c r="B540" s="39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2:13" s="31" customFormat="1" ht="13" x14ac:dyDescent="0.3">
      <c r="B541" s="39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2:13" s="31" customFormat="1" ht="13" x14ac:dyDescent="0.3">
      <c r="B542" s="39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2:13" s="31" customFormat="1" ht="13" x14ac:dyDescent="0.3">
      <c r="B543" s="39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2:13" s="31" customFormat="1" ht="13" x14ac:dyDescent="0.3">
      <c r="B544" s="39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2:13" s="31" customFormat="1" ht="13" x14ac:dyDescent="0.3">
      <c r="B545" s="39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2:13" s="31" customFormat="1" ht="13" x14ac:dyDescent="0.3">
      <c r="B546" s="39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2:13" s="31" customFormat="1" ht="13" x14ac:dyDescent="0.3">
      <c r="B547" s="39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2:13" s="31" customFormat="1" ht="13" x14ac:dyDescent="0.3">
      <c r="B548" s="39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2:13" s="31" customFormat="1" ht="13" x14ac:dyDescent="0.3">
      <c r="B549" s="39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2:13" s="31" customFormat="1" ht="13" x14ac:dyDescent="0.3">
      <c r="B550" s="39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2:13" s="31" customFormat="1" ht="13" x14ac:dyDescent="0.3">
      <c r="B551" s="39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2:13" s="31" customFormat="1" ht="13" x14ac:dyDescent="0.3">
      <c r="B552" s="39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2:13" s="31" customFormat="1" ht="13" x14ac:dyDescent="0.3">
      <c r="B553" s="39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2:13" s="31" customFormat="1" ht="13" x14ac:dyDescent="0.3">
      <c r="B554" s="39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2:13" s="31" customFormat="1" ht="13" x14ac:dyDescent="0.3">
      <c r="B555" s="39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2:13" ht="13" x14ac:dyDescent="0.3">
      <c r="B556" s="8" t="s">
        <v>37</v>
      </c>
      <c r="F556" s="10"/>
      <c r="G556" s="16"/>
    </row>
    <row r="557" spans="2:13" ht="13" x14ac:dyDescent="0.3">
      <c r="B557" s="8" t="s">
        <v>38</v>
      </c>
      <c r="G557" s="10"/>
    </row>
    <row r="558" spans="2:13" ht="13" x14ac:dyDescent="0.3">
      <c r="B558" s="18" t="s">
        <v>56</v>
      </c>
      <c r="J558" s="10"/>
      <c r="K558" s="10"/>
      <c r="L558" s="10"/>
    </row>
    <row r="559" spans="2:13" x14ac:dyDescent="0.25">
      <c r="B559" s="18" t="str">
        <f>B496</f>
        <v>Dados atualizados em 28 de fevereiro e 2023.</v>
      </c>
      <c r="J559" s="10"/>
      <c r="K559" s="10"/>
      <c r="L559" s="10"/>
    </row>
    <row r="560" spans="2:13" ht="14.5" x14ac:dyDescent="0.25">
      <c r="B560" s="9" t="s">
        <v>33</v>
      </c>
      <c r="E560" s="10"/>
      <c r="F560" s="10"/>
      <c r="G560" s="10"/>
    </row>
    <row r="561" spans="2:15" x14ac:dyDescent="0.25">
      <c r="B561" s="61" t="s">
        <v>86</v>
      </c>
      <c r="E561" s="10"/>
      <c r="F561" s="10"/>
      <c r="G561" s="10"/>
    </row>
    <row r="562" spans="2:15" x14ac:dyDescent="0.25">
      <c r="B562" s="18"/>
      <c r="E562" s="10"/>
      <c r="F562" s="10"/>
      <c r="G562" s="10"/>
    </row>
    <row r="563" spans="2:15" ht="14.5" x14ac:dyDescent="0.25">
      <c r="B563" s="9"/>
      <c r="E563" s="10"/>
      <c r="F563" s="10"/>
      <c r="G563" s="10"/>
    </row>
    <row r="564" spans="2:15" ht="16.5" x14ac:dyDescent="0.35">
      <c r="B564" s="11" t="s">
        <v>13</v>
      </c>
    </row>
    <row r="565" spans="2:15" ht="16.5" x14ac:dyDescent="0.35">
      <c r="B565" s="11"/>
    </row>
    <row r="566" spans="2:15" x14ac:dyDescent="0.25"/>
    <row r="567" spans="2:15" x14ac:dyDescent="0.25"/>
    <row r="568" spans="2:15" ht="18" x14ac:dyDescent="0.4">
      <c r="B568" s="4" t="s">
        <v>85</v>
      </c>
    </row>
    <row r="569" spans="2:15" ht="15.5" x14ac:dyDescent="0.35">
      <c r="B569" s="2" t="s">
        <v>23</v>
      </c>
    </row>
    <row r="570" spans="2:15" x14ac:dyDescent="0.25"/>
    <row r="571" spans="2:15" ht="13" x14ac:dyDescent="0.3">
      <c r="B571" s="5" t="str">
        <f>IF(C573="(Tudo)","BRASIL",C573)</f>
        <v>BRASIL</v>
      </c>
      <c r="G571" s="15"/>
    </row>
    <row r="572" spans="2:15" x14ac:dyDescent="0.25">
      <c r="B572" s="6" t="str">
        <f>IF(C574="(Tudo)","ÓLEO DIESEL TOTAL (m³)",C574)</f>
        <v>ÓLEO DIESEL TOTAL (m³)</v>
      </c>
      <c r="G572" s="10"/>
    </row>
    <row r="573" spans="2:15" x14ac:dyDescent="0.25">
      <c r="B573" s="25" t="s">
        <v>20</v>
      </c>
      <c r="C573" s="26" t="s">
        <v>27</v>
      </c>
    </row>
    <row r="574" spans="2:15" x14ac:dyDescent="0.25">
      <c r="B574" s="25" t="s">
        <v>34</v>
      </c>
      <c r="C574" s="26" t="s">
        <v>27</v>
      </c>
    </row>
    <row r="575" spans="2:15" x14ac:dyDescent="0.25">
      <c r="B575" s="7" t="s">
        <v>0</v>
      </c>
      <c r="C575" s="7" t="s">
        <v>1</v>
      </c>
      <c r="D575" s="7" t="s">
        <v>0</v>
      </c>
      <c r="E575" s="7" t="s">
        <v>0</v>
      </c>
      <c r="F575" s="7" t="s">
        <v>0</v>
      </c>
      <c r="G575" s="7" t="s">
        <v>0</v>
      </c>
      <c r="H575" s="7" t="s">
        <v>0</v>
      </c>
      <c r="I575" s="7" t="s">
        <v>0</v>
      </c>
    </row>
    <row r="576" spans="2:15" ht="13" x14ac:dyDescent="0.3">
      <c r="B576" s="34"/>
      <c r="C576" s="35" t="s">
        <v>2</v>
      </c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7"/>
      <c r="O576" s="32" t="s">
        <v>3</v>
      </c>
    </row>
    <row r="577" spans="2:15" ht="13" x14ac:dyDescent="0.3">
      <c r="B577" s="35" t="s">
        <v>45</v>
      </c>
      <c r="C577" s="49">
        <v>2012</v>
      </c>
      <c r="D577" s="49">
        <v>2013</v>
      </c>
      <c r="E577" s="49">
        <v>2014</v>
      </c>
      <c r="F577" s="49">
        <v>2015</v>
      </c>
      <c r="G577" s="50" t="s">
        <v>28</v>
      </c>
      <c r="H577" s="50">
        <v>2017</v>
      </c>
      <c r="I577" s="50">
        <v>2018</v>
      </c>
      <c r="J577" s="50">
        <v>2019</v>
      </c>
      <c r="K577" s="50">
        <v>2020</v>
      </c>
      <c r="L577" s="50">
        <v>2021</v>
      </c>
      <c r="M577" s="50">
        <v>2022</v>
      </c>
      <c r="N577" s="50">
        <v>2023</v>
      </c>
      <c r="O577" s="33" t="s">
        <v>43</v>
      </c>
    </row>
    <row r="578" spans="2:15" ht="13.5" x14ac:dyDescent="0.3">
      <c r="B578" s="64" t="s">
        <v>4</v>
      </c>
      <c r="C578" s="51">
        <v>3927754.9330000011</v>
      </c>
      <c r="D578" s="55">
        <v>4456692.9899999993</v>
      </c>
      <c r="E578" s="51">
        <v>4566320.5499999989</v>
      </c>
      <c r="F578" s="51">
        <v>4732998.7530000005</v>
      </c>
      <c r="G578" s="51">
        <v>3942869.9830000005</v>
      </c>
      <c r="H578" s="51">
        <v>3959166.6519999984</v>
      </c>
      <c r="I578" s="51">
        <v>4135742.4269999987</v>
      </c>
      <c r="J578" s="51">
        <v>4391503.4300000016</v>
      </c>
      <c r="K578" s="51">
        <v>4432971.260999999</v>
      </c>
      <c r="L578" s="51">
        <v>4523814.8600000013</v>
      </c>
      <c r="M578" s="51">
        <v>4636961.2460000012</v>
      </c>
      <c r="N578" s="51">
        <v>4539228.7380000008</v>
      </c>
      <c r="O578" s="27">
        <f>(IF(M578=0,"n/d",(N578/M578)-1)*100)</f>
        <v>-2.1076843824025415</v>
      </c>
    </row>
    <row r="579" spans="2:15" ht="13.5" x14ac:dyDescent="0.3">
      <c r="B579" s="65" t="s">
        <v>5</v>
      </c>
      <c r="C579" s="41">
        <v>4179450.8150000004</v>
      </c>
      <c r="D579" s="41">
        <v>4276021.1120000007</v>
      </c>
      <c r="E579" s="41">
        <v>4679585.07</v>
      </c>
      <c r="F579" s="41">
        <v>4071620.8390000002</v>
      </c>
      <c r="G579" s="41">
        <v>4284566.7949999999</v>
      </c>
      <c r="H579" s="41">
        <v>4034946.4360000002</v>
      </c>
      <c r="I579" s="41">
        <v>4120481.7120000012</v>
      </c>
      <c r="J579" s="41">
        <v>4375219.4479999989</v>
      </c>
      <c r="K579" s="41">
        <v>4514231.523</v>
      </c>
      <c r="L579" s="41">
        <v>4440445.7990000006</v>
      </c>
      <c r="M579" s="41">
        <v>4929325.5330000008</v>
      </c>
      <c r="N579" s="41"/>
      <c r="O579" s="21"/>
    </row>
    <row r="580" spans="2:15" ht="13.5" x14ac:dyDescent="0.3">
      <c r="B580" s="65" t="s">
        <v>6</v>
      </c>
      <c r="C580" s="41">
        <v>4750772.8780000024</v>
      </c>
      <c r="D580" s="41">
        <v>4696752.1670000013</v>
      </c>
      <c r="E580" s="41">
        <v>4815102.6629999978</v>
      </c>
      <c r="F580" s="41">
        <v>5013801.7280000001</v>
      </c>
      <c r="G580" s="41">
        <v>4751359.4499999983</v>
      </c>
      <c r="H580" s="41">
        <v>4852097.2459999993</v>
      </c>
      <c r="I580" s="41">
        <v>4825773.4430000018</v>
      </c>
      <c r="J580" s="41">
        <v>4554752.7959999992</v>
      </c>
      <c r="K580" s="41">
        <v>4710564.4950000001</v>
      </c>
      <c r="L580" s="41">
        <v>5496596.4099999983</v>
      </c>
      <c r="M580" s="41">
        <v>5461778.9519999987</v>
      </c>
      <c r="N580" s="41"/>
      <c r="O580" s="21" t="str">
        <f>IF(N580="","",((SUM(N578:N580))/(SUM(M578:M580))-1)*100)</f>
        <v/>
      </c>
    </row>
    <row r="581" spans="2:15" ht="13.5" x14ac:dyDescent="0.3">
      <c r="B581" s="65" t="s">
        <v>7</v>
      </c>
      <c r="C581" s="41">
        <v>4313013.5870000003</v>
      </c>
      <c r="D581" s="41">
        <v>4943159.0370000005</v>
      </c>
      <c r="E581" s="41">
        <v>4885145.648</v>
      </c>
      <c r="F581" s="41">
        <v>4738922.6490000002</v>
      </c>
      <c r="G581" s="41">
        <v>4572943.9799999986</v>
      </c>
      <c r="H581" s="41">
        <v>4146623.9240000006</v>
      </c>
      <c r="I581" s="41">
        <v>4618470.2200000007</v>
      </c>
      <c r="J581" s="41">
        <v>4653654.3949999996</v>
      </c>
      <c r="K581" s="41">
        <v>4004816.9029999999</v>
      </c>
      <c r="L581" s="41">
        <v>5085850.7809999995</v>
      </c>
      <c r="M581" s="41">
        <v>4989833.6750000007</v>
      </c>
      <c r="N581" s="41"/>
      <c r="O581" s="21" t="str">
        <f>IF(N581="","",((SUM(N578:N581))/(SUM(M578:M581))-1)*100)</f>
        <v/>
      </c>
    </row>
    <row r="582" spans="2:15" ht="13.5" x14ac:dyDescent="0.3">
      <c r="B582" s="65" t="s">
        <v>8</v>
      </c>
      <c r="C582" s="41">
        <v>4669094.7479999997</v>
      </c>
      <c r="D582" s="41">
        <v>4928345.7890000017</v>
      </c>
      <c r="E582" s="41">
        <v>5131918.7300000023</v>
      </c>
      <c r="F582" s="41">
        <v>4636556.5580000021</v>
      </c>
      <c r="G582" s="41">
        <v>4499732.5760000013</v>
      </c>
      <c r="H582" s="41">
        <v>4614686.9570000004</v>
      </c>
      <c r="I582" s="41">
        <v>3772603.2739999988</v>
      </c>
      <c r="J582" s="41">
        <v>4796717.5599999987</v>
      </c>
      <c r="K582" s="41">
        <v>4360350.2940000016</v>
      </c>
      <c r="L582" s="41">
        <v>5022151.7170000002</v>
      </c>
      <c r="M582" s="41">
        <v>5345139.5700000012</v>
      </c>
      <c r="N582" s="41"/>
      <c r="O582" s="21" t="str">
        <f>IF(N582="","",((SUM(N578:N582))/(SUM(M578:M582))-1)*100)</f>
        <v/>
      </c>
    </row>
    <row r="583" spans="2:15" ht="13.5" x14ac:dyDescent="0.3">
      <c r="B583" s="65" t="s">
        <v>9</v>
      </c>
      <c r="C583" s="41">
        <v>4563513.5899999989</v>
      </c>
      <c r="D583" s="41">
        <v>4708673.3840000005</v>
      </c>
      <c r="E583" s="41">
        <v>4707725.4329999983</v>
      </c>
      <c r="F583" s="41">
        <v>4863308.6789999995</v>
      </c>
      <c r="G583" s="41">
        <v>4616496.4809999978</v>
      </c>
      <c r="H583" s="41">
        <v>4677453.5930000003</v>
      </c>
      <c r="I583" s="41">
        <v>5011752.4370000008</v>
      </c>
      <c r="J583" s="41">
        <v>4653210.841</v>
      </c>
      <c r="K583" s="41">
        <v>4696043.3550000004</v>
      </c>
      <c r="L583" s="41">
        <v>5116078.9710000027</v>
      </c>
      <c r="M583" s="41">
        <v>5139351.9499999993</v>
      </c>
      <c r="N583" s="41"/>
      <c r="O583" s="21" t="str">
        <f>IF(N583="","",((SUM(N578:N583))/(SUM(M578:M583))-1)*100)</f>
        <v/>
      </c>
    </row>
    <row r="584" spans="2:15" ht="13.5" x14ac:dyDescent="0.3">
      <c r="B584" s="66" t="s">
        <v>16</v>
      </c>
      <c r="C584" s="41">
        <v>4779889.0250000032</v>
      </c>
      <c r="D584" s="41">
        <v>5119508.3109999988</v>
      </c>
      <c r="E584" s="41">
        <v>5186600.9310000027</v>
      </c>
      <c r="F584" s="41">
        <v>4963402.3359999992</v>
      </c>
      <c r="G584" s="41">
        <v>4697056.9579999987</v>
      </c>
      <c r="H584" s="41">
        <v>4821464.4479999989</v>
      </c>
      <c r="I584" s="41">
        <v>4982153.4779999992</v>
      </c>
      <c r="J584" s="41">
        <v>5187031.6069999998</v>
      </c>
      <c r="K584" s="41">
        <v>5231145.7909999993</v>
      </c>
      <c r="L584" s="41">
        <v>5617510.2090000007</v>
      </c>
      <c r="M584" s="41">
        <v>5531495.7550000036</v>
      </c>
      <c r="N584" s="41"/>
      <c r="O584" s="21" t="str">
        <f>IF(N584="","",((SUM(N578:N584))/(SUM(M578:M584))-1)*100)</f>
        <v/>
      </c>
    </row>
    <row r="585" spans="2:15" ht="13.5" x14ac:dyDescent="0.3">
      <c r="B585" s="65" t="s">
        <v>17</v>
      </c>
      <c r="C585" s="41">
        <v>5218640.9349999996</v>
      </c>
      <c r="D585" s="41">
        <v>5369365.1299999999</v>
      </c>
      <c r="E585" s="41">
        <v>5350986.9620000022</v>
      </c>
      <c r="F585" s="41">
        <v>5017610.4500000011</v>
      </c>
      <c r="G585" s="41">
        <v>4903384.936999999</v>
      </c>
      <c r="H585" s="41">
        <v>5001582.4899999984</v>
      </c>
      <c r="I585" s="41">
        <v>5197649.5830000006</v>
      </c>
      <c r="J585" s="41">
        <v>5284080.5659999987</v>
      </c>
      <c r="K585" s="41">
        <v>5164422.1869999981</v>
      </c>
      <c r="L585" s="41">
        <v>5727325.0680000018</v>
      </c>
      <c r="M585" s="41">
        <v>5811135.4389999975</v>
      </c>
      <c r="N585" s="41"/>
      <c r="O585" s="21" t="str">
        <f>IF(N585="","",((SUM(N578:N585))/(SUM(M578:M585))-1)*100)</f>
        <v/>
      </c>
    </row>
    <row r="586" spans="2:15" ht="13.5" x14ac:dyDescent="0.3">
      <c r="B586" s="65" t="s">
        <v>18</v>
      </c>
      <c r="C586" s="41">
        <v>4734885.568</v>
      </c>
      <c r="D586" s="41">
        <v>5029822.6949999975</v>
      </c>
      <c r="E586" s="41">
        <v>5355678.4680000003</v>
      </c>
      <c r="F586" s="41">
        <v>4932080.529000001</v>
      </c>
      <c r="G586" s="41">
        <v>4775598.2230000012</v>
      </c>
      <c r="H586" s="41">
        <v>4856584.1009999979</v>
      </c>
      <c r="I586" s="41">
        <v>4759700.9699999988</v>
      </c>
      <c r="J586" s="41">
        <v>4891110.9880000027</v>
      </c>
      <c r="K586" s="41">
        <v>5237175.794999999</v>
      </c>
      <c r="L586" s="41">
        <v>5417732.9380000019</v>
      </c>
      <c r="M586" s="41">
        <v>5492723.6850000015</v>
      </c>
      <c r="N586" s="41"/>
      <c r="O586" s="21" t="str">
        <f>IF(N586="","",((SUM(N578:N586))/(SUM(M578:M586))-1)*100)</f>
        <v/>
      </c>
    </row>
    <row r="587" spans="2:15" ht="13.5" x14ac:dyDescent="0.3">
      <c r="B587" s="65" t="s">
        <v>19</v>
      </c>
      <c r="C587" s="41">
        <v>5259784.5159999989</v>
      </c>
      <c r="D587" s="41">
        <v>5483350.453999998</v>
      </c>
      <c r="E587" s="41">
        <v>5732736.7170000002</v>
      </c>
      <c r="F587" s="41">
        <v>5181460.3139999993</v>
      </c>
      <c r="G587" s="41">
        <v>4631472.0720000025</v>
      </c>
      <c r="H587" s="41">
        <v>4915778.4639999997</v>
      </c>
      <c r="I587" s="41">
        <v>5058821.4720000001</v>
      </c>
      <c r="J587" s="41">
        <v>5415773.4340000022</v>
      </c>
      <c r="K587" s="41">
        <v>5537466.4970000023</v>
      </c>
      <c r="L587" s="41">
        <v>5623071.5820000013</v>
      </c>
      <c r="M587" s="41">
        <v>5616165.8269999987</v>
      </c>
      <c r="N587" s="41"/>
      <c r="O587" s="21" t="str">
        <f>IF(N587="","",((SUM(N578:N587))/(SUM(M578:M587))-1)*100)</f>
        <v/>
      </c>
    </row>
    <row r="588" spans="2:15" ht="13.5" x14ac:dyDescent="0.3">
      <c r="B588" s="65" t="s">
        <v>10</v>
      </c>
      <c r="C588" s="41">
        <v>5000417.4109999994</v>
      </c>
      <c r="D588" s="41">
        <v>5091614.642</v>
      </c>
      <c r="E588" s="41">
        <v>4910217.6610000012</v>
      </c>
      <c r="F588" s="41">
        <v>4558032.3339999998</v>
      </c>
      <c r="G588" s="41">
        <v>4400045.9489999991</v>
      </c>
      <c r="H588" s="41">
        <v>4640681.9250000007</v>
      </c>
      <c r="I588" s="41">
        <v>4738254.6340000005</v>
      </c>
      <c r="J588" s="41">
        <v>4808784.1529999999</v>
      </c>
      <c r="K588" s="41">
        <v>4900948.0940000005</v>
      </c>
      <c r="L588" s="41">
        <v>5106481.4640000006</v>
      </c>
      <c r="M588" s="41">
        <v>5235240.5889999988</v>
      </c>
      <c r="N588" s="41"/>
      <c r="O588" s="21" t="str">
        <f>IF(N588="","",((SUM(N578:N588))/(SUM(M578:M588))-1)*100)</f>
        <v/>
      </c>
    </row>
    <row r="589" spans="2:15" ht="13.5" x14ac:dyDescent="0.3">
      <c r="B589" s="67" t="s">
        <v>11</v>
      </c>
      <c r="C589" s="52">
        <v>4503145.6649999982</v>
      </c>
      <c r="D589" s="52">
        <v>4469189.3730000006</v>
      </c>
      <c r="E589" s="52">
        <v>4709598.7560000001</v>
      </c>
      <c r="F589" s="52">
        <v>4501075.2029999997</v>
      </c>
      <c r="G589" s="52">
        <v>4203042.6689999988</v>
      </c>
      <c r="H589" s="52">
        <v>4251226.248999997</v>
      </c>
      <c r="I589" s="52">
        <v>4408063.5220000017</v>
      </c>
      <c r="J589" s="52">
        <v>4286608.5059999991</v>
      </c>
      <c r="K589" s="52">
        <v>4681920.1170000006</v>
      </c>
      <c r="L589" s="52">
        <v>4934506.0619999999</v>
      </c>
      <c r="M589" s="52">
        <v>5037787.9190000007</v>
      </c>
      <c r="N589" s="52"/>
      <c r="O589" s="21" t="str">
        <f>IF(N589="","",((SUM(N578:N589))/(SUM(M578:M589))-1)*100)</f>
        <v/>
      </c>
    </row>
    <row r="590" spans="2:15" ht="13" x14ac:dyDescent="0.3">
      <c r="B590" s="38" t="s">
        <v>12</v>
      </c>
      <c r="C590" s="43">
        <f>SUM(C578:C589)</f>
        <v>55900363.671000011</v>
      </c>
      <c r="D590" s="43">
        <f t="shared" ref="D590:N590" si="8">SUM(D578:D589)</f>
        <v>58572495.083999999</v>
      </c>
      <c r="E590" s="43">
        <f t="shared" si="8"/>
        <v>60031617.589000002</v>
      </c>
      <c r="F590" s="43">
        <f t="shared" si="8"/>
        <v>57210870.371999994</v>
      </c>
      <c r="G590" s="43">
        <f t="shared" si="8"/>
        <v>54278570.073000006</v>
      </c>
      <c r="H590" s="43">
        <f t="shared" si="8"/>
        <v>54772292.484999999</v>
      </c>
      <c r="I590" s="43">
        <f t="shared" si="8"/>
        <v>55629467.172000006</v>
      </c>
      <c r="J590" s="43">
        <f t="shared" si="8"/>
        <v>57298447.723999999</v>
      </c>
      <c r="K590" s="43">
        <f t="shared" si="8"/>
        <v>57472056.312000006</v>
      </c>
      <c r="L590" s="43">
        <f t="shared" si="8"/>
        <v>62111565.861000009</v>
      </c>
      <c r="M590" s="43">
        <f t="shared" si="8"/>
        <v>63226940.140000008</v>
      </c>
      <c r="N590" s="43">
        <f t="shared" si="8"/>
        <v>4539228.7380000008</v>
      </c>
      <c r="O590" s="48"/>
    </row>
    <row r="591" spans="2:15" s="31" customFormat="1" ht="13" x14ac:dyDescent="0.3">
      <c r="B591" s="28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30"/>
    </row>
    <row r="592" spans="2:15" s="31" customFormat="1" ht="13" x14ac:dyDescent="0.3">
      <c r="B592" s="12" t="str">
        <f>IF(C573="(Tudo)","BRASIL",C573)</f>
        <v>BRASIL</v>
      </c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30"/>
    </row>
    <row r="593" spans="2:13" s="31" customFormat="1" ht="13" x14ac:dyDescent="0.3">
      <c r="B593" s="12" t="str">
        <f>IF(C573="(Tudo)","ÓLEO DIESEL TOTAL TOTAL (m³)",C573)</f>
        <v>ÓLEO DIESEL TOTAL TOTAL (m³)</v>
      </c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30"/>
    </row>
    <row r="594" spans="2:13" s="31" customFormat="1" ht="13" x14ac:dyDescent="0.3">
      <c r="B594" s="13" t="s">
        <v>14</v>
      </c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30"/>
    </row>
    <row r="595" spans="2:13" s="31" customFormat="1" ht="13" x14ac:dyDescent="0.3">
      <c r="B595" s="28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30"/>
    </row>
    <row r="596" spans="2:13" s="31" customFormat="1" ht="13" x14ac:dyDescent="0.3">
      <c r="B596" s="28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30"/>
    </row>
    <row r="597" spans="2:13" s="31" customFormat="1" ht="13" x14ac:dyDescent="0.3">
      <c r="B597" s="28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30"/>
    </row>
    <row r="598" spans="2:13" s="31" customFormat="1" ht="13" x14ac:dyDescent="0.3">
      <c r="B598" s="28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30"/>
    </row>
    <row r="599" spans="2:13" s="31" customFormat="1" ht="13" x14ac:dyDescent="0.3">
      <c r="B599" s="28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30"/>
    </row>
    <row r="600" spans="2:13" s="31" customFormat="1" ht="13" x14ac:dyDescent="0.3">
      <c r="B600" s="28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30"/>
    </row>
    <row r="601" spans="2:13" s="31" customFormat="1" ht="13" x14ac:dyDescent="0.3">
      <c r="B601" s="28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30"/>
    </row>
    <row r="602" spans="2:13" s="31" customFormat="1" ht="13" x14ac:dyDescent="0.3">
      <c r="B602" s="28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30"/>
    </row>
    <row r="603" spans="2:13" s="31" customFormat="1" ht="13" x14ac:dyDescent="0.3">
      <c r="B603" s="28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30"/>
    </row>
    <row r="604" spans="2:13" s="31" customFormat="1" ht="13" x14ac:dyDescent="0.3">
      <c r="B604" s="28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30"/>
    </row>
    <row r="605" spans="2:13" s="31" customFormat="1" ht="13" x14ac:dyDescent="0.3">
      <c r="B605" s="28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30"/>
    </row>
    <row r="606" spans="2:13" s="31" customFormat="1" ht="13" x14ac:dyDescent="0.3">
      <c r="B606" s="28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30"/>
    </row>
    <row r="607" spans="2:13" s="31" customFormat="1" ht="13" x14ac:dyDescent="0.3">
      <c r="B607" s="28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30"/>
    </row>
    <row r="608" spans="2:13" s="31" customFormat="1" ht="13" x14ac:dyDescent="0.3">
      <c r="B608" s="28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30"/>
    </row>
    <row r="609" spans="2:13" s="31" customFormat="1" ht="13" x14ac:dyDescent="0.3">
      <c r="B609" s="28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30"/>
    </row>
    <row r="610" spans="2:13" s="31" customFormat="1" ht="13" x14ac:dyDescent="0.3">
      <c r="B610" s="28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30"/>
    </row>
    <row r="611" spans="2:13" s="31" customFormat="1" ht="13" x14ac:dyDescent="0.3">
      <c r="B611" s="28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30"/>
    </row>
    <row r="612" spans="2:13" s="31" customFormat="1" ht="13" x14ac:dyDescent="0.3">
      <c r="B612" s="28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30"/>
    </row>
    <row r="613" spans="2:13" s="31" customFormat="1" ht="13" x14ac:dyDescent="0.3">
      <c r="B613" s="28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30"/>
    </row>
    <row r="614" spans="2:13" s="31" customFormat="1" ht="13" x14ac:dyDescent="0.3">
      <c r="B614" s="28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30"/>
    </row>
    <row r="615" spans="2:13" s="31" customFormat="1" ht="13" x14ac:dyDescent="0.3">
      <c r="B615" s="28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30"/>
    </row>
    <row r="616" spans="2:13" s="31" customFormat="1" ht="13" x14ac:dyDescent="0.3"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30"/>
    </row>
    <row r="617" spans="2:13" x14ac:dyDescent="0.25">
      <c r="F617" s="10"/>
      <c r="G617" s="16"/>
    </row>
    <row r="618" spans="2:13" x14ac:dyDescent="0.25">
      <c r="G618" s="10"/>
    </row>
    <row r="619" spans="2:13" ht="13" x14ac:dyDescent="0.3">
      <c r="B619" s="8" t="s">
        <v>37</v>
      </c>
      <c r="J619" s="10"/>
      <c r="K619" s="10"/>
    </row>
    <row r="620" spans="2:13" ht="13" x14ac:dyDescent="0.3">
      <c r="B620" s="8" t="s">
        <v>44</v>
      </c>
      <c r="E620" s="10"/>
      <c r="F620" s="10"/>
      <c r="G620" s="10"/>
    </row>
    <row r="621" spans="2:13" ht="13" x14ac:dyDescent="0.3">
      <c r="B621" s="18" t="s">
        <v>61</v>
      </c>
      <c r="E621" s="10"/>
      <c r="F621" s="10"/>
      <c r="G621" s="10"/>
    </row>
    <row r="622" spans="2:13" x14ac:dyDescent="0.25">
      <c r="B622" s="18" t="s">
        <v>57</v>
      </c>
      <c r="E622" s="10"/>
      <c r="F622" s="10"/>
      <c r="G622" s="10"/>
    </row>
    <row r="623" spans="2:13" x14ac:dyDescent="0.25">
      <c r="B623" s="18" t="s">
        <v>58</v>
      </c>
      <c r="E623" s="10"/>
      <c r="F623" s="10"/>
      <c r="G623" s="10"/>
    </row>
    <row r="624" spans="2:13" x14ac:dyDescent="0.25">
      <c r="B624" s="61" t="s">
        <v>65</v>
      </c>
      <c r="E624" s="10"/>
      <c r="F624" s="10"/>
      <c r="G624" s="10"/>
    </row>
    <row r="625" spans="2:7" x14ac:dyDescent="0.25">
      <c r="B625" s="18" t="s">
        <v>55</v>
      </c>
      <c r="E625" s="10"/>
      <c r="F625" s="10"/>
      <c r="G625" s="10"/>
    </row>
    <row r="626" spans="2:7" x14ac:dyDescent="0.25">
      <c r="B626" s="18" t="str">
        <f>B433</f>
        <v>Dados atualizados em 28 de fevereiro e 2023.</v>
      </c>
      <c r="E626" s="10"/>
      <c r="F626" s="10"/>
      <c r="G626" s="10"/>
    </row>
    <row r="627" spans="2:7" ht="14.5" x14ac:dyDescent="0.25">
      <c r="B627" s="9" t="s">
        <v>33</v>
      </c>
      <c r="E627" s="10"/>
      <c r="F627" s="10"/>
      <c r="G627" s="10"/>
    </row>
    <row r="628" spans="2:7" x14ac:dyDescent="0.25">
      <c r="B628" s="61" t="s">
        <v>86</v>
      </c>
    </row>
    <row r="629" spans="2:7" ht="14.5" x14ac:dyDescent="0.25">
      <c r="B629" s="9"/>
    </row>
    <row r="630" spans="2:7" ht="14.5" x14ac:dyDescent="0.25">
      <c r="B630" s="9"/>
    </row>
    <row r="631" spans="2:7" ht="16.5" x14ac:dyDescent="0.35">
      <c r="B631" s="11" t="s">
        <v>13</v>
      </c>
    </row>
    <row r="632" spans="2:7" x14ac:dyDescent="0.25"/>
    <row r="633" spans="2:7" ht="14.5" x14ac:dyDescent="0.25">
      <c r="E633" s="9"/>
    </row>
    <row r="634" spans="2:7" x14ac:dyDescent="0.25"/>
    <row r="635" spans="2:7" x14ac:dyDescent="0.25"/>
    <row r="636" spans="2:7" x14ac:dyDescent="0.25"/>
    <row r="637" spans="2:7" x14ac:dyDescent="0.25"/>
    <row r="638" spans="2:7" x14ac:dyDescent="0.25"/>
    <row r="639" spans="2:7" x14ac:dyDescent="0.25"/>
  </sheetData>
  <mergeCells count="1">
    <mergeCell ref="B22:K22"/>
  </mergeCells>
  <phoneticPr fontId="0" type="noConversion"/>
  <hyperlinks>
    <hyperlink ref="B108" location="A15" display="Voltar ao índice" xr:uid="{00000000-0004-0000-0000-000000000000}"/>
    <hyperlink ref="B176" location="A15" display="Voltar ao índice" xr:uid="{00000000-0004-0000-0000-000001000000}"/>
    <hyperlink ref="B243" location="A15" display="Voltar ao índice" xr:uid="{00000000-0004-0000-0000-000002000000}"/>
    <hyperlink ref="B309" location="A15" display="Voltar ao índice" xr:uid="{00000000-0004-0000-0000-000003000000}"/>
    <hyperlink ref="B374" location="A15" display="Voltar ao índice" xr:uid="{00000000-0004-0000-0000-000004000000}"/>
    <hyperlink ref="B438" location="A15" display="Voltar ao índice" xr:uid="{00000000-0004-0000-0000-000005000000}"/>
    <hyperlink ref="B501" location="A15" display="Voltar ao índice" xr:uid="{00000000-0004-0000-0000-000006000000}"/>
    <hyperlink ref="B564" location="A15" display="Voltar ao índice" xr:uid="{00000000-0004-0000-0000-000007000000}"/>
    <hyperlink ref="B631" location="A15" display="Voltar ao índice" xr:uid="{00000000-0004-0000-0000-000008000000}"/>
    <hyperlink ref="B28" location="Plan1!A44:A108" display="Vendas, pelas distribuidoras, dos derivados combustíveis de petróleo por Unidade da Federação e produto - 2000-2022 (m³)" xr:uid="{00000000-0004-0000-0000-000009000000}"/>
    <hyperlink ref="B29" location="Plan1!A112:A176" display="Vendas, pelas distribuidoras, dos derivados combustíveis de petróleo por Grande Região e produto - 2000-2022 (m³)" xr:uid="{00000000-0004-0000-0000-00000A000000}"/>
    <hyperlink ref="B30" location="Plan1!A180:A243" display="Vendas, pelas distribuidoras, de óleo diesel por tipo e Unidade da Federação - 2013-2022 (m³)" xr:uid="{00000000-0004-0000-0000-00000B000000}"/>
    <hyperlink ref="B35" location="Plan1!A246:A309" display="Vendas, pelas distribuidoras, de óleo diesel por tipo e Grande Região - 2013-2022 (m³)" xr:uid="{00000000-0004-0000-0000-00000C000000}"/>
    <hyperlink ref="B36" location="Plan1!A313:A374" display="Vendas, pelas distribuidoras, de GLP por Unidade da Federação e Vasilhame - 2007-2022 (m³)" xr:uid="{00000000-0004-0000-0000-00000D000000}"/>
    <hyperlink ref="B37" location="Plan1!A378:A438" display="Vendas, pelas distribuidoras, de GLP por Grande Região e Vasilhame - 2007-2022 (m³)" xr:uid="{00000000-0004-0000-0000-00000E000000}"/>
    <hyperlink ref="B38" location="Plan1!A442:A501" display="Vendas, pelas distribuidoras, de etanol hidratado por segmento e Unidade da Federação - 2012-2022 (m³)" xr:uid="{00000000-0004-0000-0000-00000F000000}"/>
    <hyperlink ref="B39" location="Plan1!A505:A564" display="Vendas, pelas distribuidoras, de gasolina C por segmento e Unidade da Federação - 2012-2022 (m³)" xr:uid="{00000000-0004-0000-0000-000010000000}"/>
    <hyperlink ref="B40" location="Plan1!A568:A631" display="Vendas, pelas distribuidoras, de óleo diesel por segmento e Unidade da Federação - 2012-2022 (m³)" xr:uid="{00000000-0004-0000-0000-000011000000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Jose Lopes de Souza</cp:lastModifiedBy>
  <dcterms:created xsi:type="dcterms:W3CDTF">2002-06-13T16:34:05Z</dcterms:created>
  <dcterms:modified xsi:type="dcterms:W3CDTF">2023-02-28T13:15:03Z</dcterms:modified>
</cp:coreProperties>
</file>