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thumbnail" Target="docProps/thumbnail.wmf"/><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extended-properties" Target="docProps/app.xml"/><Relationship Id="rId4"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Rijul\Documents\coding\Work\Kaggle\Home Credit Risk 2024 - Stability\Home_Credit_Kaggle\helper_files\"/>
    </mc:Choice>
  </mc:AlternateContent>
  <xr:revisionPtr revIDLastSave="0" documentId="13_ncr:1_{D11DEC89-D6A4-42B4-959F-8C7AE584E11E}" xr6:coauthVersionLast="47" xr6:coauthVersionMax="47" xr10:uidLastSave="{00000000-0000-0000-0000-000000000000}"/>
  <bookViews>
    <workbookView xWindow="-110" yWindow="-110" windowWidth="25820" windowHeight="16220" xr2:uid="{00000000-000D-0000-FFFF-FFFF00000000}"/>
  </bookViews>
  <sheets>
    <sheet name="feats_importance_sorted_by_gain" sheetId="1" r:id="rId1"/>
    <sheet name="feature_descriptio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73" i="2" l="1" a="1"/>
  <c r="C573" i="2" s="1"/>
  <c r="C469" i="2" a="1"/>
  <c r="C469" i="2" s="1"/>
  <c r="C470" i="2" a="1"/>
  <c r="C470" i="2"/>
  <c r="C471" i="2" a="1"/>
  <c r="C471" i="2"/>
  <c r="C472" i="2" a="1"/>
  <c r="C472" i="2"/>
  <c r="C473" i="2" a="1"/>
  <c r="C473" i="2"/>
  <c r="C474" i="2" a="1"/>
  <c r="C474" i="2"/>
  <c r="C475" i="2" a="1"/>
  <c r="C475" i="2"/>
  <c r="C476" i="2" a="1"/>
  <c r="C476" i="2" s="1"/>
  <c r="C477" i="2" a="1"/>
  <c r="C477" i="2"/>
  <c r="C478" i="2" a="1"/>
  <c r="C478" i="2"/>
  <c r="C479" i="2" a="1"/>
  <c r="C479" i="2"/>
  <c r="C480" i="2" a="1"/>
  <c r="C480" i="2"/>
  <c r="C481" i="2" a="1"/>
  <c r="C481" i="2" s="1"/>
  <c r="C482" i="2" a="1"/>
  <c r="C482" i="2"/>
  <c r="C483" i="2" a="1"/>
  <c r="C483" i="2"/>
  <c r="C484" i="2" a="1"/>
  <c r="C484" i="2" s="1"/>
  <c r="C485" i="2" a="1"/>
  <c r="C485" i="2"/>
  <c r="C486" i="2" a="1"/>
  <c r="C486" i="2"/>
  <c r="C487" i="2" a="1"/>
  <c r="C487" i="2"/>
  <c r="C488" i="2" a="1"/>
  <c r="C488" i="2"/>
  <c r="C489" i="2" a="1"/>
  <c r="C489" i="2"/>
  <c r="C490" i="2" a="1"/>
  <c r="C490" i="2"/>
  <c r="C491" i="2" a="1"/>
  <c r="C491" i="2"/>
  <c r="C492" i="2" a="1"/>
  <c r="C492" i="2" s="1"/>
  <c r="C493" i="2" a="1"/>
  <c r="C493" i="2" s="1"/>
  <c r="C494" i="2" a="1"/>
  <c r="C494" i="2" s="1"/>
  <c r="C495" i="2" a="1"/>
  <c r="C495" i="2"/>
  <c r="C496" i="2" a="1"/>
  <c r="C496" i="2"/>
  <c r="C497" i="2" a="1"/>
  <c r="C497" i="2"/>
  <c r="C498" i="2" a="1"/>
  <c r="C498" i="2"/>
  <c r="C499" i="2" a="1"/>
  <c r="C499" i="2"/>
  <c r="C500" i="2" a="1"/>
  <c r="C500" i="2"/>
  <c r="C501" i="2" a="1"/>
  <c r="C501" i="2"/>
  <c r="C502" i="2" a="1"/>
  <c r="C502" i="2"/>
  <c r="C503" i="2" a="1"/>
  <c r="C503" i="2"/>
  <c r="C504" i="2" a="1"/>
  <c r="C504" i="2"/>
  <c r="C505" i="2" a="1"/>
  <c r="C505" i="2" s="1"/>
  <c r="C506" i="2" a="1"/>
  <c r="C506" i="2"/>
  <c r="C507" i="2" a="1"/>
  <c r="C507" i="2" s="1"/>
  <c r="C508" i="2" a="1"/>
  <c r="C508" i="2"/>
  <c r="C509" i="2" a="1"/>
  <c r="C509" i="2"/>
  <c r="C510" i="2" a="1"/>
  <c r="C510" i="2"/>
  <c r="C511" i="2" a="1"/>
  <c r="C511" i="2"/>
  <c r="C512" i="2" a="1"/>
  <c r="C512" i="2"/>
  <c r="C513" i="2" a="1"/>
  <c r="C513" i="2" s="1"/>
  <c r="C514" i="2" a="1"/>
  <c r="C514" i="2" s="1"/>
  <c r="C515" i="2" a="1"/>
  <c r="C515" i="2" s="1"/>
  <c r="C516" i="2" a="1"/>
  <c r="C516" i="2"/>
  <c r="C517" i="2" a="1"/>
  <c r="C517" i="2" s="1"/>
  <c r="C518" i="2" a="1"/>
  <c r="C518" i="2"/>
  <c r="C519" i="2" a="1"/>
  <c r="C519" i="2"/>
  <c r="C520" i="2" a="1"/>
  <c r="C520" i="2" s="1"/>
  <c r="C521" i="2" a="1"/>
  <c r="C521" i="2"/>
  <c r="C522" i="2" a="1"/>
  <c r="C522" i="2"/>
  <c r="C523" i="2" a="1"/>
  <c r="C523" i="2"/>
  <c r="C524" i="2" a="1"/>
  <c r="C524" i="2"/>
  <c r="C525" i="2" a="1"/>
  <c r="C525" i="2"/>
  <c r="C526" i="2" a="1"/>
  <c r="C526" i="2"/>
  <c r="C527" i="2" a="1"/>
  <c r="C527" i="2"/>
  <c r="C528" i="2" a="1"/>
  <c r="C528" i="2" s="1"/>
  <c r="C529" i="2" a="1"/>
  <c r="C529" i="2" s="1"/>
  <c r="C530" i="2" a="1"/>
  <c r="C530" i="2"/>
  <c r="C531" i="2" a="1"/>
  <c r="C531" i="2"/>
  <c r="C532" i="2" a="1"/>
  <c r="C532" i="2"/>
  <c r="C533" i="2" a="1"/>
  <c r="C533" i="2" s="1"/>
  <c r="C534" i="2" a="1"/>
  <c r="C534" i="2" s="1"/>
  <c r="C535" i="2" a="1"/>
  <c r="C535" i="2"/>
  <c r="C536" i="2" a="1"/>
  <c r="C536" i="2"/>
  <c r="C537" i="2" a="1"/>
  <c r="C537" i="2" s="1"/>
  <c r="C538" i="2" a="1"/>
  <c r="C538" i="2"/>
  <c r="C539" i="2" a="1"/>
  <c r="C539" i="2" s="1"/>
  <c r="C540" i="2" a="1"/>
  <c r="C540" i="2"/>
  <c r="C541" i="2" a="1"/>
  <c r="C541" i="2" s="1"/>
  <c r="C542" i="2" a="1"/>
  <c r="C542" i="2"/>
  <c r="C543" i="2" a="1"/>
  <c r="C543" i="2"/>
  <c r="C544" i="2" a="1"/>
  <c r="C544" i="2"/>
  <c r="C545" i="2" a="1"/>
  <c r="C545" i="2"/>
  <c r="C546" i="2" a="1"/>
  <c r="C546" i="2" s="1"/>
  <c r="C547" i="2" a="1"/>
  <c r="C547" i="2" s="1"/>
  <c r="C548" i="2" a="1"/>
  <c r="C548" i="2" s="1"/>
  <c r="C549" i="2" a="1"/>
  <c r="C549" i="2" s="1"/>
  <c r="C550" i="2" a="1"/>
  <c r="C550" i="2" s="1"/>
  <c r="C551" i="2" a="1"/>
  <c r="C551" i="2" s="1"/>
  <c r="C552" i="2" a="1"/>
  <c r="C552" i="2" s="1"/>
  <c r="C553" i="2" a="1"/>
  <c r="C553" i="2" s="1"/>
  <c r="C554" i="2" a="1"/>
  <c r="C554" i="2"/>
  <c r="C555" i="2" a="1"/>
  <c r="C555" i="2"/>
  <c r="C556" i="2" a="1"/>
  <c r="C556" i="2"/>
  <c r="C557" i="2" a="1"/>
  <c r="C557" i="2" s="1"/>
  <c r="C558" i="2" a="1"/>
  <c r="C558" i="2"/>
  <c r="C559" i="2" a="1"/>
  <c r="C559" i="2" s="1"/>
  <c r="C560" i="2" a="1"/>
  <c r="C560" i="2" s="1"/>
  <c r="C561" i="2" a="1"/>
  <c r="C561" i="2" s="1"/>
  <c r="C562" i="2" a="1"/>
  <c r="C562" i="2" s="1"/>
  <c r="C563" i="2" a="1"/>
  <c r="C563" i="2" s="1"/>
  <c r="C564" i="2" a="1"/>
  <c r="C564" i="2" s="1"/>
  <c r="C565" i="2" a="1"/>
  <c r="C565" i="2" s="1"/>
  <c r="C566" i="2" a="1"/>
  <c r="C566" i="2" s="1"/>
  <c r="C567" i="2" a="1"/>
  <c r="C567" i="2" s="1"/>
  <c r="C568" i="2" a="1"/>
  <c r="C568" i="2" s="1"/>
  <c r="C569" i="2" a="1"/>
  <c r="C569" i="2" s="1"/>
  <c r="C570" i="2" a="1"/>
  <c r="C570" i="2" s="1"/>
  <c r="C571" i="2" a="1"/>
  <c r="C571" i="2" s="1"/>
  <c r="C572" i="2" a="1"/>
  <c r="C572" i="2" s="1"/>
  <c r="C468" i="2" a="1"/>
  <c r="C468" i="2" s="1"/>
  <c r="C467" i="2"/>
  <c r="C574" i="2" a="1"/>
  <c r="C574" i="2" l="1"/>
  <c r="J3" i="1"/>
  <c r="J2"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I6" i="1" l="1"/>
  <c r="I2" i="1"/>
  <c r="I193" i="1"/>
  <c r="I121" i="1"/>
  <c r="I25" i="1"/>
  <c r="I168" i="1"/>
  <c r="I215" i="1"/>
  <c r="I143" i="1"/>
  <c r="I71" i="1"/>
  <c r="I190" i="1"/>
  <c r="I142" i="1"/>
  <c r="I70" i="1"/>
  <c r="I22" i="1"/>
  <c r="I34" i="1"/>
  <c r="I175" i="1"/>
  <c r="I151" i="1"/>
  <c r="I79" i="1"/>
  <c r="I7" i="1"/>
  <c r="I3" i="1"/>
  <c r="I217" i="1"/>
  <c r="I169" i="1"/>
  <c r="I73" i="1"/>
  <c r="I49" i="1"/>
  <c r="I108" i="1"/>
  <c r="I216" i="1"/>
  <c r="I191" i="1"/>
  <c r="I167" i="1"/>
  <c r="I119" i="1"/>
  <c r="I95" i="1"/>
  <c r="I47" i="1"/>
  <c r="I23" i="1"/>
  <c r="I35" i="1"/>
  <c r="I214" i="1"/>
  <c r="I166" i="1"/>
  <c r="I118" i="1"/>
  <c r="I94" i="1"/>
  <c r="I46" i="1"/>
  <c r="I213" i="1"/>
  <c r="I189" i="1"/>
  <c r="I165" i="1"/>
  <c r="I141" i="1"/>
  <c r="I117" i="1"/>
  <c r="I93" i="1"/>
  <c r="I69" i="1"/>
  <c r="I45" i="1"/>
  <c r="I21" i="1"/>
  <c r="I212" i="1"/>
  <c r="I188" i="1"/>
  <c r="I164" i="1"/>
  <c r="I140" i="1"/>
  <c r="I116" i="1"/>
  <c r="I92" i="1"/>
  <c r="I68" i="1"/>
  <c r="I44" i="1"/>
  <c r="I20" i="1"/>
  <c r="I211" i="1"/>
  <c r="I187" i="1"/>
  <c r="I163" i="1"/>
  <c r="I139" i="1"/>
  <c r="I115" i="1"/>
  <c r="I91" i="1"/>
  <c r="I67" i="1"/>
  <c r="I43" i="1"/>
  <c r="I58" i="1"/>
  <c r="I223" i="1"/>
  <c r="I127" i="1"/>
  <c r="I55" i="1"/>
  <c r="I5" i="1"/>
  <c r="I145" i="1"/>
  <c r="I120" i="1"/>
  <c r="I59" i="1"/>
  <c r="I184" i="1"/>
  <c r="I207" i="1"/>
  <c r="I183" i="1"/>
  <c r="I111" i="1"/>
  <c r="I87" i="1"/>
  <c r="I63" i="1"/>
  <c r="I39" i="1"/>
  <c r="I26" i="1"/>
  <c r="I182" i="1"/>
  <c r="I158" i="1"/>
  <c r="I110" i="1"/>
  <c r="I86" i="1"/>
  <c r="I62" i="1"/>
  <c r="I38" i="1"/>
  <c r="I14" i="1"/>
  <c r="I205" i="1"/>
  <c r="I157" i="1"/>
  <c r="I85" i="1"/>
  <c r="I37" i="1"/>
  <c r="I12" i="1"/>
  <c r="I9" i="1"/>
  <c r="I199" i="1"/>
  <c r="I103" i="1"/>
  <c r="I31" i="1"/>
  <c r="I97" i="1"/>
  <c r="I210" i="1"/>
  <c r="I186" i="1"/>
  <c r="I162" i="1"/>
  <c r="I138" i="1"/>
  <c r="I114" i="1"/>
  <c r="I90" i="1"/>
  <c r="I66" i="1"/>
  <c r="I42" i="1"/>
  <c r="I18" i="1"/>
  <c r="I185" i="1"/>
  <c r="I137" i="1"/>
  <c r="I113" i="1"/>
  <c r="I89" i="1"/>
  <c r="I65" i="1"/>
  <c r="I57" i="1"/>
  <c r="I208" i="1"/>
  <c r="I160" i="1"/>
  <c r="I136" i="1"/>
  <c r="I112" i="1"/>
  <c r="I88" i="1"/>
  <c r="I64" i="1"/>
  <c r="I40" i="1"/>
  <c r="I104" i="1"/>
  <c r="I159" i="1"/>
  <c r="I11" i="1"/>
  <c r="I8" i="1"/>
  <c r="I4" i="1"/>
  <c r="I192" i="1"/>
  <c r="I144" i="1"/>
  <c r="I96" i="1"/>
  <c r="I72" i="1"/>
  <c r="I48" i="1"/>
  <c r="I84" i="1"/>
  <c r="I209" i="1"/>
  <c r="I161" i="1"/>
  <c r="I41" i="1"/>
  <c r="I135" i="1"/>
  <c r="I206" i="1"/>
  <c r="I134" i="1"/>
  <c r="I181" i="1"/>
  <c r="I133" i="1"/>
  <c r="I109" i="1"/>
  <c r="I61" i="1"/>
  <c r="I13" i="1"/>
  <c r="I10" i="1"/>
  <c r="I50" i="1"/>
  <c r="I24" i="1"/>
  <c r="I83" i="1"/>
  <c r="I54" i="1"/>
  <c r="I53" i="1"/>
  <c r="I52" i="1"/>
  <c r="I51" i="1"/>
  <c r="I218" i="1"/>
  <c r="I194" i="1"/>
  <c r="I170" i="1"/>
  <c r="I146" i="1"/>
  <c r="I122" i="1"/>
  <c r="I98" i="1"/>
  <c r="I74" i="1"/>
  <c r="I228" i="1"/>
  <c r="I204" i="1"/>
  <c r="I180" i="1"/>
  <c r="I156" i="1"/>
  <c r="I132" i="1"/>
  <c r="I60" i="1"/>
  <c r="I227" i="1"/>
  <c r="I203" i="1"/>
  <c r="I179" i="1"/>
  <c r="I155" i="1"/>
  <c r="I131" i="1"/>
  <c r="I222" i="1"/>
  <c r="I198" i="1"/>
  <c r="I174" i="1"/>
  <c r="I150" i="1"/>
  <c r="I126" i="1"/>
  <c r="I102" i="1"/>
  <c r="I78" i="1"/>
  <c r="I221" i="1"/>
  <c r="I197" i="1"/>
  <c r="I173" i="1"/>
  <c r="I149" i="1"/>
  <c r="I125" i="1"/>
  <c r="I101" i="1"/>
  <c r="I77" i="1"/>
  <c r="I220" i="1"/>
  <c r="I196" i="1"/>
  <c r="I172" i="1"/>
  <c r="I148" i="1"/>
  <c r="I124" i="1"/>
  <c r="I100" i="1"/>
  <c r="I76" i="1"/>
  <c r="I219" i="1"/>
  <c r="I195" i="1"/>
  <c r="I171" i="1"/>
  <c r="I147" i="1"/>
  <c r="I123" i="1"/>
  <c r="I99" i="1"/>
  <c r="I75" i="1"/>
  <c r="I19" i="1"/>
  <c r="I17" i="1"/>
  <c r="I16" i="1"/>
  <c r="I15" i="1"/>
  <c r="I36" i="1"/>
  <c r="I33" i="1"/>
  <c r="I107" i="1"/>
  <c r="I226" i="1"/>
  <c r="I202" i="1"/>
  <c r="I178" i="1"/>
  <c r="I154" i="1"/>
  <c r="I130" i="1"/>
  <c r="I106" i="1"/>
  <c r="I82" i="1"/>
  <c r="I225" i="1"/>
  <c r="I201" i="1"/>
  <c r="I177" i="1"/>
  <c r="I153" i="1"/>
  <c r="I129" i="1"/>
  <c r="I105" i="1"/>
  <c r="I81" i="1"/>
  <c r="I224" i="1"/>
  <c r="I200" i="1"/>
  <c r="I176" i="1"/>
  <c r="I152" i="1"/>
  <c r="I128" i="1"/>
  <c r="I80" i="1"/>
  <c r="I56" i="1"/>
  <c r="I32" i="1"/>
  <c r="I30" i="1"/>
  <c r="I29" i="1"/>
  <c r="I28" i="1"/>
  <c r="I27" i="1"/>
  <c r="G204" i="1"/>
  <c r="G8" i="1"/>
  <c r="G181" i="1"/>
  <c r="G133" i="1"/>
  <c r="G109" i="1"/>
  <c r="G61" i="1"/>
  <c r="G166" i="1"/>
  <c r="G70" i="1"/>
  <c r="G228" i="1"/>
  <c r="G180" i="1"/>
  <c r="G132" i="1"/>
  <c r="G84" i="1"/>
  <c r="G60" i="1"/>
  <c r="G203" i="1"/>
  <c r="G155" i="1"/>
  <c r="G107" i="1"/>
  <c r="G191" i="1"/>
  <c r="G143" i="1"/>
  <c r="G95" i="1"/>
  <c r="G47" i="1"/>
  <c r="G82" i="1"/>
  <c r="G34" i="1"/>
  <c r="G214" i="1"/>
  <c r="G118" i="1"/>
  <c r="G22" i="1"/>
  <c r="G213" i="1"/>
  <c r="G165" i="1"/>
  <c r="G117" i="1"/>
  <c r="G69" i="1"/>
  <c r="G21" i="1"/>
  <c r="G212" i="1"/>
  <c r="G164" i="1"/>
  <c r="G116" i="1"/>
  <c r="G68" i="1"/>
  <c r="G20" i="1"/>
  <c r="G187" i="1"/>
  <c r="G139" i="1"/>
  <c r="G67" i="1"/>
  <c r="G19" i="1"/>
  <c r="G90" i="1"/>
  <c r="G42" i="1"/>
  <c r="G89" i="1"/>
  <c r="G41" i="1"/>
  <c r="G184" i="1"/>
  <c r="G88" i="1"/>
  <c r="G40" i="1"/>
  <c r="G207" i="1"/>
  <c r="G159" i="1"/>
  <c r="G63" i="1"/>
  <c r="G206" i="1"/>
  <c r="G158" i="1"/>
  <c r="G86" i="1"/>
  <c r="G38" i="1"/>
  <c r="G108" i="1"/>
  <c r="G227" i="1"/>
  <c r="G179" i="1"/>
  <c r="G131" i="1"/>
  <c r="G83" i="1"/>
  <c r="G59" i="1"/>
  <c r="G35" i="1"/>
  <c r="G215" i="1"/>
  <c r="G167" i="1"/>
  <c r="G119" i="1"/>
  <c r="G71" i="1"/>
  <c r="G23" i="1"/>
  <c r="G226" i="1"/>
  <c r="G202" i="1"/>
  <c r="G178" i="1"/>
  <c r="G154" i="1"/>
  <c r="G130" i="1"/>
  <c r="G106" i="1"/>
  <c r="G58" i="1"/>
  <c r="G190" i="1"/>
  <c r="G142" i="1"/>
  <c r="G94" i="1"/>
  <c r="G46" i="1"/>
  <c r="G189" i="1"/>
  <c r="G141" i="1"/>
  <c r="G93" i="1"/>
  <c r="G45" i="1"/>
  <c r="G188" i="1"/>
  <c r="G140" i="1"/>
  <c r="G92" i="1"/>
  <c r="G44" i="1"/>
  <c r="G211" i="1"/>
  <c r="G163" i="1"/>
  <c r="G115" i="1"/>
  <c r="G91" i="1"/>
  <c r="G43" i="1"/>
  <c r="G210" i="1"/>
  <c r="G162" i="1"/>
  <c r="G66" i="1"/>
  <c r="G161" i="1"/>
  <c r="G65" i="1"/>
  <c r="G208" i="1"/>
  <c r="G160" i="1"/>
  <c r="G64" i="1"/>
  <c r="G183" i="1"/>
  <c r="G87" i="1"/>
  <c r="G39" i="1"/>
  <c r="G182" i="1"/>
  <c r="G205" i="1"/>
  <c r="G85" i="1"/>
  <c r="G157" i="1"/>
  <c r="G37" i="1"/>
  <c r="G156" i="1"/>
  <c r="G36" i="1"/>
  <c r="G223" i="1"/>
  <c r="G175" i="1"/>
  <c r="G127" i="1"/>
  <c r="G79" i="1"/>
  <c r="G31" i="1"/>
  <c r="G186" i="1"/>
  <c r="G138" i="1"/>
  <c r="G222" i="1"/>
  <c r="G174" i="1"/>
  <c r="G126" i="1"/>
  <c r="G78" i="1"/>
  <c r="G30" i="1"/>
  <c r="G185" i="1"/>
  <c r="G137" i="1"/>
  <c r="G221" i="1"/>
  <c r="G173" i="1"/>
  <c r="G125" i="1"/>
  <c r="G77" i="1"/>
  <c r="G29" i="1"/>
  <c r="G220" i="1"/>
  <c r="G172" i="1"/>
  <c r="G124" i="1"/>
  <c r="G76" i="1"/>
  <c r="G28" i="1"/>
  <c r="G135" i="1"/>
  <c r="G110" i="1"/>
  <c r="G2" i="1"/>
  <c r="G193" i="1"/>
  <c r="G145" i="1"/>
  <c r="G97" i="1"/>
  <c r="G49" i="1"/>
  <c r="G192" i="1"/>
  <c r="G144" i="1"/>
  <c r="G96" i="1"/>
  <c r="G48" i="1"/>
  <c r="G177" i="1"/>
  <c r="G199" i="1"/>
  <c r="G151" i="1"/>
  <c r="G103" i="1"/>
  <c r="G55" i="1"/>
  <c r="G7" i="1"/>
  <c r="G114" i="1"/>
  <c r="G198" i="1"/>
  <c r="G150" i="1"/>
  <c r="G102" i="1"/>
  <c r="G54" i="1"/>
  <c r="G6" i="1"/>
  <c r="G113" i="1"/>
  <c r="G197" i="1"/>
  <c r="G149" i="1"/>
  <c r="G101" i="1"/>
  <c r="G53" i="1"/>
  <c r="G5" i="1"/>
  <c r="G136" i="1"/>
  <c r="G112" i="1"/>
  <c r="G196" i="1"/>
  <c r="G148" i="1"/>
  <c r="G100" i="1"/>
  <c r="G52" i="1"/>
  <c r="G4" i="1"/>
  <c r="G3" i="1"/>
  <c r="G134" i="1"/>
  <c r="G62" i="1"/>
  <c r="G217" i="1"/>
  <c r="G169" i="1"/>
  <c r="G121" i="1"/>
  <c r="G73" i="1"/>
  <c r="G25" i="1"/>
  <c r="G216" i="1"/>
  <c r="G168" i="1"/>
  <c r="G120" i="1"/>
  <c r="G72" i="1"/>
  <c r="G24" i="1"/>
  <c r="G225" i="1"/>
  <c r="G201" i="1"/>
  <c r="G153" i="1"/>
  <c r="G129" i="1"/>
  <c r="G105" i="1"/>
  <c r="G81" i="1"/>
  <c r="G57" i="1"/>
  <c r="G33" i="1"/>
  <c r="G224" i="1"/>
  <c r="G200" i="1"/>
  <c r="G176" i="1"/>
  <c r="G152" i="1"/>
  <c r="G128" i="1"/>
  <c r="G104" i="1"/>
  <c r="G80" i="1"/>
  <c r="G56" i="1"/>
  <c r="G32" i="1"/>
  <c r="G195" i="1"/>
  <c r="G123" i="1"/>
  <c r="G51" i="1"/>
  <c r="G111" i="1"/>
  <c r="G194" i="1"/>
  <c r="G98" i="1"/>
  <c r="G26" i="1"/>
  <c r="G14" i="1"/>
  <c r="G11" i="1"/>
  <c r="G18" i="1"/>
  <c r="G209" i="1"/>
  <c r="G17" i="1"/>
  <c r="G16" i="1"/>
  <c r="G171" i="1"/>
  <c r="G99" i="1"/>
  <c r="G27" i="1"/>
  <c r="G218" i="1"/>
  <c r="G146" i="1"/>
  <c r="G74" i="1"/>
  <c r="G12" i="1"/>
  <c r="G10" i="1"/>
  <c r="G9" i="1"/>
  <c r="G219" i="1"/>
  <c r="G147" i="1"/>
  <c r="G75" i="1"/>
  <c r="G15" i="1"/>
  <c r="G170" i="1"/>
  <c r="G122" i="1"/>
  <c r="G50" i="1"/>
  <c r="G13" i="1"/>
  <c r="G229" i="1" l="1"/>
  <c r="J4" i="1"/>
</calcChain>
</file>

<file path=xl/sharedStrings.xml><?xml version="1.0" encoding="utf-8"?>
<sst xmlns="http://schemas.openxmlformats.org/spreadsheetml/2006/main" count="2776" uniqueCount="1062">
  <si>
    <t>split</t>
  </si>
  <si>
    <t>gain</t>
  </si>
  <si>
    <t>max_childnum_21L</t>
  </si>
  <si>
    <t>max_byoccupationinc_3656910L</t>
  </si>
  <si>
    <t>numinstlswithdpd5_4187116L</t>
  </si>
  <si>
    <t>maritalst_385M</t>
  </si>
  <si>
    <t>mean_credacc_credlmt_575A</t>
  </si>
  <si>
    <t>numinstpaidearly5d_1087L</t>
  </si>
  <si>
    <t>min_revolvingaccount_394A</t>
  </si>
  <si>
    <t>max_downpmt_134A</t>
  </si>
  <si>
    <t>min_credacc_maxhisbal_375A</t>
  </si>
  <si>
    <t>maxpmtlast3m_4525190A</t>
  </si>
  <si>
    <t>mean_byoccupationinc_3656910L</t>
  </si>
  <si>
    <t>avgpmtlast12m_4525200A</t>
  </si>
  <si>
    <t>numinstregularpaidest_4493210L</t>
  </si>
  <si>
    <t>min_empl_industry_691L</t>
  </si>
  <si>
    <t>mean_childnum_21L</t>
  </si>
  <si>
    <t>maxlnamtstart6m_4525199A</t>
  </si>
  <si>
    <t>numinstpaidlastcontr_4325080L</t>
  </si>
  <si>
    <t>mean_downpmt_134A</t>
  </si>
  <si>
    <t>numinstpaidlate1d_3546852L</t>
  </si>
  <si>
    <t>avglnamtstart24m_4525187A</t>
  </si>
  <si>
    <t>mean_credacc_minhisbal_90A</t>
  </si>
  <si>
    <t>sumoutstandtotalest_4493215A</t>
  </si>
  <si>
    <t>min_amount_416A</t>
  </si>
  <si>
    <t>min_deductiondate_4917603D</t>
  </si>
  <si>
    <t>lastactivateddate_801D</t>
  </si>
  <si>
    <t>min_mainoccupationinc_384A</t>
  </si>
  <si>
    <t>max_processingdate_168D</t>
  </si>
  <si>
    <t>numinstpaid_4499208L</t>
  </si>
  <si>
    <t>totinstallast1m_4525188A</t>
  </si>
  <si>
    <t>min_credacc_minhisbal_90A</t>
  </si>
  <si>
    <t>numinstpaidearly3dest_4493216L</t>
  </si>
  <si>
    <t>mean_mainoccupationinc_384A</t>
  </si>
  <si>
    <t>max_dateactivated_425D</t>
  </si>
  <si>
    <t>mindbdtollast24m_4525191P</t>
  </si>
  <si>
    <t>max_empl_industry_691L</t>
  </si>
  <si>
    <t>mean_deductiondate_4917603D</t>
  </si>
  <si>
    <t>max_language1_981M</t>
  </si>
  <si>
    <t>max_mainoccupationinc_384A</t>
  </si>
  <si>
    <t>maxdpdinstlnum_3546846P</t>
  </si>
  <si>
    <t>min_creationdate_885D</t>
  </si>
  <si>
    <t>avginstallast24m_3658937A</t>
  </si>
  <si>
    <t>lastapprcredamount_781A</t>
  </si>
  <si>
    <t>maxoutstandbalancel12m_4187113A</t>
  </si>
  <si>
    <t>min_pmtnum_8L</t>
  </si>
  <si>
    <t>min_language1_981M</t>
  </si>
  <si>
    <t>sellerplacescnt_216L</t>
  </si>
  <si>
    <t>max_mainoccupationinc_437A</t>
  </si>
  <si>
    <t>firstdatedue_489D</t>
  </si>
  <si>
    <t>max_currdebt_94A</t>
  </si>
  <si>
    <t>min_tenor_203L</t>
  </si>
  <si>
    <t>avgoutstandbalancel6m_4187114A</t>
  </si>
  <si>
    <t>max_credamount_590A</t>
  </si>
  <si>
    <t>firstquarter_103L</t>
  </si>
  <si>
    <t>lastapprdate_640D</t>
  </si>
  <si>
    <t>dtlastpmtallstes_4499206D</t>
  </si>
  <si>
    <t>maxdpdfrom6mto36m_3546853P</t>
  </si>
  <si>
    <t>max_num_group1_4</t>
  </si>
  <si>
    <t>max_approvaldate_319D</t>
  </si>
  <si>
    <t>sumoutstandtotal_3546847A</t>
  </si>
  <si>
    <t>mean_processingdate_168D</t>
  </si>
  <si>
    <t>mean_num_group1</t>
  </si>
  <si>
    <t>min_firstnonzeroinstldate_307D</t>
  </si>
  <si>
    <t>min_annuity_853A</t>
  </si>
  <si>
    <t>numinstregularpaid_973L</t>
  </si>
  <si>
    <t>maininc_215A</t>
  </si>
  <si>
    <t>mean_dateactivated_425D</t>
  </si>
  <si>
    <t>mean_creationdate_885D</t>
  </si>
  <si>
    <t>numinstmatpaidtearly2d_4499204L</t>
  </si>
  <si>
    <t>mean_amount_4917619A</t>
  </si>
  <si>
    <t>mean_dtlastpmtallstes_3545839D</t>
  </si>
  <si>
    <t>min_approvaldate_319D</t>
  </si>
  <si>
    <t>max_num_group1</t>
  </si>
  <si>
    <t>min_dtlastpmtallstes_3545839D</t>
  </si>
  <si>
    <t>mean_dtlastpmt_581D</t>
  </si>
  <si>
    <t>min_processingdate_168D</t>
  </si>
  <si>
    <t>mean_credamount_590A</t>
  </si>
  <si>
    <t>min_dtlastpmt_581D</t>
  </si>
  <si>
    <t>numinsttopaygrest_4493213L</t>
  </si>
  <si>
    <t>homephncnt_628L</t>
  </si>
  <si>
    <t>secondquarter_766L</t>
  </si>
  <si>
    <t>min_pmtamount_36A</t>
  </si>
  <si>
    <t>max_credacc_actualbalance_314A</t>
  </si>
  <si>
    <t>max_creationdate_885D</t>
  </si>
  <si>
    <t>downpmt_116A</t>
  </si>
  <si>
    <t>fourthquarter_440L</t>
  </si>
  <si>
    <t>mean_approvaldate_319D</t>
  </si>
  <si>
    <t>mean_credacc_actualbalance_314A</t>
  </si>
  <si>
    <t>mean_pmtamount_36A</t>
  </si>
  <si>
    <t>max_outstandingdebt_522A</t>
  </si>
  <si>
    <t>numinstpaidearly_338L</t>
  </si>
  <si>
    <t>max_amount_4917619A</t>
  </si>
  <si>
    <t>lastapplicationdate_877D</t>
  </si>
  <si>
    <t>min_dateactivated_425D</t>
  </si>
  <si>
    <t>max_familystate_726L</t>
  </si>
  <si>
    <t>maxdpdtolerance_374P</t>
  </si>
  <si>
    <t>max_annuity_853A</t>
  </si>
  <si>
    <t>min_credamount_590A</t>
  </si>
  <si>
    <t>max_pmtamount_36A</t>
  </si>
  <si>
    <t>maxinstallast24m_3658928A</t>
  </si>
  <si>
    <t>mean_mainoccupationinc_437A</t>
  </si>
  <si>
    <t>max_pmtnum_8L</t>
  </si>
  <si>
    <t>cntincpaycont9m_3716944L</t>
  </si>
  <si>
    <t>max_familystate_447L</t>
  </si>
  <si>
    <t>mindbddpdlast24m_3658935P</t>
  </si>
  <si>
    <t>max_tenor_203L</t>
  </si>
  <si>
    <t>avgdbdtollast24m_4525197P</t>
  </si>
  <si>
    <t>month_decision</t>
  </si>
  <si>
    <t>numinstunpaidmaxest_4493212L</t>
  </si>
  <si>
    <t>lastrejectcommoditycat_161M</t>
  </si>
  <si>
    <t>max_dtlastpmtallstes_3545839D</t>
  </si>
  <si>
    <t>disbursementtype_67L</t>
  </si>
  <si>
    <t>lastrejectcredamount_222A</t>
  </si>
  <si>
    <t>min_mainoccupationinc_437A</t>
  </si>
  <si>
    <t>min_amount_4917619A</t>
  </si>
  <si>
    <t>mean_firstnonzeroinstldate_307D</t>
  </si>
  <si>
    <t>min_familystate_447L</t>
  </si>
  <si>
    <t>maxannuity_159A</t>
  </si>
  <si>
    <t>daysoverduetolerancedd_3976961L</t>
  </si>
  <si>
    <t>thirdquarter_1082L</t>
  </si>
  <si>
    <t>min_inittransactioncode_279L</t>
  </si>
  <si>
    <t>min_credtype_587L</t>
  </si>
  <si>
    <t>lastapprcommoditycat_1041M</t>
  </si>
  <si>
    <t>maxdebt4_972A</t>
  </si>
  <si>
    <t>credtype_322L</t>
  </si>
  <si>
    <t>weekday_decision</t>
  </si>
  <si>
    <t>max_dtlastpmt_581D</t>
  </si>
  <si>
    <t>totaldebt_9A</t>
  </si>
  <si>
    <t>datefirstoffer_1144D</t>
  </si>
  <si>
    <t>avgmaxdpdlast9m_3716943P</t>
  </si>
  <si>
    <t>min_amount_4527230A</t>
  </si>
  <si>
    <t>maxdpdlast6m_474P</t>
  </si>
  <si>
    <t>mean_annuity_853A</t>
  </si>
  <si>
    <t>avgdbddpdlast3m_4187120P</t>
  </si>
  <si>
    <t>mean_num_group1_5</t>
  </si>
  <si>
    <t>currdebt_22A</t>
  </si>
  <si>
    <t>amtinstpaidbefduel24m_4187115A</t>
  </si>
  <si>
    <t>maxdpdlast3m_392P</t>
  </si>
  <si>
    <t>pmtaverage_4527227A</t>
  </si>
  <si>
    <t>contractssum_5085716L</t>
  </si>
  <si>
    <t>min_employedfrom_700D</t>
  </si>
  <si>
    <t>totalsettled_863A</t>
  </si>
  <si>
    <t>isbidproduct_1095L</t>
  </si>
  <si>
    <t>maxdbddpdtollast6m_4187119P</t>
  </si>
  <si>
    <t>applicationscnt_867L</t>
  </si>
  <si>
    <t>pctinstlsallpaidlat10d_839L</t>
  </si>
  <si>
    <t>inittransactionamount_650A</t>
  </si>
  <si>
    <t>max_relationshiptoclient_642T</t>
  </si>
  <si>
    <t>maxdbddpdlast1m_3658939P</t>
  </si>
  <si>
    <t>pctinstlsallpaidearl3d_427L</t>
  </si>
  <si>
    <t>datelastunpaid_3546854D</t>
  </si>
  <si>
    <t>pmtaverage_3A</t>
  </si>
  <si>
    <t>max_relationshiptoclient_415T</t>
  </si>
  <si>
    <t>days360_512L</t>
  </si>
  <si>
    <t>numinsttopaygr_769L</t>
  </si>
  <si>
    <t>numinstunpaidmax_3546851L</t>
  </si>
  <si>
    <t>numberofqueries_373L</t>
  </si>
  <si>
    <t>maxdpdlast9m_1059P</t>
  </si>
  <si>
    <t>min_familystate_726L</t>
  </si>
  <si>
    <t>monthsannuity_845L</t>
  </si>
  <si>
    <t>pmtscount_423L</t>
  </si>
  <si>
    <t>numinstlswithoutdpd_562L</t>
  </si>
  <si>
    <t>min_relationshiptoclient_415T</t>
  </si>
  <si>
    <t>maxdpdinstldate_3546855D</t>
  </si>
  <si>
    <t>numinstlallpaidearly3d_817L</t>
  </si>
  <si>
    <t>mean_currdebt_94A</t>
  </si>
  <si>
    <t>min_relationshiptoclient_642T</t>
  </si>
  <si>
    <t>education_1103M</t>
  </si>
  <si>
    <t>mean_amount_4527230A</t>
  </si>
  <si>
    <t>numincomingpmts_3546848L</t>
  </si>
  <si>
    <t>datelastinstal40dpd_247D</t>
  </si>
  <si>
    <t>max_num_group1_3</t>
  </si>
  <si>
    <t>numinstlswithdpd10_728L</t>
  </si>
  <si>
    <t>mean_num_group1_3</t>
  </si>
  <si>
    <t>mean_tenor_203L</t>
  </si>
  <si>
    <t>mean_pmtnum_8L</t>
  </si>
  <si>
    <t>mean_outstandingdebt_522A</t>
  </si>
  <si>
    <t>eir_270L</t>
  </si>
  <si>
    <t>days30_165L</t>
  </si>
  <si>
    <t>mean_employedfrom_700D</t>
  </si>
  <si>
    <t>lastdelinqdate_224D</t>
  </si>
  <si>
    <t>interestrate_311L</t>
  </si>
  <si>
    <t>max_firstnonzeroinstldate_307D</t>
  </si>
  <si>
    <t>numinstpaidearly3d_3546850L</t>
  </si>
  <si>
    <t>cntpmts24_3658933L</t>
  </si>
  <si>
    <t>credamount_770A</t>
  </si>
  <si>
    <t>pctinstlsallpaidlate6d_3546844L</t>
  </si>
  <si>
    <t>responsedate_4527233D</t>
  </si>
  <si>
    <t>numinstlsallpaid_934L</t>
  </si>
  <si>
    <t>lastst_736L</t>
  </si>
  <si>
    <t>max_maxdpdtolerance_577P</t>
  </si>
  <si>
    <t>mean_empl_employedfrom_271D</t>
  </si>
  <si>
    <t>max_amount_4527230A</t>
  </si>
  <si>
    <t>max_employedfrom_700D</t>
  </si>
  <si>
    <t>max_empl_employedfrom_271D</t>
  </si>
  <si>
    <t>numrejects9m_859L</t>
  </si>
  <si>
    <t>min_empl_employedfrom_271D</t>
  </si>
  <si>
    <t>disbursedcredamount_1113A</t>
  </si>
  <si>
    <t>maxdpdlast12m_727P</t>
  </si>
  <si>
    <t>min_sex_738L</t>
  </si>
  <si>
    <t>min_education_1138M</t>
  </si>
  <si>
    <t>validfrom_1069D</t>
  </si>
  <si>
    <t>annuity_780A</t>
  </si>
  <si>
    <t>days180_256L</t>
  </si>
  <si>
    <t>firstclxcampaign_1125D</t>
  </si>
  <si>
    <t>lastrejectreason_759M</t>
  </si>
  <si>
    <t>avgdbddpdlast24m_3658932P</t>
  </si>
  <si>
    <t>max_sex_738L</t>
  </si>
  <si>
    <t>pmtssum_45A</t>
  </si>
  <si>
    <t>pctinstlsallpaidlate4d_3546849L</t>
  </si>
  <si>
    <t>min_incometype_1044T</t>
  </si>
  <si>
    <t>max_incometype_1044T</t>
  </si>
  <si>
    <t>days90_310L</t>
  </si>
  <si>
    <t>days120_123L</t>
  </si>
  <si>
    <t>min_cancelreason_3545846M</t>
  </si>
  <si>
    <t>maxdpdlast24m_143P</t>
  </si>
  <si>
    <t>min_education_927M</t>
  </si>
  <si>
    <t>lastcancelreason_561M</t>
  </si>
  <si>
    <t>maxdbddpdtollast12m_3658940P</t>
  </si>
  <si>
    <t>min_rejectreason_755M</t>
  </si>
  <si>
    <t>lastrejectdate_50D</t>
  </si>
  <si>
    <t>pctinstlsallpaidlate1d_3546856L</t>
  </si>
  <si>
    <t>pmtnum_254L</t>
  </si>
  <si>
    <t>mobilephncnt_593L</t>
  </si>
  <si>
    <t>price_1097A</t>
  </si>
  <si>
    <t>max_birth_259D</t>
  </si>
  <si>
    <t>mean_maxdpdtolerance_577P</t>
  </si>
  <si>
    <t>avgdpdtolclosure24_3658938P</t>
  </si>
  <si>
    <t>Rank Gain</t>
  </si>
  <si>
    <t>Rank Split</t>
  </si>
  <si>
    <t>AvG</t>
  </si>
  <si>
    <t>Description</t>
  </si>
  <si>
    <t>actualdpd_943P</t>
  </si>
  <si>
    <t>Days Past Due (DPD) of previous contract (actual).</t>
  </si>
  <si>
    <t>actualdpdtolerance_344P</t>
  </si>
  <si>
    <t>DPD of client with tolerance.</t>
  </si>
  <si>
    <t>addres_district_368M</t>
  </si>
  <si>
    <t>District of the person's address.</t>
  </si>
  <si>
    <t>addres_role_871L</t>
  </si>
  <si>
    <t>Role of person's address.</t>
  </si>
  <si>
    <t>addres_zip_823M</t>
  </si>
  <si>
    <t>Zip code of the address.</t>
  </si>
  <si>
    <t>amount_1115A</t>
  </si>
  <si>
    <t>Credit amount of the active contract provided by the credit bureau.</t>
  </si>
  <si>
    <t>amount_416A</t>
  </si>
  <si>
    <t>Deposit amount.</t>
  </si>
  <si>
    <t>amount_4527230A</t>
  </si>
  <si>
    <t>Tax deductions amount tracked by the government registry.</t>
  </si>
  <si>
    <t>amount_4917619A</t>
  </si>
  <si>
    <t>amtdebitincoming_4809443A</t>
  </si>
  <si>
    <t>Incoming debit card transactions amount.</t>
  </si>
  <si>
    <t>amtdebitoutgoing_4809440A</t>
  </si>
  <si>
    <t>Outgoing debit card transactions amount.</t>
  </si>
  <si>
    <t>amtdepositbalance_4809441A</t>
  </si>
  <si>
    <t>Deposit balance of client.</t>
  </si>
  <si>
    <t>amtdepositincoming_4809444A</t>
  </si>
  <si>
    <t>Amount of incoming deposits to client's account.</t>
  </si>
  <si>
    <t>amtdepositoutgoing_4809442A</t>
  </si>
  <si>
    <t>Amount of outgoing deposits from client's account.</t>
  </si>
  <si>
    <t>Number of instalments paid before due date in the last 24 months.</t>
  </si>
  <si>
    <t>annualeffectiverate_199L</t>
  </si>
  <si>
    <t>Interest rate of the closed contracts.</t>
  </si>
  <si>
    <t>annualeffectiverate_63L</t>
  </si>
  <si>
    <t>Interest rate for the active contracts.</t>
  </si>
  <si>
    <t>Monthly annuity amount.</t>
  </si>
  <si>
    <t>annuity_853A</t>
  </si>
  <si>
    <t>Monthly annuity for previous applications.</t>
  </si>
  <si>
    <t>annuitynextmonth_57A</t>
  </si>
  <si>
    <t>Next month's amount of annuity.</t>
  </si>
  <si>
    <t>applicationcnt_361L</t>
  </si>
  <si>
    <t>Number of applications associated with the same email address as the client.</t>
  </si>
  <si>
    <t>applications30d_658L</t>
  </si>
  <si>
    <t>Number of applications made by the client in the last 30 days.</t>
  </si>
  <si>
    <t>applicationscnt_1086L</t>
  </si>
  <si>
    <t>Number of applications associated with the same phone number.</t>
  </si>
  <si>
    <t>applicationscnt_464L</t>
  </si>
  <si>
    <t>Number of applications made in the last 30 days by other clients with the same employer as the applicant.</t>
  </si>
  <si>
    <t>applicationscnt_629L</t>
  </si>
  <si>
    <t>Number of applications with the same employer in the last 7 days.</t>
  </si>
  <si>
    <t>Number of applications associated with the same mobile phone.</t>
  </si>
  <si>
    <t>approvaldate_319D</t>
  </si>
  <si>
    <t>Approval Date of Previous Application</t>
  </si>
  <si>
    <t>assignmentdate_238D</t>
  </si>
  <si>
    <t>Tax authority data - date of assignment.</t>
  </si>
  <si>
    <t>assignmentdate_4527235D</t>
  </si>
  <si>
    <t>Tax authority data - Date of assignment.</t>
  </si>
  <si>
    <t>assignmentdate_4955616D</t>
  </si>
  <si>
    <t>Tax authority assignment date.</t>
  </si>
  <si>
    <t>Average days past or before due of payment during the last 24 months.</t>
  </si>
  <si>
    <t>Average days past or before due of payment during the last 3 months.</t>
  </si>
  <si>
    <t>Average days of payment before due date within the last 24 months (with tolerance).</t>
  </si>
  <si>
    <t>Average DPD (days past due) with tolerance within the past 24 months from the maximum closure date, assuming that the contract is finished. If the contract is ongoing, the calculation is based on the current date.</t>
  </si>
  <si>
    <t>Average instalments paid by the client over the past 24 months.</t>
  </si>
  <si>
    <t>Average loan amount in the last 24 months.</t>
  </si>
  <si>
    <t>Average Days Past Due (DPD) of the client in last 9 months.</t>
  </si>
  <si>
    <t>Average outstanding balance of applicant for the last 6 months.</t>
  </si>
  <si>
    <t>Average of payments made by the client in the last 12 months.</t>
  </si>
  <si>
    <t>bankacctype_710L</t>
  </si>
  <si>
    <t>Type of applicant's bank account.</t>
  </si>
  <si>
    <t>birth_259D</t>
  </si>
  <si>
    <t>Date of birth of the person.</t>
  </si>
  <si>
    <t>birthdate_574D</t>
  </si>
  <si>
    <t>Client's date of birth (credit bureau data).</t>
  </si>
  <si>
    <t>birthdate_87D</t>
  </si>
  <si>
    <t>Birth date of the person.</t>
  </si>
  <si>
    <t>byoccupationinc_3656910L</t>
  </si>
  <si>
    <t>Applicant's income from previous applications.</t>
  </si>
  <si>
    <t>cacccardblochreas_147M</t>
  </si>
  <si>
    <t>Card blocking reason.</t>
  </si>
  <si>
    <t>cancelreason_3545846M</t>
  </si>
  <si>
    <t>Application cancellation reason.</t>
  </si>
  <si>
    <t>cardtype_51L</t>
  </si>
  <si>
    <t>Type of credit card.</t>
  </si>
  <si>
    <t>childnum_185L</t>
  </si>
  <si>
    <t>Number of children of the applicant.</t>
  </si>
  <si>
    <t>childnum_21L</t>
  </si>
  <si>
    <t>Number of children in the previous application.</t>
  </si>
  <si>
    <t>classificationofcontr_1114M</t>
  </si>
  <si>
    <t>Classificiation of the active contract.</t>
  </si>
  <si>
    <t>classificationofcontr_13M</t>
  </si>
  <si>
    <t>classificationofcontr_400M</t>
  </si>
  <si>
    <t>Classificiation of the closed contract.</t>
  </si>
  <si>
    <t>clientscnt_100L</t>
  </si>
  <si>
    <t>Number of applications with matching employer's phone and client's.</t>
  </si>
  <si>
    <t>clientscnt_1022L</t>
  </si>
  <si>
    <t>Number of clients sharing the same mobile phone.</t>
  </si>
  <si>
    <t>clientscnt_1071L</t>
  </si>
  <si>
    <t>Number of applications where the alternative phone number matches that of the client.</t>
  </si>
  <si>
    <t>clientscnt_1130L</t>
  </si>
  <si>
    <t>Number of applications where client's phone number matches the alternative phone contact.</t>
  </si>
  <si>
    <t>clientscnt_136L</t>
  </si>
  <si>
    <t>Number of applications associated with same email address as client's email.</t>
  </si>
  <si>
    <t>clientscnt_157L</t>
  </si>
  <si>
    <t>Number of clients whose employer has the same phone number as the client.</t>
  </si>
  <si>
    <t>clientscnt_257L</t>
  </si>
  <si>
    <t>Number of clients that share an alternative phone number with the applicant.</t>
  </si>
  <si>
    <t>clientscnt_304L</t>
  </si>
  <si>
    <t>Number of clients with the same phone number.</t>
  </si>
  <si>
    <t>clientscnt_360L</t>
  </si>
  <si>
    <t>Number of clients that have the same alternative phone number and employer's phone number.</t>
  </si>
  <si>
    <t>clientscnt_493L</t>
  </si>
  <si>
    <t>Number of clients with matching phone numbers for both the employer and the client.</t>
  </si>
  <si>
    <t>clientscnt_533L</t>
  </si>
  <si>
    <t>Number of clients with same client's and alternative's phone number</t>
  </si>
  <si>
    <t>clientscnt_887L</t>
  </si>
  <si>
    <t>Number of clients sharing the same employer's phone number.</t>
  </si>
  <si>
    <t>clientscnt_946L</t>
  </si>
  <si>
    <t>Number of clients with matching mobile and employer's number.</t>
  </si>
  <si>
    <t>clientscnt12m_3712952L</t>
  </si>
  <si>
    <t>Number of clients that have used the same mobile phone as the applicant in the past 12 months.</t>
  </si>
  <si>
    <t>clientscnt3m_3712950L</t>
  </si>
  <si>
    <t>Number of clients who have the same mobile phone number in the last 3 months.</t>
  </si>
  <si>
    <t>clientscnt6m_3712949L</t>
  </si>
  <si>
    <t>Total number of clients who have used the same mobile number in the last 6 months.</t>
  </si>
  <si>
    <t>Number of incoming payments in the past 9 months.</t>
  </si>
  <si>
    <t>Number of months with any incoming payment in last 24 months.</t>
  </si>
  <si>
    <t>collater_typofvalofguarant_298M</t>
  </si>
  <si>
    <t>Collateral valuation type (active contract).</t>
  </si>
  <si>
    <t>collater_typofvalofguarant_407M</t>
  </si>
  <si>
    <t>Collateral valuation type (closed contract).</t>
  </si>
  <si>
    <t>collater_valueofguarantee_1124L</t>
  </si>
  <si>
    <t>Value of collateral for active contract.</t>
  </si>
  <si>
    <t>collater_valueofguarantee_876L</t>
  </si>
  <si>
    <t>Value of collateral for closed contract.</t>
  </si>
  <si>
    <t>collaterals_typeofguarante_359M</t>
  </si>
  <si>
    <t>Type of collateral that was used as a guarantee for a closed contract.</t>
  </si>
  <si>
    <t>collaterals_typeofguarante_669M</t>
  </si>
  <si>
    <t>Collateral type for the active contract.</t>
  </si>
  <si>
    <t>commnoinclast6m_3546845L</t>
  </si>
  <si>
    <t>Number of communications indicating low income in the last six months.</t>
  </si>
  <si>
    <t>contaddr_district_15M</t>
  </si>
  <si>
    <t>Zip code of a contact person's address.</t>
  </si>
  <si>
    <t>contaddr_matchlist_1032L</t>
  </si>
  <si>
    <t>Indicates whether the contact address is found in a code list.</t>
  </si>
  <si>
    <t>contaddr_smempladdr_334L</t>
  </si>
  <si>
    <t>Indicates whether the contact address is the same as the employment address.</t>
  </si>
  <si>
    <t>contaddr_zipcode_807M</t>
  </si>
  <si>
    <t>Zip code of contact address.</t>
  </si>
  <si>
    <t>contractdate_551D</t>
  </si>
  <si>
    <t>Contract date of the active contract</t>
  </si>
  <si>
    <t>contractenddate_991D</t>
  </si>
  <si>
    <t>End date of deposit contract.</t>
  </si>
  <si>
    <t>contractmaturitydate_151D</t>
  </si>
  <si>
    <t>End date of active contract.</t>
  </si>
  <si>
    <t>Total sum of values of contracts retrieved from external credit bureau.</t>
  </si>
  <si>
    <t>contractst_516M</t>
  </si>
  <si>
    <t>Contract status.</t>
  </si>
  <si>
    <t>contractst_545M</t>
  </si>
  <si>
    <t>contractst_964M</t>
  </si>
  <si>
    <t>Contract status of terminated credit contract.</t>
  </si>
  <si>
    <t>contractsum_5085717L</t>
  </si>
  <si>
    <t>Sum of other contract values.</t>
  </si>
  <si>
    <t>contracttype_653M</t>
  </si>
  <si>
    <t>Contract Type</t>
  </si>
  <si>
    <t>conts_role_79M</t>
  </si>
  <si>
    <t>Type of contact role of a person.</t>
  </si>
  <si>
    <t>conts_type_509L</t>
  </si>
  <si>
    <t>Person contact type in previous application.</t>
  </si>
  <si>
    <t>creationdate_885D</t>
  </si>
  <si>
    <t>Date when previous application was created.</t>
  </si>
  <si>
    <t>credacc_actualbalance_314A</t>
  </si>
  <si>
    <t>Actual balance on credit account.</t>
  </si>
  <si>
    <t>credacc_cards_status_52L</t>
  </si>
  <si>
    <t>Card status of the previous credit account.</t>
  </si>
  <si>
    <t>credacc_credlmt_575A</t>
  </si>
  <si>
    <t>Credit card credit limit provided for previous applications.</t>
  </si>
  <si>
    <t>credacc_maxhisbal_375A</t>
  </si>
  <si>
    <t>Maximal historical balance of previous credit account</t>
  </si>
  <si>
    <t>credacc_minhisbal_90A</t>
  </si>
  <si>
    <t>Minimum historical balance of previous credit accounts.</t>
  </si>
  <si>
    <t>credacc_status_367L</t>
  </si>
  <si>
    <t>Account status of previous credit applications.</t>
  </si>
  <si>
    <t>credacc_transactions_402L</t>
  </si>
  <si>
    <t>Number of transactions made with the previous credit account of the applicant.</t>
  </si>
  <si>
    <t>credamount_590A</t>
  </si>
  <si>
    <t>Loan amount or card limit of previous applications.</t>
  </si>
  <si>
    <t>Loan amount or credit card limit.</t>
  </si>
  <si>
    <t>credlmt_1052A</t>
  </si>
  <si>
    <t>Credit limit of an active loan.</t>
  </si>
  <si>
    <t>credlmt_228A</t>
  </si>
  <si>
    <t>Credit limit for closed loans.</t>
  </si>
  <si>
    <t>credlmt_230A</t>
  </si>
  <si>
    <t>Credit limit of the closed credit contracts from credit bureau.</t>
  </si>
  <si>
    <t>credlmt_3940954A</t>
  </si>
  <si>
    <t>Credit limit for active loan.</t>
  </si>
  <si>
    <t>credlmt_935A</t>
  </si>
  <si>
    <t>credor_3940957M</t>
  </si>
  <si>
    <t>Creditor's name</t>
  </si>
  <si>
    <t>credquantity_1099L</t>
  </si>
  <si>
    <t>Number of credits in credit bureau</t>
  </si>
  <si>
    <t>credquantity_984L</t>
  </si>
  <si>
    <t>Number of closed credits in credit bureau.</t>
  </si>
  <si>
    <t>Type of credit.</t>
  </si>
  <si>
    <t>credtype_587L</t>
  </si>
  <si>
    <t>Credit type of previous application.</t>
  </si>
  <si>
    <t>Current debt amount of the client.</t>
  </si>
  <si>
    <t>currdebt_94A</t>
  </si>
  <si>
    <t>Previous application's current debt.</t>
  </si>
  <si>
    <t>currdebtcredtyperange_828A</t>
  </si>
  <si>
    <t>Current amount of debt of the applicant.</t>
  </si>
  <si>
    <t>dateactivated_425D</t>
  </si>
  <si>
    <t>Contract activation date of the applicant's previous application.</t>
  </si>
  <si>
    <t>Date of first customer relationship management (CRM) offer.</t>
  </si>
  <si>
    <t>Date of last instalment that was more than 40 days past due (DPD).</t>
  </si>
  <si>
    <t>Date of the last unpaid instalment.</t>
  </si>
  <si>
    <t>dateofbirth_337D</t>
  </si>
  <si>
    <t>Client's date of birth.</t>
  </si>
  <si>
    <t>dateofbirth_342D</t>
  </si>
  <si>
    <t>dateofcredend_289D</t>
  </si>
  <si>
    <t>End date of an active credit contract.</t>
  </si>
  <si>
    <t>dateofcredend_353D</t>
  </si>
  <si>
    <t>End date of a closed credit contract.</t>
  </si>
  <si>
    <t>dateofcredstart_181D</t>
  </si>
  <si>
    <t>Date when the credit contract was closed.</t>
  </si>
  <si>
    <t>dateofcredstart_739D</t>
  </si>
  <si>
    <t>Start date of a closed credit contract.</t>
  </si>
  <si>
    <t>dateofrealrepmt_138D</t>
  </si>
  <si>
    <t>Date of credit's closure (contract termination date).</t>
  </si>
  <si>
    <t>Number of credit bureau queries for the last 120 days.</t>
  </si>
  <si>
    <t>Number of credit bureau queries for last 180 days.</t>
  </si>
  <si>
    <t>Number of credit bureau queries for the last 30 days.</t>
  </si>
  <si>
    <t>Number of Credit Bureau queries for last 360 days.</t>
  </si>
  <si>
    <t>Number of credit bureau queries for the last 90 days.</t>
  </si>
  <si>
    <t>Number of days that past after the due date (with tolerance).</t>
  </si>
  <si>
    <t>debtoutstand_525A</t>
  </si>
  <si>
    <t>Outstanding amount of existing contract.</t>
  </si>
  <si>
    <t>debtoverdue_47A</t>
  </si>
  <si>
    <t>Amount that is currently past due on a client's existing credit contract.</t>
  </si>
  <si>
    <t>debtpastduevalue_732A</t>
  </si>
  <si>
    <t>Amount of unpaid debt for existing contracts.</t>
  </si>
  <si>
    <t>debtvalue_227A</t>
  </si>
  <si>
    <t>Outstanding amount for existing debt contracts.</t>
  </si>
  <si>
    <t>deductiondate_4917603D</t>
  </si>
  <si>
    <t>Tax deduction date.</t>
  </si>
  <si>
    <t>deferredmnthsnum_166L</t>
  </si>
  <si>
    <t>Number of deferred months.</t>
  </si>
  <si>
    <t>description_351M</t>
  </si>
  <si>
    <t>Categorization of clients by credit bureau.</t>
  </si>
  <si>
    <t>description_5085714M</t>
  </si>
  <si>
    <t>Disbursed credit amount after consolidation.</t>
  </si>
  <si>
    <t>Type of disbursement.</t>
  </si>
  <si>
    <t>district_544M</t>
  </si>
  <si>
    <t>District of the address used in the previous loan application.</t>
  </si>
  <si>
    <t>Amount of downpayment.</t>
  </si>
  <si>
    <t>downpmt_134A</t>
  </si>
  <si>
    <t>Previous application downpayment amount.</t>
  </si>
  <si>
    <t>dpd_550P</t>
  </si>
  <si>
    <t>The number of days past due for active loans where a guarantee has been provided.</t>
  </si>
  <si>
    <t>dpd_733P</t>
  </si>
  <si>
    <t>Days past due (DPD) for guaranteed loans that were terminated according to credit bureau data.</t>
  </si>
  <si>
    <t>dpdmax_139P</t>
  </si>
  <si>
    <t>Maximal days past due for active contract.</t>
  </si>
  <si>
    <t>dpdmax_757P</t>
  </si>
  <si>
    <t>Maximum days past due for a closed contract.</t>
  </si>
  <si>
    <t>dpdmax_851P</t>
  </si>
  <si>
    <t>Maximal past due days for active contracts in the credit bureau.</t>
  </si>
  <si>
    <t>dpdmaxdatemonth_442T</t>
  </si>
  <si>
    <t>Max DPD occurrence month for terminated contracts from credit bureau data.</t>
  </si>
  <si>
    <t>dpdmaxdatemonth_804T</t>
  </si>
  <si>
    <t>Month when the maximum Day Past Due (DPD) occurred for active contracts on credit bureau's records.</t>
  </si>
  <si>
    <t>dpdmaxdatemonth_89T</t>
  </si>
  <si>
    <t>Month when maximum days past due occurred on the active contract with the credit bureau.</t>
  </si>
  <si>
    <t>dpdmaxdateyear_596T</t>
  </si>
  <si>
    <t>Year when maximum Days Past Due (DPD) occurred for the active contract.</t>
  </si>
  <si>
    <t>dpdmaxdateyear_742T</t>
  </si>
  <si>
    <t>Year of the maximum Days Past Due (DPD) on an active credit contract in the credit bureau.</t>
  </si>
  <si>
    <t>dpdmaxdateyear_896T</t>
  </si>
  <si>
    <t>Year of maximum Days Past Due of closed contract obtained from Credit Bureau.</t>
  </si>
  <si>
    <t>dtlastpmt_581D</t>
  </si>
  <si>
    <t>Date of last payment made by the applicant.</t>
  </si>
  <si>
    <t>dtlastpmtallstes_3545839D</t>
  </si>
  <si>
    <t>Date of the applicant's last payment.</t>
  </si>
  <si>
    <t>Level of education of the client provided by external source.</t>
  </si>
  <si>
    <t>education_1138M</t>
  </si>
  <si>
    <t>Applicant's education level from their previous application.</t>
  </si>
  <si>
    <t>education_88M</t>
  </si>
  <si>
    <t>Education level of the client.</t>
  </si>
  <si>
    <t>education_927M</t>
  </si>
  <si>
    <t>Education level of the person.</t>
  </si>
  <si>
    <t>Interest rate.</t>
  </si>
  <si>
    <t>empl_employedfrom_271D</t>
  </si>
  <si>
    <t>Start date of employment.</t>
  </si>
  <si>
    <t>empl_employedtotal_800L</t>
  </si>
  <si>
    <t>Employment length of a person.</t>
  </si>
  <si>
    <t>empl_industry_691L</t>
  </si>
  <si>
    <t>Employment Industry of the person.</t>
  </si>
  <si>
    <t>empladdr_district_926M</t>
  </si>
  <si>
    <t>District where the employer's address is located.</t>
  </si>
  <si>
    <t>empladdr_zipcode_114M</t>
  </si>
  <si>
    <t>Zipcode of employer's address.</t>
  </si>
  <si>
    <t>employedfrom_700D</t>
  </si>
  <si>
    <t>Employment start date from the previous application.</t>
  </si>
  <si>
    <t>employername_160M</t>
  </si>
  <si>
    <t>Employer's name.</t>
  </si>
  <si>
    <t>empls_economicalst_849M</t>
  </si>
  <si>
    <t>The economical status of the person (num_group1 - person, num_group2 - employment).</t>
  </si>
  <si>
    <t>empls_employedfrom_796D</t>
  </si>
  <si>
    <t>Start of employment (num_group1 - person, num_group2 - employment).</t>
  </si>
  <si>
    <t>empls_employer_name_740M</t>
  </si>
  <si>
    <t>Employer's name (num_group1 - person, num_group2 - employment).</t>
  </si>
  <si>
    <t>equalitydataagreement_891L</t>
  </si>
  <si>
    <t>Flag indicating sudden changes in client's social-demographic data (e.g. education, family status, housing type).</t>
  </si>
  <si>
    <t>equalityempfrom_62L</t>
  </si>
  <si>
    <t>Flag indicating a sudden change in the client's length of employment.</t>
  </si>
  <si>
    <t>familystate_447L</t>
  </si>
  <si>
    <t>Family state of the person.</t>
  </si>
  <si>
    <t>familystate_726L</t>
  </si>
  <si>
    <t>Family State in previous application of applicant.</t>
  </si>
  <si>
    <t>financialinstitution_382M</t>
  </si>
  <si>
    <t>Name of financial institution that is linked to a closed contract.</t>
  </si>
  <si>
    <t>financialinstitution_591M</t>
  </si>
  <si>
    <t>Financial institution name of the active contract.</t>
  </si>
  <si>
    <t>Date of the client's first campaign.</t>
  </si>
  <si>
    <t>Date of the first due date.</t>
  </si>
  <si>
    <t>firstnonzeroinstldate_307D</t>
  </si>
  <si>
    <t>Date of first instalment in the previous application.</t>
  </si>
  <si>
    <t>Number of results obtained from credit bureau in the first quarter.</t>
  </si>
  <si>
    <t>for3years_128L</t>
  </si>
  <si>
    <t>Number of rejected applications in the past 3 years.</t>
  </si>
  <si>
    <t>for3years_504L</t>
  </si>
  <si>
    <t>Client's credit history data over the last three years.</t>
  </si>
  <si>
    <t>for3years_584L</t>
  </si>
  <si>
    <t>Number of cancellations in the last 3 years.</t>
  </si>
  <si>
    <t>formonth_118L</t>
  </si>
  <si>
    <t>Number of rejections in a month.</t>
  </si>
  <si>
    <t>formonth_206L</t>
  </si>
  <si>
    <t>Number of cancelations in the previous month.</t>
  </si>
  <si>
    <t>formonth_535L</t>
  </si>
  <si>
    <t>Credit history for the last month.</t>
  </si>
  <si>
    <t>forquarter_1017L</t>
  </si>
  <si>
    <t>Number of cancellations recorded in the credit bureau in the last quarter.</t>
  </si>
  <si>
    <t>forquarter_462L</t>
  </si>
  <si>
    <t>Number of credit applications that were rejected in the last quarter.</t>
  </si>
  <si>
    <t>forquarter_634L</t>
  </si>
  <si>
    <t>Credit history for the last quarter.</t>
  </si>
  <si>
    <t>fortoday_1092L</t>
  </si>
  <si>
    <t>Client's credit history for today.</t>
  </si>
  <si>
    <t>forweek_1077L</t>
  </si>
  <si>
    <t>Number of cancelations in the last week.</t>
  </si>
  <si>
    <t>forweek_528L</t>
  </si>
  <si>
    <t>Credit history for the last week.</t>
  </si>
  <si>
    <t>forweek_601L</t>
  </si>
  <si>
    <t>Number of rejected applications in the last week.</t>
  </si>
  <si>
    <t>foryear_618L</t>
  </si>
  <si>
    <t>Number of application rejections in the previous year.</t>
  </si>
  <si>
    <t>foryear_818L</t>
  </si>
  <si>
    <t>Number of cancelations that occurred in last year.</t>
  </si>
  <si>
    <t>foryear_850L</t>
  </si>
  <si>
    <t>Credit history for the last year.</t>
  </si>
  <si>
    <t>Number of results in fourth quarter.</t>
  </si>
  <si>
    <t>gender_992L</t>
  </si>
  <si>
    <t>Gender of a person.</t>
  </si>
  <si>
    <t>Number of distinct home phones on client's application.</t>
  </si>
  <si>
    <t>housetype_905L</t>
  </si>
  <si>
    <t>House type of the person.</t>
  </si>
  <si>
    <t>housingtype_772L</t>
  </si>
  <si>
    <t>Type of housing of the person.</t>
  </si>
  <si>
    <t>incometype_1044T</t>
  </si>
  <si>
    <t>Type of income of the person</t>
  </si>
  <si>
    <t>Initial transaction amount of the credit application.</t>
  </si>
  <si>
    <t>inittransactioncode_186L</t>
  </si>
  <si>
    <t>Transaction type of the initial credit transaction.</t>
  </si>
  <si>
    <t>inittransactioncode_279L</t>
  </si>
  <si>
    <t>Type of the initial transaction made in the previous application of the client.</t>
  </si>
  <si>
    <t>installmentamount_644A</t>
  </si>
  <si>
    <t>Instalment amount of a closed and secured credit contract.</t>
  </si>
  <si>
    <t>installmentamount_833A</t>
  </si>
  <si>
    <t>Instalment amount for a secured and active contract in credit bureau.</t>
  </si>
  <si>
    <t>instlamount_768A</t>
  </si>
  <si>
    <t>Instalment amount for the active contract in credit bureau.</t>
  </si>
  <si>
    <t>instlamount_852A</t>
  </si>
  <si>
    <t>Instalment amount for closed contract.</t>
  </si>
  <si>
    <t>instlamount_892A</t>
  </si>
  <si>
    <t>Instalment amount for active credit contract.</t>
  </si>
  <si>
    <t>interesteffectiverate_369L</t>
  </si>
  <si>
    <t>Interest rate on active contract.</t>
  </si>
  <si>
    <t>The interest rate of the active credit contract.</t>
  </si>
  <si>
    <t>interestrate_508L</t>
  </si>
  <si>
    <t>Interest rate for a closed contract in the credit bureau.</t>
  </si>
  <si>
    <t>interestrategrace_34L</t>
  </si>
  <si>
    <t>Interest rate during the grace period.</t>
  </si>
  <si>
    <t>interestrateyearly_538L</t>
  </si>
  <si>
    <t>Annual interest rate for existing contract obtained from credit bureau.</t>
  </si>
  <si>
    <t>Flag indicating if the product is a cross-sell.</t>
  </si>
  <si>
    <t>isbidproduct_390L</t>
  </si>
  <si>
    <t>Flag for determining if the product is a cross-sell in previous applications.</t>
  </si>
  <si>
    <t>isbidproductrequest_292L</t>
  </si>
  <si>
    <t>isdebitcard_527L</t>
  </si>
  <si>
    <t>Previous application flag indicating if product being applied for is a debit card.</t>
  </si>
  <si>
    <t>isdebitcard_729L</t>
  </si>
  <si>
    <t>Flag indicating if the product is a debit card.</t>
  </si>
  <si>
    <t>isreference_387L</t>
  </si>
  <si>
    <t>Flag indicating whether the person is a reference contact.</t>
  </si>
  <si>
    <t>language1_981M</t>
  </si>
  <si>
    <t>The primary language of the person.</t>
  </si>
  <si>
    <t>last180dayaveragebalance_704A</t>
  </si>
  <si>
    <t>Average balance on debit card in the last 180 days.</t>
  </si>
  <si>
    <t>last180dayturnover_1134A</t>
  </si>
  <si>
    <t>Debit card's turnover within the last 180 days.</t>
  </si>
  <si>
    <t>last30dayturnover_651A</t>
  </si>
  <si>
    <t>Debit card turnover for the last 30 days.</t>
  </si>
  <si>
    <t>Contract activation date for previous applications.</t>
  </si>
  <si>
    <t>Date of previous customer's application.</t>
  </si>
  <si>
    <t>Commodity category of the last loan applications made by the applicant.</t>
  </si>
  <si>
    <t>lastapprcommoditytypec_5251766M</t>
  </si>
  <si>
    <t>Commodity type of the last application.</t>
  </si>
  <si>
    <t>Credit amount from the client's last application.</t>
  </si>
  <si>
    <t>Date of approval on client's most recent previous application.</t>
  </si>
  <si>
    <t>Cancellation reason of the last application.</t>
  </si>
  <si>
    <t>Date of the last delinquency occurrence.</t>
  </si>
  <si>
    <t>lastdependentsnum_448L</t>
  </si>
  <si>
    <t>Number of dependents in the client's last loan application.</t>
  </si>
  <si>
    <t>lastotherinc_902A</t>
  </si>
  <si>
    <t>Amount of other income reported by the client in their last application.</t>
  </si>
  <si>
    <t>lastotherlnsexpense_631A</t>
  </si>
  <si>
    <t>Monthly expenses on other loans from the last application.</t>
  </si>
  <si>
    <t>Category of commodity in the applicant's last rejected application.</t>
  </si>
  <si>
    <t>lastrejectcommodtypec_5251769M</t>
  </si>
  <si>
    <t>Commodity type of the last rejected application.</t>
  </si>
  <si>
    <t>Credit amount on last rejected application.</t>
  </si>
  <si>
    <t>Date of most recent rejected application by the applicant.</t>
  </si>
  <si>
    <t>Reason for rejection on the most recent rejected application.</t>
  </si>
  <si>
    <t>lastrejectreasonclient_4145040M</t>
  </si>
  <si>
    <t>Reason for the client's last loan rejection.</t>
  </si>
  <si>
    <t>lastrepayingdate_696D</t>
  </si>
  <si>
    <t>Date of the last payment made by the applicant.</t>
  </si>
  <si>
    <t>Status of the client's previous credit application.</t>
  </si>
  <si>
    <t>lastupdate_1112D</t>
  </si>
  <si>
    <t>Date of last update for an active contract from credit bureau.</t>
  </si>
  <si>
    <t>lastupdate_260D</t>
  </si>
  <si>
    <t>Last update date for the active contracts.</t>
  </si>
  <si>
    <t>lastupdate_388D</t>
  </si>
  <si>
    <t>Date of last update for a closed contract in the credit bureau.</t>
  </si>
  <si>
    <t>Client's primary income amount.</t>
  </si>
  <si>
    <t>mainoccupationinc_384A</t>
  </si>
  <si>
    <t>Amount of the main income of the client.</t>
  </si>
  <si>
    <t>mainoccupationinc_437A</t>
  </si>
  <si>
    <t>Client's main income amount in their previous application.</t>
  </si>
  <si>
    <t>Marital status of the client.</t>
  </si>
  <si>
    <t>maritalst_703L</t>
  </si>
  <si>
    <t>maritalst_893M</t>
  </si>
  <si>
    <t>Marital status of the client</t>
  </si>
  <si>
    <t>mastercontrelectronic_519L</t>
  </si>
  <si>
    <t>Flag indicating the existence of the master contract for the client.</t>
  </si>
  <si>
    <t>mastercontrexist_109L</t>
  </si>
  <si>
    <t>Flag indicating whether or not the applicant has an existing master contract.</t>
  </si>
  <si>
    <t>Maximum annuity previously obtained by client.</t>
  </si>
  <si>
    <t>maxannuity_4075009A</t>
  </si>
  <si>
    <t>Maximal annuity offered to the client in the current application.</t>
  </si>
  <si>
    <t>Maximum number of days past due in the last month. A negative value indicates the number of days before the due date.</t>
  </si>
  <si>
    <t>Maximum number of days past due in last 12 months. A negative value implies days before due date.</t>
  </si>
  <si>
    <t>Maximum number of days past due in last 6 months. This predictor takes the value as a negative number when it represents days before due date.</t>
  </si>
  <si>
    <t>Maximal principal debt of the client in the history older than 4 months.</t>
  </si>
  <si>
    <t>maxdebtpduevalodued_3940955A</t>
  </si>
  <si>
    <t>Days past due at the time of the maximum debt.</t>
  </si>
  <si>
    <t>Maximum Days Past Due (DPD) in the period ranging from 6 to 36 months.</t>
  </si>
  <si>
    <t>Date of instalment on which client was most days past due.</t>
  </si>
  <si>
    <t>Instalment number of which client was most days past due.</t>
  </si>
  <si>
    <t>Maximum days past due in the past 12 months.</t>
  </si>
  <si>
    <t>Maximal days past due in the last 24 months.</t>
  </si>
  <si>
    <t>Maximum number of days past due in last 3 months.</t>
  </si>
  <si>
    <t>Maximum days past due in the last 6 months.</t>
  </si>
  <si>
    <t>Maximum days past due in last 9 months.</t>
  </si>
  <si>
    <t>Maximum number of days past due (with tolerance).</t>
  </si>
  <si>
    <t>maxdpdtolerance_577P</t>
  </si>
  <si>
    <t>Maximum DPD with tolerance (on previous application/s).</t>
  </si>
  <si>
    <t>Maximum instalment in the last 24 months</t>
  </si>
  <si>
    <t>Maximum loan amount started in the last 6 months.</t>
  </si>
  <si>
    <t>Maximum outstanding balance in the last 12 months.</t>
  </si>
  <si>
    <t>Maximum payment made by the client in the last 3 months.</t>
  </si>
  <si>
    <t>Minimum days past due (or days before due) in last 24 months.</t>
  </si>
  <si>
    <t>Minimum days before due in last 24 months.</t>
  </si>
  <si>
    <t>Number of persons with the same mobile phone number.</t>
  </si>
  <si>
    <t>monthlyinstlamount_332A</t>
  </si>
  <si>
    <t>Monthly instalment amount for active contract.</t>
  </si>
  <si>
    <t>monthlyinstlamount_674A</t>
  </si>
  <si>
    <t>Monthly amount of instalment payment on a closed contract.</t>
  </si>
  <si>
    <t>Monthly annuity amount for the applicant.</t>
  </si>
  <si>
    <t>name_4527232M</t>
  </si>
  <si>
    <t>Name of employer.</t>
  </si>
  <si>
    <t>name_4917606M</t>
  </si>
  <si>
    <t>nominalrate_281L</t>
  </si>
  <si>
    <t>Interest rate of the active contract.</t>
  </si>
  <si>
    <t>nominalrate_498L</t>
  </si>
  <si>
    <t>Interest rate for closed contract.</t>
  </si>
  <si>
    <t>numactivecreds_622L</t>
  </si>
  <si>
    <t>Number of active credits.</t>
  </si>
  <si>
    <t>numactivecredschannel_414L</t>
  </si>
  <si>
    <t>numactiverelcontr_750L</t>
  </si>
  <si>
    <t>Number of active revolving credits.</t>
  </si>
  <si>
    <t>numberofcontrsvalue_258L</t>
  </si>
  <si>
    <t>Number of active contracts in credit bureau.</t>
  </si>
  <si>
    <t>numberofcontrsvalue_358L</t>
  </si>
  <si>
    <t>Number of closed credit contracts.</t>
  </si>
  <si>
    <t>numberofinstls_229L</t>
  </si>
  <si>
    <t>Number of instalments on closed contract.</t>
  </si>
  <si>
    <t>numberofinstls_320L</t>
  </si>
  <si>
    <t>Number of instalments of the active contract.</t>
  </si>
  <si>
    <t>numberofinstls_810L</t>
  </si>
  <si>
    <t>Number of instalments for the active contract.</t>
  </si>
  <si>
    <t>numberofoutstandinstls_520L</t>
  </si>
  <si>
    <t>Number of outstanding instalment for closed contract.</t>
  </si>
  <si>
    <t>numberofoutstandinstls_59L</t>
  </si>
  <si>
    <t>Number of outstanding instalments for the active contracts.</t>
  </si>
  <si>
    <t>numberofoverdueinstlmax_1039L</t>
  </si>
  <si>
    <t>Number of outstanding instalments for active contracts.</t>
  </si>
  <si>
    <t>numberofoverdueinstlmax_1151L</t>
  </si>
  <si>
    <t>Maximum number of past due installments for a closed contract.</t>
  </si>
  <si>
    <t>numberofoverdueinstlmaxdat_148D</t>
  </si>
  <si>
    <t>Date of maximum number of past due instalments for the closed contract.</t>
  </si>
  <si>
    <t>numberofoverdueinstlmaxdat_641D</t>
  </si>
  <si>
    <t>Date of maximum number of past due instalments for the active contract.</t>
  </si>
  <si>
    <t>numberofoverdueinstls_725L</t>
  </si>
  <si>
    <t>Maximum number of past due instalments for an active contract.</t>
  </si>
  <si>
    <t>numberofoverdueinstls_834L</t>
  </si>
  <si>
    <t>Number of past due instalments for a closed contract.</t>
  </si>
  <si>
    <t>Number of queries to credit bureau.</t>
  </si>
  <si>
    <t>numcontrs3months_479L</t>
  </si>
  <si>
    <t>Number of contracts in last 3 months.</t>
  </si>
  <si>
    <t>Number of incoming payments.</t>
  </si>
  <si>
    <t>Number of instalments paid at least 3 days prior to their due date.</t>
  </si>
  <si>
    <t>numinstls_657L</t>
  </si>
  <si>
    <t>Number of instalments.</t>
  </si>
  <si>
    <t>Number of paid instalments.</t>
  </si>
  <si>
    <t>Number of instalments that were overdue for 10 or more days.</t>
  </si>
  <si>
    <t>Number of instalments that were overdue by at least 5 days.</t>
  </si>
  <si>
    <t>Number of instalments that were not past due date.</t>
  </si>
  <si>
    <t>Number of instalments that have been paid more than 2 days before their due date.</t>
  </si>
  <si>
    <t>Number of installments paid prior to the due date.</t>
  </si>
  <si>
    <t>Number of instalments paid more than three days before the due date.</t>
  </si>
  <si>
    <t>Number of instalments that have been paid more than 3 days in advance of the due date.</t>
  </si>
  <si>
    <t>Number of instalments paid more than 5 days prior to the due date.</t>
  </si>
  <si>
    <t>numinstpaidearly5dest_4493211L</t>
  </si>
  <si>
    <t>Number of instalments that were paid more than 5 days before the due date.</t>
  </si>
  <si>
    <t>numinstpaidearly5dobd_4499205L</t>
  </si>
  <si>
    <t>Number of installments paid more than 5 days prior to the due date.</t>
  </si>
  <si>
    <t>numinstpaidearlyest_4493214L</t>
  </si>
  <si>
    <t>Number of instalments paid before the due date.</t>
  </si>
  <si>
    <t>Number of paid installments from the client's last contract.</t>
  </si>
  <si>
    <t>Number of instalments paid more than 1 day past their due date.</t>
  </si>
  <si>
    <t>Number of fully paid regular installments in the client's previous contracts.</t>
  </si>
  <si>
    <t>Number of fully paid regular installments on clients' previous contracts.</t>
  </si>
  <si>
    <t>Number of unpaid instalments.</t>
  </si>
  <si>
    <t>Maximum number of unpaid instalments.</t>
  </si>
  <si>
    <t>numnotactivated_1143L</t>
  </si>
  <si>
    <t>Number of non-activated credits.</t>
  </si>
  <si>
    <t>numpmtchanneldd_318L</t>
  </si>
  <si>
    <t>Number of previous loan contracts for the applicant that had direct debit as payment channel.</t>
  </si>
  <si>
    <t>Number of credit applications that were rejected in the last 9 months.</t>
  </si>
  <si>
    <t>opencred_647L</t>
  </si>
  <si>
    <t>Number of active loans from the previous application.</t>
  </si>
  <si>
    <t>openingdate_313D</t>
  </si>
  <si>
    <t>Deposit account opening date.</t>
  </si>
  <si>
    <t>openingdate_857D</t>
  </si>
  <si>
    <t>Debit card opening date.</t>
  </si>
  <si>
    <t>outstandingamount_354A</t>
  </si>
  <si>
    <t>Outstanding amount for closed credit contract in credit bureau.</t>
  </si>
  <si>
    <t>outstandingamount_362A</t>
  </si>
  <si>
    <t>Active contract's outstanding amount.</t>
  </si>
  <si>
    <t>outstandingdebt_522A</t>
  </si>
  <si>
    <t>Amount of outstanding debt on the client's previous application.</t>
  </si>
  <si>
    <t>overdueamount_31A</t>
  </si>
  <si>
    <t>Past due amount for a closed contract.</t>
  </si>
  <si>
    <t>overdueamount_659A</t>
  </si>
  <si>
    <t>Past due amount for active contract.</t>
  </si>
  <si>
    <t>overdueamountmax_155A</t>
  </si>
  <si>
    <t>Maximal past due amount for active contract.</t>
  </si>
  <si>
    <t>overdueamountmax_35A</t>
  </si>
  <si>
    <t>Maximal past due amount for a closed contract.</t>
  </si>
  <si>
    <t>overdueamountmax_950A</t>
  </si>
  <si>
    <t>overdueamountmax2_14A</t>
  </si>
  <si>
    <t>Maximal past due amount for an active contract.</t>
  </si>
  <si>
    <t>overdueamountmax2_398A</t>
  </si>
  <si>
    <t>Maximal overdue amount for a closed contract.</t>
  </si>
  <si>
    <t>overdueamountmax2date_1002D</t>
  </si>
  <si>
    <t>Date of maximal past due amount for a closed contract</t>
  </si>
  <si>
    <t>overdueamountmax2date_1142D</t>
  </si>
  <si>
    <t>Date of maximal past due amount for an active contract.</t>
  </si>
  <si>
    <t>overdueamountmaxdatemonth_284T</t>
  </si>
  <si>
    <t>Month when the maximum past due amount occurred for a closed contract.</t>
  </si>
  <si>
    <t>overdueamountmaxdatemonth_365T</t>
  </si>
  <si>
    <t>Month when maximum past due amount occurred for an active contract.</t>
  </si>
  <si>
    <t>overdueamountmaxdatemonth_494T</t>
  </si>
  <si>
    <t>Month when the maximum past due amount was recorded for an active contract with the credit bureau.</t>
  </si>
  <si>
    <t>overdueamountmaxdateyear_2T</t>
  </si>
  <si>
    <t>Year when the maximum past due amount occurred for active contracts.</t>
  </si>
  <si>
    <t>overdueamountmaxdateyear_432T</t>
  </si>
  <si>
    <t>Year when max past due amount occurred for active contract.</t>
  </si>
  <si>
    <t>overdueamountmaxdateyear_994T</t>
  </si>
  <si>
    <t>Year when maximum past due amount occurred for closed contract.</t>
  </si>
  <si>
    <t>paytype_783L</t>
  </si>
  <si>
    <t>Type of payment.</t>
  </si>
  <si>
    <t>paytype1st_925L</t>
  </si>
  <si>
    <t>Type of first payment of the client.</t>
  </si>
  <si>
    <t>payvacationpostpone_4187118D</t>
  </si>
  <si>
    <t>Date of last payment holiday instalment.</t>
  </si>
  <si>
    <t>Percentage of installments paid at least 3 days prior to the due date.</t>
  </si>
  <si>
    <t>Percentage of installments that were paid 10 or more days after the due date.</t>
  </si>
  <si>
    <t>Percentage of installments that are paid 1 or more days after the due date.</t>
  </si>
  <si>
    <t>Percentage of installments that were paid 4 or more days past their due date.</t>
  </si>
  <si>
    <t>Percentage of installments that were paid 6 or more days past their due date.</t>
  </si>
  <si>
    <t>periodicityofpmts_1102L</t>
  </si>
  <si>
    <t>Frequency of instalments for a closed contract.</t>
  </si>
  <si>
    <t>periodicityofpmts_837L</t>
  </si>
  <si>
    <t>Frequency of instalments for an active contract.</t>
  </si>
  <si>
    <t>periodicityofpmts_997L</t>
  </si>
  <si>
    <t>Frequency of instalments for active credit contracts.</t>
  </si>
  <si>
    <t>periodicityofpmts_997M</t>
  </si>
  <si>
    <t>personindex_1023L</t>
  </si>
  <si>
    <t>Order of the person specified on the application form.</t>
  </si>
  <si>
    <t>persontype_1072L</t>
  </si>
  <si>
    <t>Person type.</t>
  </si>
  <si>
    <t>persontype_792L</t>
  </si>
  <si>
    <t>pmtamount_36A</t>
  </si>
  <si>
    <t>Tax deductions amount for credit bureau payments.</t>
  </si>
  <si>
    <t>Average of tax deductions.</t>
  </si>
  <si>
    <t>pmtaverage_4955615A</t>
  </si>
  <si>
    <t>pmtcount_4527229L</t>
  </si>
  <si>
    <t>Number of tax deductions.</t>
  </si>
  <si>
    <t>pmtcount_4955617L</t>
  </si>
  <si>
    <t>pmtcount_693L</t>
  </si>
  <si>
    <t>pmtdaysoverdue_1135P</t>
  </si>
  <si>
    <t>Number of days past due for existing contracts in the credit bureau.</t>
  </si>
  <si>
    <t>pmtmethod_731M</t>
  </si>
  <si>
    <t>Instalment payment method for existing contract in credit bureau.</t>
  </si>
  <si>
    <t>Total number of loan payments made by the client.</t>
  </si>
  <si>
    <t>pmtnum_8L</t>
  </si>
  <si>
    <t>Number of payments made for the previous application.</t>
  </si>
  <si>
    <t>pmtnumpending_403L</t>
  </si>
  <si>
    <t>Number of pending payments for active contract.</t>
  </si>
  <si>
    <t>pmts_date_1107D</t>
  </si>
  <si>
    <t>Payment date for an active contract according to credit bureau (num_group1 - contract, num_group2 - payment).</t>
  </si>
  <si>
    <t>pmts_dpd_1073P</t>
  </si>
  <si>
    <t>Days past due of the payment for the active contract (num_group1 - existing contract, num_group2 - payment).</t>
  </si>
  <si>
    <t>pmts_dpd_303P</t>
  </si>
  <si>
    <t>Days past due of the payment for terminated contract according to credit bureau (num_group1 - terminated contract, num_group2 - payment).</t>
  </si>
  <si>
    <t>pmts_dpdvalue_108P</t>
  </si>
  <si>
    <t>Value of past due payment for active contract (num_group1 - existing contract, num_group2 - payment).</t>
  </si>
  <si>
    <t>pmts_month_158T</t>
  </si>
  <si>
    <t>Month of payment for a closed contract (num_group1 - existing contract, num_group2 - payment).</t>
  </si>
  <si>
    <t>pmts_month_706T</t>
  </si>
  <si>
    <t>Month of payment for active contract (num_group1 - terminated contract, num_group2 - payment).</t>
  </si>
  <si>
    <t>pmts_overdue_1140A</t>
  </si>
  <si>
    <t>Overdue payment for an active contract (num_group1 - existing contract, num_group2 - payment).</t>
  </si>
  <si>
    <t>pmts_overdue_1152A</t>
  </si>
  <si>
    <t>Overdue payment for a closed contract (num_group1 - terminated contract, num_group2 - payment).</t>
  </si>
  <si>
    <t>pmts_pmtsoverdue_635A</t>
  </si>
  <si>
    <t>Active contract that has overdue payments (num_group1 - existing contract, num_group2 - payment).</t>
  </si>
  <si>
    <t>pmts_year_1139T</t>
  </si>
  <si>
    <t>Year of payment for an active contract (num_group1 - existing contract, num_group2 - payment).</t>
  </si>
  <si>
    <t>pmts_year_507T</t>
  </si>
  <si>
    <t>Payment year for a closed credit contract (num_group1 - terminated contract, num_group2 - payment).</t>
  </si>
  <si>
    <t>Number of tax deduction payments.</t>
  </si>
  <si>
    <t>Sum of tax deductions for the client.</t>
  </si>
  <si>
    <t>posfpd10lastmonth_333P</t>
  </si>
  <si>
    <t>Average FPD10 (Share of contracts with first installment past due more than 10 days) from point of sales that processed contract in the previous month.</t>
  </si>
  <si>
    <t>posfpd30lastmonth_3976960P</t>
  </si>
  <si>
    <t>Average FPD30 (Share of contracts with first installment past due more than 30 days) from point of sales that processed contract in the previous month.</t>
  </si>
  <si>
    <t>posfstqpd30lastmonth_3976962P</t>
  </si>
  <si>
    <t>Average FSTPD30 (share of contracts with first, second, or third installment past due more than 30 days) from point of sale that processed contract in the last month.</t>
  </si>
  <si>
    <t>postype_4733339M</t>
  </si>
  <si>
    <t>Type of point of sale.</t>
  </si>
  <si>
    <t>previouscontdistrict_112M</t>
  </si>
  <si>
    <t>Contact district of the client's previous approved application.</t>
  </si>
  <si>
    <t>Credit price.</t>
  </si>
  <si>
    <t>processingdate_168D</t>
  </si>
  <si>
    <t>Date when the tax deduction is processed.</t>
  </si>
  <si>
    <t>profession_152M</t>
  </si>
  <si>
    <t>Profession of the client during their previous loan application.</t>
  </si>
  <si>
    <t>prolongationcount_1120L</t>
  </si>
  <si>
    <t>Count of prolongations on terminated contract according to credit bureau.</t>
  </si>
  <si>
    <t>prolongationcount_599L</t>
  </si>
  <si>
    <t>Count of active contract prolongations.</t>
  </si>
  <si>
    <t>purposeofcred_426M</t>
  </si>
  <si>
    <t>Purpose of credit for active contract.</t>
  </si>
  <si>
    <t>purposeofcred_722M</t>
  </si>
  <si>
    <t>Purpose of credit for active contracts.</t>
  </si>
  <si>
    <t>purposeofcred_874M</t>
  </si>
  <si>
    <t>Purpose of credit on a closed contract.</t>
  </si>
  <si>
    <t>recorddate_4527225D</t>
  </si>
  <si>
    <t>Date of tax deduction record.</t>
  </si>
  <si>
    <t>refreshdate_3813885D</t>
  </si>
  <si>
    <t>Date when the credit bureau's public sources have been last updated.</t>
  </si>
  <si>
    <t>registaddr_district_1083M</t>
  </si>
  <si>
    <t>District of person's registered address.</t>
  </si>
  <si>
    <t>registaddr_zipcode_184M</t>
  </si>
  <si>
    <t>Registered address's zip code of a person.</t>
  </si>
  <si>
    <t>rejectreason_755M</t>
  </si>
  <si>
    <t>Reason for previous application rejection.</t>
  </si>
  <si>
    <t>rejectreasonclient_4145042M</t>
  </si>
  <si>
    <t>Reason for rejection of the client's previous application.</t>
  </si>
  <si>
    <t>relatedpersons_role_762T</t>
  </si>
  <si>
    <t>Relationship type of a client's related person (num_group1 - person, num_group2 - related person).</t>
  </si>
  <si>
    <t>relationshiptoclient_415T</t>
  </si>
  <si>
    <t>Relationship to the client.</t>
  </si>
  <si>
    <t>relationshiptoclient_642T</t>
  </si>
  <si>
    <t>remitter_829L</t>
  </si>
  <si>
    <t>Flag indicating whether the client is a remitter.</t>
  </si>
  <si>
    <t>requesttype_4525192L</t>
  </si>
  <si>
    <t>Tax authority request type.</t>
  </si>
  <si>
    <t>residualamount_1093A</t>
  </si>
  <si>
    <t>Residual amount of closed guarantee contract.</t>
  </si>
  <si>
    <t>residualamount_127A</t>
  </si>
  <si>
    <t>Residual amount of active guarantee contract.</t>
  </si>
  <si>
    <t>residualamount_3940956A</t>
  </si>
  <si>
    <t>Residual amount for the active contract.</t>
  </si>
  <si>
    <t>residualamount_488A</t>
  </si>
  <si>
    <t>Residual amount of a closed contract.</t>
  </si>
  <si>
    <t>residualamount_856A</t>
  </si>
  <si>
    <t>responsedate_1012D</t>
  </si>
  <si>
    <t>Tax authority's response date.</t>
  </si>
  <si>
    <t>responsedate_4917613D</t>
  </si>
  <si>
    <t>revolvingaccount_394A</t>
  </si>
  <si>
    <t>Revolving account that was present in the applicant's previous application.</t>
  </si>
  <si>
    <t>riskassesment_302T</t>
  </si>
  <si>
    <t>Estimated probability that the client will default on their credit obligation within the next year.</t>
  </si>
  <si>
    <t>riskassesment_940T</t>
  </si>
  <si>
    <t>Estimate of client's creditworthiness.</t>
  </si>
  <si>
    <t>role_1084L</t>
  </si>
  <si>
    <t>Type of contact role.</t>
  </si>
  <si>
    <t>role_993L</t>
  </si>
  <si>
    <t>Person's role.</t>
  </si>
  <si>
    <t>safeguarantyflag_411L</t>
  </si>
  <si>
    <t>Flag indicating if client is using a flexible product with additional safeguard garanty.</t>
  </si>
  <si>
    <t>score_940</t>
  </si>
  <si>
    <t>Number of results in second quarter.</t>
  </si>
  <si>
    <t>sellerplacecnt_915L</t>
  </si>
  <si>
    <t>Number of sellerplaces where the same client's document was used.</t>
  </si>
  <si>
    <t>Number of sellerplaces where the same client's mobile phone was used.</t>
  </si>
  <si>
    <t>sex_738L</t>
  </si>
  <si>
    <t>Gender of the client.</t>
  </si>
  <si>
    <t>status_219L</t>
  </si>
  <si>
    <t>Previous application status.</t>
  </si>
  <si>
    <t>subjectrole_182M</t>
  </si>
  <si>
    <t>Subject role in active credit contract.</t>
  </si>
  <si>
    <t>subjectrole_326M</t>
  </si>
  <si>
    <t>subjectrole_43M</t>
  </si>
  <si>
    <t>Subject role in closed credit contract.</t>
  </si>
  <si>
    <t>subjectrole_93M</t>
  </si>
  <si>
    <t>subjectroles_name_541M</t>
  </si>
  <si>
    <t>Name of subject role in closed credit contract (num_group1 - terminated contract, num_group2 - subject roles).</t>
  </si>
  <si>
    <t>subjectroles_name_838M</t>
  </si>
  <si>
    <t>Name of subject role in active credit contract (num_group1 - existing contract, num_group2 - subject roles).</t>
  </si>
  <si>
    <t>Sum of total outstanding amount.</t>
  </si>
  <si>
    <t>tenor_203L</t>
  </si>
  <si>
    <t>Number of instalments in the previous application.</t>
  </si>
  <si>
    <t>Number of results in third quarter.</t>
  </si>
  <si>
    <t>totalamount_503A</t>
  </si>
  <si>
    <t>Total amount of active secured credit for a client.</t>
  </si>
  <si>
    <t>totalamount_6A</t>
  </si>
  <si>
    <t>Total amount of closed contracts.</t>
  </si>
  <si>
    <t>totalamount_881A</t>
  </si>
  <si>
    <t>Total amount of secured credit from closed contracts.</t>
  </si>
  <si>
    <t>totalamount_996A</t>
  </si>
  <si>
    <t>Total amount of active contracts in the credit bureau.</t>
  </si>
  <si>
    <t>Total amount of debt.</t>
  </si>
  <si>
    <t>totaldebtoverduevalue_178A</t>
  </si>
  <si>
    <t>Total amount of past due debt on active contracts.</t>
  </si>
  <si>
    <t>totaldebtoverduevalue_718A</t>
  </si>
  <si>
    <t>Total overdue debt amount for closed credit contracts.</t>
  </si>
  <si>
    <t>totaloutstanddebtvalue_39A</t>
  </si>
  <si>
    <t>Total outstanding debt for active contracts in the credit bureau.</t>
  </si>
  <si>
    <t>totaloutstanddebtvalue_668A</t>
  </si>
  <si>
    <t>Total outstanding debt for the closed contracts in the credit bureau.</t>
  </si>
  <si>
    <t>Sum of all payments made by the client.</t>
  </si>
  <si>
    <t>Total amount of monthly instalments paid in the previous month.</t>
  </si>
  <si>
    <t>twobodfilling_608L</t>
  </si>
  <si>
    <t>Type of application process.</t>
  </si>
  <si>
    <t>type_25L</t>
  </si>
  <si>
    <t>Contact type of a person.</t>
  </si>
  <si>
    <t>typesuite_864L</t>
  </si>
  <si>
    <t>Persons accompanying the client during the loan application process.</t>
  </si>
  <si>
    <t>Date since the client has an active campaign.</t>
  </si>
  <si>
    <t>Feature</t>
  </si>
  <si>
    <t>SUM</t>
  </si>
  <si>
    <t>SUM RANK</t>
  </si>
  <si>
    <t>Train_deposit</t>
  </si>
  <si>
    <t>Train_other</t>
  </si>
  <si>
    <t>Train_credit_bureau_a_1_0.csv, train_credit_bureau_a_1_1.csv, train_credit_bureau_a_1_2.csv, train_applprev_1_0.csv, train_applprev_1_1.csv</t>
  </si>
  <si>
    <t>train_credit_bureau_a_1_0.csv, train_credit_bureau_a_1_1.csv, train_credit_bureau_a_1_2.csv, train_applprev_1_0.csv, train_applprev_1_1.csv</t>
  </si>
  <si>
    <t>train_credit_bureau_a_1_0.csv, train_credit_bureau_a_1_1.csv, train_credit_bureau_a_1_2.csv</t>
  </si>
  <si>
    <t>Train_static_cb</t>
  </si>
  <si>
    <t>Train_person_1</t>
  </si>
  <si>
    <t>train_applprev_1_0.csv, train_applprev_1_1.csv</t>
  </si>
  <si>
    <t>Tax_registry</t>
  </si>
  <si>
    <t>Train_person2</t>
  </si>
  <si>
    <t>Train_credit_bureau_a_2_0.csv</t>
  </si>
  <si>
    <t>train_credit_bureau_a_1_0.csv, train_credit_bureau_a_1_1.csv, train_credit_bureau_a_1_2.csv, train_credit_bureau_a_2_0.csv, train_credit_bureau_b_1.csv</t>
  </si>
  <si>
    <t>Column1</t>
  </si>
  <si>
    <t>Train_credit_bureau_a_1_0.csv, Train_credit_bureau_a_2_0.csv</t>
  </si>
  <si>
    <t>train_applprev_1_0.csv, train_applprev_1_1.csv, Train_credit_bureau_a_1_0.csv, Train_credit_bureau_a_2_0.csv</t>
  </si>
  <si>
    <t>Train_static_cb, train_applprev_1_0.csv, Train_person_1</t>
  </si>
  <si>
    <t>Train_person_1, train_applprev_1_0.csv, train_applprev_1_1.csv</t>
  </si>
  <si>
    <t>Train_credit_bureau_a_1_0.csv</t>
  </si>
  <si>
    <t>Train_credit_bureau_a_1_1.csv, Train_credit_bureau_a_2_0.csv</t>
  </si>
  <si>
    <t>Train_credit_bureau_a_1_0.csv, Train_credit_bureau_a_1_1.csv</t>
  </si>
  <si>
    <t>Train_credit_bureau_a_1_0.csv, Train_credit_bureau_a_1_1.csv, Train_credit_bureau_a_2_0.csv</t>
  </si>
  <si>
    <t>Train_debitcard_1.csv</t>
  </si>
  <si>
    <t>lastr repayingdate_696D</t>
  </si>
  <si>
    <t>Train_static_cb, Train_person_1, train_applprev_1_0.csv</t>
  </si>
  <si>
    <t>Tax_registry, Train_other</t>
  </si>
  <si>
    <t>Train_credit_bureau_a_1_0.csv, Train_credit_bureau_a_2_0.csv, Train_static_cb</t>
  </si>
  <si>
    <t>can't find in  homecredit dataset pdf</t>
  </si>
  <si>
    <t>train_static</t>
  </si>
  <si>
    <t>train_person2</t>
  </si>
  <si>
    <t>Can't find in HomeCredit dataset PDF</t>
  </si>
  <si>
    <t>train_deposit</t>
  </si>
  <si>
    <t>tax_registry</t>
  </si>
  <si>
    <t>train_other</t>
  </si>
  <si>
    <t>train_static_cb</t>
  </si>
  <si>
    <t>train_person_1</t>
  </si>
  <si>
    <t>train_applprev_2.csv</t>
  </si>
  <si>
    <t>train_credit_bureau_a_2_0.csv, train_credit_bureau_b_1.csv</t>
  </si>
  <si>
    <t>can't find in the home credit dataset.pdf</t>
  </si>
  <si>
    <t>Table</t>
  </si>
  <si>
    <t>train_static, train_applprev_1_0.csv, train_applprev_1_1.csv</t>
  </si>
  <si>
    <t>train_static, Train_credit_bureau_a_1_0.csv</t>
  </si>
  <si>
    <t>train_static, train_applprev_1_0.csv</t>
  </si>
  <si>
    <t>train_static, Train_person_1, train_applprev_1_0.csv, train_applprev_1_1.csv</t>
  </si>
  <si>
    <t>train_static, Train_static_cb</t>
  </si>
  <si>
    <t>train_credit_bureau_a_1_0.csv, train_credit_bureau_a_1_1.csv, train_credit_bureau_a_1_2.csv, train_static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</si>
</sst>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9.6"/>
      <name val="Segoe UI"/>
      <family val="2"/>
    </font>
    <font>
      <sz val="11"/>
      <color rgb="FF00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5" tint="0.59999389629810485"/>
        <bgColor theme="4" tint="0.79998168889431442"/>
      </patternFill>
    </fill>
    <fill>
      <patternFill patternType="solid">
        <fgColor theme="5" tint="0.59999389629810485"/>
        <bgColor indexed="64"/>
      </patternFill>
    </fill>
    <fill>
      <patternFill patternType="solid">
        <fgColor theme="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style="medium">
        <color rgb="FFE3E3E3"/>
      </left>
      <right style="medium">
        <color rgb="FFE3E3E3"/>
      </right>
      <top/>
      <bottom style="medium">
        <color rgb="FFE3E3E3"/>
      </bottom>
      <diagonal/>
    </border>
    <border>
      <left style="medium">
        <color rgb="FFE3E3E3"/>
      </left>
      <right/>
      <top/>
      <bottom style="medium">
        <color rgb="FFE3E3E3"/>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NumberFormat="1"/>
    <xf numFmtId="0" fontId="0" fillId="0" borderId="10" xfId="0" applyFont="1" applyBorder="1"/>
    <xf numFmtId="0" fontId="0" fillId="33" borderId="0" xfId="0" applyFill="1"/>
    <xf numFmtId="0" fontId="0" fillId="34" borderId="10" xfId="0" applyFont="1" applyFill="1" applyBorder="1"/>
    <xf numFmtId="0" fontId="0" fillId="35" borderId="10" xfId="0" applyFont="1" applyFill="1" applyBorder="1"/>
    <xf numFmtId="0" fontId="19" fillId="36" borderId="12" xfId="0" applyFont="1" applyFill="1" applyBorder="1" applyAlignment="1">
      <alignment vertical="center" wrapText="1"/>
    </xf>
    <xf numFmtId="0" fontId="19" fillId="36" borderId="11" xfId="0" applyFont="1" applyFill="1" applyBorder="1" applyAlignment="1">
      <alignment vertical="center" wrapText="1"/>
    </xf>
    <xf numFmtId="0" fontId="16" fillId="0" borderId="0" xfId="0" applyFont="1"/>
    <xf numFmtId="0" fontId="2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font>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002537182852144"/>
          <c:y val="0.11615740740740743"/>
          <c:w val="0.83319685039370084"/>
          <c:h val="0.72088764946048411"/>
        </c:manualLayout>
      </c:layout>
      <c:scatterChart>
        <c:scatterStyle val="lineMarker"/>
        <c:varyColors val="0"/>
        <c:ser>
          <c:idx val="0"/>
          <c:order val="0"/>
          <c:tx>
            <c:strRef>
              <c:f>feats_importance_sorted_by_gain!$D$1</c:f>
              <c:strCache>
                <c:ptCount val="1"/>
                <c:pt idx="0">
                  <c:v>gain</c:v>
                </c:pt>
              </c:strCache>
            </c:strRef>
          </c:tx>
          <c:spPr>
            <a:ln w="19050" cap="rnd">
              <a:noFill/>
              <a:round/>
            </a:ln>
            <a:effectLst/>
          </c:spPr>
          <c:marker>
            <c:symbol val="circle"/>
            <c:size val="5"/>
            <c:spPr>
              <a:solidFill>
                <a:schemeClr val="accent1"/>
              </a:solidFill>
              <a:ln w="9525">
                <a:solidFill>
                  <a:schemeClr val="accent1"/>
                </a:solidFill>
              </a:ln>
              <a:effectLst/>
            </c:spPr>
          </c:marker>
          <c:xVal>
            <c:multiLvlStrRef>
              <c:f>feats_importance_sorted_by_gain!$A$2:$C$228</c:f>
              <c:multiLvlStrCache>
                <c:ptCount val="7"/>
                <c:lvl>
                  <c:pt idx="0">
                    <c:v>802</c:v>
                  </c:pt>
                  <c:pt idx="1">
                    <c:v>1699</c:v>
                  </c:pt>
                  <c:pt idx="2">
                    <c:v>1027</c:v>
                  </c:pt>
                  <c:pt idx="3">
                    <c:v>1232.2</c:v>
                  </c:pt>
                  <c:pt idx="4">
                    <c:v>1153.6</c:v>
                  </c:pt>
                  <c:pt idx="5">
                    <c:v>786.4</c:v>
                  </c:pt>
                  <c:pt idx="6">
                    <c:v>779.4</c:v>
                  </c:pt>
                </c:lvl>
                <c:lvl>
                  <c:pt idx="0">
                    <c:v>0</c:v>
                  </c:pt>
                  <c:pt idx="1">
                    <c:v>The interest rate of the active credit contract.</c:v>
                  </c:pt>
                  <c:pt idx="2">
                    <c:v>0</c:v>
                  </c:pt>
                  <c:pt idx="3">
                    <c:v>Sum of all payments made by the client.</c:v>
                  </c:pt>
                  <c:pt idx="4">
                    <c:v>0</c:v>
                  </c:pt>
                  <c:pt idx="5">
                    <c:v>0</c:v>
                  </c:pt>
                  <c:pt idx="6">
                    <c:v>0</c:v>
                  </c:pt>
                </c:lvl>
                <c:lvl>
                  <c:pt idx="0">
                    <c:v>max_maxdpdtolerance_577P</c:v>
                  </c:pt>
                  <c:pt idx="1">
                    <c:v>interestrate_311L</c:v>
                  </c:pt>
                  <c:pt idx="2">
                    <c:v>mean_outstandingdebt_522A</c:v>
                  </c:pt>
                  <c:pt idx="3">
                    <c:v>totalsettled_863A</c:v>
                  </c:pt>
                  <c:pt idx="4">
                    <c:v>min_amount_4917619A</c:v>
                  </c:pt>
                  <c:pt idx="5">
                    <c:v>max_amount_4917619A</c:v>
                  </c:pt>
                  <c:pt idx="6">
                    <c:v>mean_amount_4917619A</c:v>
                  </c:pt>
                </c:lvl>
              </c:multiLvlStrCache>
            </c:multiLvlStrRef>
          </c:xVal>
          <c:yVal>
            <c:numRef>
              <c:f>feats_importance_sorted_by_gain!$D$2:$D$228</c:f>
              <c:numCache>
                <c:formatCode>General</c:formatCode>
                <c:ptCount val="7"/>
                <c:pt idx="0">
                  <c:v>63424.894909349001</c:v>
                </c:pt>
                <c:pt idx="1">
                  <c:v>58357.309530599399</c:v>
                </c:pt>
                <c:pt idx="2">
                  <c:v>50426.492714400498</c:v>
                </c:pt>
                <c:pt idx="3">
                  <c:v>30374.759556597401</c:v>
                </c:pt>
                <c:pt idx="4">
                  <c:v>19387.6725972801</c:v>
                </c:pt>
                <c:pt idx="5">
                  <c:v>16548.5998092962</c:v>
                </c:pt>
                <c:pt idx="6">
                  <c:v>13525.1947276353</c:v>
                </c:pt>
              </c:numCache>
            </c:numRef>
          </c:yVal>
          <c:smooth val="0"/>
          <c:extLst>
            <c:ext xmlns:c16="http://schemas.microsoft.com/office/drawing/2014/chart" uri="{C3380CC4-5D6E-409C-BE32-E72D297353CC}">
              <c16:uniqueId val="{00000000-7A2C-41BE-B7CE-90FB31A68E67}"/>
            </c:ext>
          </c:extLst>
        </c:ser>
        <c:ser>
          <c:idx val="1"/>
          <c:order val="1"/>
          <c:tx>
            <c:strRef>
              <c:f>feats_importance_sorted_by_gain!$E$1</c:f>
              <c:strCache>
                <c:ptCount val="1"/>
                <c:pt idx="0">
                  <c:v>Rank Split</c:v>
                </c:pt>
              </c:strCache>
            </c:strRef>
          </c:tx>
          <c:spPr>
            <a:ln w="25400" cap="rnd">
              <a:noFill/>
              <a:round/>
            </a:ln>
            <a:effectLst/>
          </c:spPr>
          <c:marker>
            <c:symbol val="circle"/>
            <c:size val="5"/>
            <c:spPr>
              <a:solidFill>
                <a:schemeClr val="accent2"/>
              </a:solidFill>
              <a:ln w="9525">
                <a:solidFill>
                  <a:schemeClr val="accent2"/>
                </a:solidFill>
              </a:ln>
              <a:effectLst/>
            </c:spPr>
          </c:marker>
          <c:xVal>
            <c:multiLvlStrRef>
              <c:f>feats_importance_sorted_by_gain!$A$2:$C$228</c:f>
              <c:multiLvlStrCache>
                <c:ptCount val="7"/>
                <c:lvl>
                  <c:pt idx="0">
                    <c:v>802</c:v>
                  </c:pt>
                  <c:pt idx="1">
                    <c:v>1699</c:v>
                  </c:pt>
                  <c:pt idx="2">
                    <c:v>1027</c:v>
                  </c:pt>
                  <c:pt idx="3">
                    <c:v>1232.2</c:v>
                  </c:pt>
                  <c:pt idx="4">
                    <c:v>1153.6</c:v>
                  </c:pt>
                  <c:pt idx="5">
                    <c:v>786.4</c:v>
                  </c:pt>
                  <c:pt idx="6">
                    <c:v>779.4</c:v>
                  </c:pt>
                </c:lvl>
                <c:lvl>
                  <c:pt idx="0">
                    <c:v>0</c:v>
                  </c:pt>
                  <c:pt idx="1">
                    <c:v>The interest rate of the active credit contract.</c:v>
                  </c:pt>
                  <c:pt idx="2">
                    <c:v>0</c:v>
                  </c:pt>
                  <c:pt idx="3">
                    <c:v>Sum of all payments made by the client.</c:v>
                  </c:pt>
                  <c:pt idx="4">
                    <c:v>0</c:v>
                  </c:pt>
                  <c:pt idx="5">
                    <c:v>0</c:v>
                  </c:pt>
                  <c:pt idx="6">
                    <c:v>0</c:v>
                  </c:pt>
                </c:lvl>
                <c:lvl>
                  <c:pt idx="0">
                    <c:v>max_maxdpdtolerance_577P</c:v>
                  </c:pt>
                  <c:pt idx="1">
                    <c:v>interestrate_311L</c:v>
                  </c:pt>
                  <c:pt idx="2">
                    <c:v>mean_outstandingdebt_522A</c:v>
                  </c:pt>
                  <c:pt idx="3">
                    <c:v>totalsettled_863A</c:v>
                  </c:pt>
                  <c:pt idx="4">
                    <c:v>min_amount_4917619A</c:v>
                  </c:pt>
                  <c:pt idx="5">
                    <c:v>max_amount_4917619A</c:v>
                  </c:pt>
                  <c:pt idx="6">
                    <c:v>mean_amount_4917619A</c:v>
                  </c:pt>
                </c:lvl>
              </c:multiLvlStrCache>
            </c:multiLvlStrRef>
          </c:xVal>
          <c:yVal>
            <c:numRef>
              <c:f>feats_importance_sorted_by_gain!$E$2:$E$228</c:f>
              <c:numCache>
                <c:formatCode>General</c:formatCode>
                <c:ptCount val="7"/>
                <c:pt idx="0">
                  <c:v>129</c:v>
                </c:pt>
                <c:pt idx="1">
                  <c:v>16</c:v>
                </c:pt>
                <c:pt idx="2">
                  <c:v>78</c:v>
                </c:pt>
                <c:pt idx="3">
                  <c:v>56</c:v>
                </c:pt>
                <c:pt idx="4">
                  <c:v>65</c:v>
                </c:pt>
                <c:pt idx="5">
                  <c:v>135</c:v>
                </c:pt>
                <c:pt idx="6">
                  <c:v>138</c:v>
                </c:pt>
              </c:numCache>
            </c:numRef>
          </c:yVal>
          <c:smooth val="0"/>
          <c:extLst>
            <c:ext xmlns:c16="http://schemas.microsoft.com/office/drawing/2014/chart" uri="{C3380CC4-5D6E-409C-BE32-E72D297353CC}">
              <c16:uniqueId val="{00000001-7A2C-41BE-B7CE-90FB31A68E67}"/>
            </c:ext>
          </c:extLst>
        </c:ser>
        <c:ser>
          <c:idx val="2"/>
          <c:order val="2"/>
          <c:tx>
            <c:strRef>
              <c:f>feats_importance_sorted_by_gain!$F$1</c:f>
              <c:strCache>
                <c:ptCount val="1"/>
                <c:pt idx="0">
                  <c:v>Rank Gain</c:v>
                </c:pt>
              </c:strCache>
            </c:strRef>
          </c:tx>
          <c:spPr>
            <a:ln w="25400" cap="rnd">
              <a:noFill/>
              <a:round/>
            </a:ln>
            <a:effectLst/>
          </c:spPr>
          <c:marker>
            <c:symbol val="circle"/>
            <c:size val="5"/>
            <c:spPr>
              <a:solidFill>
                <a:schemeClr val="accent3"/>
              </a:solidFill>
              <a:ln w="9525">
                <a:solidFill>
                  <a:schemeClr val="accent3"/>
                </a:solidFill>
              </a:ln>
              <a:effectLst/>
            </c:spPr>
          </c:marker>
          <c:xVal>
            <c:multiLvlStrRef>
              <c:f>feats_importance_sorted_by_gain!$A$2:$C$228</c:f>
              <c:multiLvlStrCache>
                <c:ptCount val="7"/>
                <c:lvl>
                  <c:pt idx="0">
                    <c:v>802</c:v>
                  </c:pt>
                  <c:pt idx="1">
                    <c:v>1699</c:v>
                  </c:pt>
                  <c:pt idx="2">
                    <c:v>1027</c:v>
                  </c:pt>
                  <c:pt idx="3">
                    <c:v>1232.2</c:v>
                  </c:pt>
                  <c:pt idx="4">
                    <c:v>1153.6</c:v>
                  </c:pt>
                  <c:pt idx="5">
                    <c:v>786.4</c:v>
                  </c:pt>
                  <c:pt idx="6">
                    <c:v>779.4</c:v>
                  </c:pt>
                </c:lvl>
                <c:lvl>
                  <c:pt idx="0">
                    <c:v>0</c:v>
                  </c:pt>
                  <c:pt idx="1">
                    <c:v>The interest rate of the active credit contract.</c:v>
                  </c:pt>
                  <c:pt idx="2">
                    <c:v>0</c:v>
                  </c:pt>
                  <c:pt idx="3">
                    <c:v>Sum of all payments made by the client.</c:v>
                  </c:pt>
                  <c:pt idx="4">
                    <c:v>0</c:v>
                  </c:pt>
                  <c:pt idx="5">
                    <c:v>0</c:v>
                  </c:pt>
                  <c:pt idx="6">
                    <c:v>0</c:v>
                  </c:pt>
                </c:lvl>
                <c:lvl>
                  <c:pt idx="0">
                    <c:v>max_maxdpdtolerance_577P</c:v>
                  </c:pt>
                  <c:pt idx="1">
                    <c:v>interestrate_311L</c:v>
                  </c:pt>
                  <c:pt idx="2">
                    <c:v>mean_outstandingdebt_522A</c:v>
                  </c:pt>
                  <c:pt idx="3">
                    <c:v>totalsettled_863A</c:v>
                  </c:pt>
                  <c:pt idx="4">
                    <c:v>min_amount_4917619A</c:v>
                  </c:pt>
                  <c:pt idx="5">
                    <c:v>max_amount_4917619A</c:v>
                  </c:pt>
                  <c:pt idx="6">
                    <c:v>mean_amount_4917619A</c:v>
                  </c:pt>
                </c:lvl>
              </c:multiLvlStrCache>
            </c:multiLvlStrRef>
          </c:xVal>
          <c:yVal>
            <c:numRef>
              <c:f>feats_importance_sorted_by_gain!$F$2:$F$228</c:f>
              <c:numCache>
                <c:formatCode>General</c:formatCode>
                <c:ptCount val="7"/>
                <c:pt idx="0">
                  <c:v>38</c:v>
                </c:pt>
                <c:pt idx="1">
                  <c:v>47</c:v>
                </c:pt>
                <c:pt idx="2">
                  <c:v>52</c:v>
                </c:pt>
                <c:pt idx="3">
                  <c:v>87</c:v>
                </c:pt>
                <c:pt idx="4">
                  <c:v>114</c:v>
                </c:pt>
                <c:pt idx="5">
                  <c:v>137</c:v>
                </c:pt>
                <c:pt idx="6">
                  <c:v>159</c:v>
                </c:pt>
              </c:numCache>
            </c:numRef>
          </c:yVal>
          <c:smooth val="0"/>
          <c:extLst>
            <c:ext xmlns:c16="http://schemas.microsoft.com/office/drawing/2014/chart" uri="{C3380CC4-5D6E-409C-BE32-E72D297353CC}">
              <c16:uniqueId val="{00000002-7A2C-41BE-B7CE-90FB31A68E67}"/>
            </c:ext>
          </c:extLst>
        </c:ser>
        <c:ser>
          <c:idx val="3"/>
          <c:order val="3"/>
          <c:tx>
            <c:strRef>
              <c:f>feats_importance_sorted_by_gain!$G$1</c:f>
              <c:strCache>
                <c:ptCount val="1"/>
                <c:pt idx="0">
                  <c:v>AvG</c:v>
                </c:pt>
              </c:strCache>
            </c:strRef>
          </c:tx>
          <c:spPr>
            <a:ln w="25400" cap="rnd">
              <a:noFill/>
              <a:round/>
            </a:ln>
            <a:effectLst/>
          </c:spPr>
          <c:marker>
            <c:symbol val="circle"/>
            <c:size val="5"/>
            <c:spPr>
              <a:solidFill>
                <a:schemeClr val="accent4"/>
              </a:solidFill>
              <a:ln w="9525">
                <a:solidFill>
                  <a:schemeClr val="accent4"/>
                </a:solidFill>
              </a:ln>
              <a:effectLst/>
            </c:spPr>
          </c:marker>
          <c:xVal>
            <c:multiLvlStrRef>
              <c:f>feats_importance_sorted_by_gain!$A$2:$C$228</c:f>
              <c:multiLvlStrCache>
                <c:ptCount val="7"/>
                <c:lvl>
                  <c:pt idx="0">
                    <c:v>802</c:v>
                  </c:pt>
                  <c:pt idx="1">
                    <c:v>1699</c:v>
                  </c:pt>
                  <c:pt idx="2">
                    <c:v>1027</c:v>
                  </c:pt>
                  <c:pt idx="3">
                    <c:v>1232.2</c:v>
                  </c:pt>
                  <c:pt idx="4">
                    <c:v>1153.6</c:v>
                  </c:pt>
                  <c:pt idx="5">
                    <c:v>786.4</c:v>
                  </c:pt>
                  <c:pt idx="6">
                    <c:v>779.4</c:v>
                  </c:pt>
                </c:lvl>
                <c:lvl>
                  <c:pt idx="0">
                    <c:v>0</c:v>
                  </c:pt>
                  <c:pt idx="1">
                    <c:v>The interest rate of the active credit contract.</c:v>
                  </c:pt>
                  <c:pt idx="2">
                    <c:v>0</c:v>
                  </c:pt>
                  <c:pt idx="3">
                    <c:v>Sum of all payments made by the client.</c:v>
                  </c:pt>
                  <c:pt idx="4">
                    <c:v>0</c:v>
                  </c:pt>
                  <c:pt idx="5">
                    <c:v>0</c:v>
                  </c:pt>
                  <c:pt idx="6">
                    <c:v>0</c:v>
                  </c:pt>
                </c:lvl>
                <c:lvl>
                  <c:pt idx="0">
                    <c:v>max_maxdpdtolerance_577P</c:v>
                  </c:pt>
                  <c:pt idx="1">
                    <c:v>interestrate_311L</c:v>
                  </c:pt>
                  <c:pt idx="2">
                    <c:v>mean_outstandingdebt_522A</c:v>
                  </c:pt>
                  <c:pt idx="3">
                    <c:v>totalsettled_863A</c:v>
                  </c:pt>
                  <c:pt idx="4">
                    <c:v>min_amount_4917619A</c:v>
                  </c:pt>
                  <c:pt idx="5">
                    <c:v>max_amount_4917619A</c:v>
                  </c:pt>
                  <c:pt idx="6">
                    <c:v>mean_amount_4917619A</c:v>
                  </c:pt>
                </c:lvl>
              </c:multiLvlStrCache>
            </c:multiLvlStrRef>
          </c:xVal>
          <c:yVal>
            <c:numRef>
              <c:f>feats_importance_sorted_by_gain!$G$2:$G$228</c:f>
              <c:numCache>
                <c:formatCode>General</c:formatCode>
                <c:ptCount val="7"/>
                <c:pt idx="0">
                  <c:v>83.5</c:v>
                </c:pt>
                <c:pt idx="1">
                  <c:v>31.5</c:v>
                </c:pt>
                <c:pt idx="2">
                  <c:v>65</c:v>
                </c:pt>
                <c:pt idx="3">
                  <c:v>71.5</c:v>
                </c:pt>
                <c:pt idx="4">
                  <c:v>89.5</c:v>
                </c:pt>
                <c:pt idx="5">
                  <c:v>136</c:v>
                </c:pt>
                <c:pt idx="6">
                  <c:v>148.5</c:v>
                </c:pt>
              </c:numCache>
            </c:numRef>
          </c:yVal>
          <c:smooth val="0"/>
          <c:extLst>
            <c:ext xmlns:c16="http://schemas.microsoft.com/office/drawing/2014/chart" uri="{C3380CC4-5D6E-409C-BE32-E72D297353CC}">
              <c16:uniqueId val="{00000003-7A2C-41BE-B7CE-90FB31A68E67}"/>
            </c:ext>
          </c:extLst>
        </c:ser>
        <c:ser>
          <c:idx val="4"/>
          <c:order val="4"/>
          <c:tx>
            <c:strRef>
              <c:f>feats_importance_sorted_by_gain!$H$1</c:f>
              <c:strCache>
                <c:ptCount val="1"/>
                <c:pt idx="0">
                  <c:v>SUM</c:v>
                </c:pt>
              </c:strCache>
            </c:strRef>
          </c:tx>
          <c:spPr>
            <a:ln w="25400" cap="rnd">
              <a:noFill/>
              <a:round/>
            </a:ln>
            <a:effectLst/>
          </c:spPr>
          <c:marker>
            <c:symbol val="circle"/>
            <c:size val="5"/>
            <c:spPr>
              <a:solidFill>
                <a:schemeClr val="accent5"/>
              </a:solidFill>
              <a:ln w="9525">
                <a:solidFill>
                  <a:schemeClr val="accent5"/>
                </a:solidFill>
              </a:ln>
              <a:effectLst/>
            </c:spPr>
          </c:marker>
          <c:xVal>
            <c:multiLvlStrRef>
              <c:f>feats_importance_sorted_by_gain!$A$2:$C$228</c:f>
              <c:multiLvlStrCache>
                <c:ptCount val="7"/>
                <c:lvl>
                  <c:pt idx="0">
                    <c:v>802</c:v>
                  </c:pt>
                  <c:pt idx="1">
                    <c:v>1699</c:v>
                  </c:pt>
                  <c:pt idx="2">
                    <c:v>1027</c:v>
                  </c:pt>
                  <c:pt idx="3">
                    <c:v>1232.2</c:v>
                  </c:pt>
                  <c:pt idx="4">
                    <c:v>1153.6</c:v>
                  </c:pt>
                  <c:pt idx="5">
                    <c:v>786.4</c:v>
                  </c:pt>
                  <c:pt idx="6">
                    <c:v>779.4</c:v>
                  </c:pt>
                </c:lvl>
                <c:lvl>
                  <c:pt idx="0">
                    <c:v>0</c:v>
                  </c:pt>
                  <c:pt idx="1">
                    <c:v>The interest rate of the active credit contract.</c:v>
                  </c:pt>
                  <c:pt idx="2">
                    <c:v>0</c:v>
                  </c:pt>
                  <c:pt idx="3">
                    <c:v>Sum of all payments made by the client.</c:v>
                  </c:pt>
                  <c:pt idx="4">
                    <c:v>0</c:v>
                  </c:pt>
                  <c:pt idx="5">
                    <c:v>0</c:v>
                  </c:pt>
                  <c:pt idx="6">
                    <c:v>0</c:v>
                  </c:pt>
                </c:lvl>
                <c:lvl>
                  <c:pt idx="0">
                    <c:v>max_maxdpdtolerance_577P</c:v>
                  </c:pt>
                  <c:pt idx="1">
                    <c:v>interestrate_311L</c:v>
                  </c:pt>
                  <c:pt idx="2">
                    <c:v>mean_outstandingdebt_522A</c:v>
                  </c:pt>
                  <c:pt idx="3">
                    <c:v>totalsettled_863A</c:v>
                  </c:pt>
                  <c:pt idx="4">
                    <c:v>min_amount_4917619A</c:v>
                  </c:pt>
                  <c:pt idx="5">
                    <c:v>max_amount_4917619A</c:v>
                  </c:pt>
                  <c:pt idx="6">
                    <c:v>mean_amount_4917619A</c:v>
                  </c:pt>
                </c:lvl>
              </c:multiLvlStrCache>
            </c:multiLvlStrRef>
          </c:xVal>
          <c:yVal>
            <c:numRef>
              <c:f>feats_importance_sorted_by_gain!$H$2:$H$228</c:f>
              <c:numCache>
                <c:formatCode>General</c:formatCode>
                <c:ptCount val="7"/>
                <c:pt idx="0">
                  <c:v>64226.894909349001</c:v>
                </c:pt>
                <c:pt idx="1">
                  <c:v>60056.309530599399</c:v>
                </c:pt>
                <c:pt idx="2">
                  <c:v>51453.492714400498</c:v>
                </c:pt>
                <c:pt idx="3">
                  <c:v>31606.959556597401</c:v>
                </c:pt>
                <c:pt idx="4">
                  <c:v>20541.272597280098</c:v>
                </c:pt>
                <c:pt idx="5">
                  <c:v>17334.999809296201</c:v>
                </c:pt>
                <c:pt idx="6">
                  <c:v>14304.5947276353</c:v>
                </c:pt>
              </c:numCache>
            </c:numRef>
          </c:yVal>
          <c:smooth val="0"/>
          <c:extLst>
            <c:ext xmlns:c16="http://schemas.microsoft.com/office/drawing/2014/chart" uri="{C3380CC4-5D6E-409C-BE32-E72D297353CC}">
              <c16:uniqueId val="{00000000-95B6-4707-AB1D-70FA5044A1EC}"/>
            </c:ext>
          </c:extLst>
        </c:ser>
        <c:ser>
          <c:idx val="5"/>
          <c:order val="5"/>
          <c:tx>
            <c:strRef>
              <c:f>feats_importance_sorted_by_gain!$I$1</c:f>
              <c:strCache>
                <c:ptCount val="1"/>
                <c:pt idx="0">
                  <c:v>SUM RANK</c:v>
                </c:pt>
              </c:strCache>
            </c:strRef>
          </c:tx>
          <c:spPr>
            <a:ln w="25400" cap="rnd">
              <a:noFill/>
              <a:round/>
            </a:ln>
            <a:effectLst/>
          </c:spPr>
          <c:marker>
            <c:symbol val="circle"/>
            <c:size val="5"/>
            <c:spPr>
              <a:solidFill>
                <a:schemeClr val="accent6"/>
              </a:solidFill>
              <a:ln w="9525">
                <a:solidFill>
                  <a:schemeClr val="accent6"/>
                </a:solidFill>
              </a:ln>
              <a:effectLst/>
            </c:spPr>
          </c:marker>
          <c:xVal>
            <c:multiLvlStrRef>
              <c:f>feats_importance_sorted_by_gain!$A$2:$C$228</c:f>
              <c:multiLvlStrCache>
                <c:ptCount val="7"/>
                <c:lvl>
                  <c:pt idx="0">
                    <c:v>802</c:v>
                  </c:pt>
                  <c:pt idx="1">
                    <c:v>1699</c:v>
                  </c:pt>
                  <c:pt idx="2">
                    <c:v>1027</c:v>
                  </c:pt>
                  <c:pt idx="3">
                    <c:v>1232.2</c:v>
                  </c:pt>
                  <c:pt idx="4">
                    <c:v>1153.6</c:v>
                  </c:pt>
                  <c:pt idx="5">
                    <c:v>786.4</c:v>
                  </c:pt>
                  <c:pt idx="6">
                    <c:v>779.4</c:v>
                  </c:pt>
                </c:lvl>
                <c:lvl>
                  <c:pt idx="0">
                    <c:v>0</c:v>
                  </c:pt>
                  <c:pt idx="1">
                    <c:v>The interest rate of the active credit contract.</c:v>
                  </c:pt>
                  <c:pt idx="2">
                    <c:v>0</c:v>
                  </c:pt>
                  <c:pt idx="3">
                    <c:v>Sum of all payments made by the client.</c:v>
                  </c:pt>
                  <c:pt idx="4">
                    <c:v>0</c:v>
                  </c:pt>
                  <c:pt idx="5">
                    <c:v>0</c:v>
                  </c:pt>
                  <c:pt idx="6">
                    <c:v>0</c:v>
                  </c:pt>
                </c:lvl>
                <c:lvl>
                  <c:pt idx="0">
                    <c:v>max_maxdpdtolerance_577P</c:v>
                  </c:pt>
                  <c:pt idx="1">
                    <c:v>interestrate_311L</c:v>
                  </c:pt>
                  <c:pt idx="2">
                    <c:v>mean_outstandingdebt_522A</c:v>
                  </c:pt>
                  <c:pt idx="3">
                    <c:v>totalsettled_863A</c:v>
                  </c:pt>
                  <c:pt idx="4">
                    <c:v>min_amount_4917619A</c:v>
                  </c:pt>
                  <c:pt idx="5">
                    <c:v>max_amount_4917619A</c:v>
                  </c:pt>
                  <c:pt idx="6">
                    <c:v>mean_amount_4917619A</c:v>
                  </c:pt>
                </c:lvl>
              </c:multiLvlStrCache>
            </c:multiLvlStrRef>
          </c:xVal>
          <c:yVal>
            <c:numRef>
              <c:f>feats_importance_sorted_by_gain!$I$2:$I$228</c:f>
              <c:numCache>
                <c:formatCode>General</c:formatCode>
                <c:ptCount val="7"/>
                <c:pt idx="0">
                  <c:v>38</c:v>
                </c:pt>
                <c:pt idx="1">
                  <c:v>46</c:v>
                </c:pt>
                <c:pt idx="2">
                  <c:v>52</c:v>
                </c:pt>
                <c:pt idx="3">
                  <c:v>86</c:v>
                </c:pt>
                <c:pt idx="4">
                  <c:v>113</c:v>
                </c:pt>
                <c:pt idx="5">
                  <c:v>137</c:v>
                </c:pt>
                <c:pt idx="6">
                  <c:v>160</c:v>
                </c:pt>
              </c:numCache>
            </c:numRef>
          </c:yVal>
          <c:smooth val="0"/>
          <c:extLst>
            <c:ext xmlns:c16="http://schemas.microsoft.com/office/drawing/2014/chart" uri="{C3380CC4-5D6E-409C-BE32-E72D297353CC}">
              <c16:uniqueId val="{00000001-95B6-4707-AB1D-70FA5044A1EC}"/>
            </c:ext>
          </c:extLst>
        </c:ser>
        <c:ser>
          <c:idx val="6"/>
          <c:order val="6"/>
          <c:tx>
            <c:strRef>
              <c:f>feats_importance_sorted_by_gain!$J$1</c:f>
              <c:strCache>
                <c:ptCount val="1"/>
                <c:pt idx="0">
                  <c:v>Table</c:v>
                </c:pt>
              </c:strCache>
            </c:strRef>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multiLvlStrRef>
              <c:f>feats_importance_sorted_by_gain!$A$2:$C$228</c:f>
              <c:multiLvlStrCache>
                <c:ptCount val="7"/>
                <c:lvl>
                  <c:pt idx="0">
                    <c:v>802</c:v>
                  </c:pt>
                  <c:pt idx="1">
                    <c:v>1699</c:v>
                  </c:pt>
                  <c:pt idx="2">
                    <c:v>1027</c:v>
                  </c:pt>
                  <c:pt idx="3">
                    <c:v>1232.2</c:v>
                  </c:pt>
                  <c:pt idx="4">
                    <c:v>1153.6</c:v>
                  </c:pt>
                  <c:pt idx="5">
                    <c:v>786.4</c:v>
                  </c:pt>
                  <c:pt idx="6">
                    <c:v>779.4</c:v>
                  </c:pt>
                </c:lvl>
                <c:lvl>
                  <c:pt idx="0">
                    <c:v>0</c:v>
                  </c:pt>
                  <c:pt idx="1">
                    <c:v>The interest rate of the active credit contract.</c:v>
                  </c:pt>
                  <c:pt idx="2">
                    <c:v>0</c:v>
                  </c:pt>
                  <c:pt idx="3">
                    <c:v>Sum of all payments made by the client.</c:v>
                  </c:pt>
                  <c:pt idx="4">
                    <c:v>0</c:v>
                  </c:pt>
                  <c:pt idx="5">
                    <c:v>0</c:v>
                  </c:pt>
                  <c:pt idx="6">
                    <c:v>0</c:v>
                  </c:pt>
                </c:lvl>
                <c:lvl>
                  <c:pt idx="0">
                    <c:v>max_maxdpdtolerance_577P</c:v>
                  </c:pt>
                  <c:pt idx="1">
                    <c:v>interestrate_311L</c:v>
                  </c:pt>
                  <c:pt idx="2">
                    <c:v>mean_outstandingdebt_522A</c:v>
                  </c:pt>
                  <c:pt idx="3">
                    <c:v>totalsettled_863A</c:v>
                  </c:pt>
                  <c:pt idx="4">
                    <c:v>min_amount_4917619A</c:v>
                  </c:pt>
                  <c:pt idx="5">
                    <c:v>max_amount_4917619A</c:v>
                  </c:pt>
                  <c:pt idx="6">
                    <c:v>mean_amount_4917619A</c:v>
                  </c:pt>
                </c:lvl>
              </c:multiLvlStrCache>
            </c:multiLvlStrRef>
          </c:xVal>
          <c:yVal>
            <c:numRef>
              <c:f>feats_importance_sorted_by_gain!$J$2:$J$228</c:f>
              <c:numCache>
                <c:formatCode>General</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2-95B6-4707-AB1D-70FA5044A1EC}"/>
            </c:ext>
          </c:extLst>
        </c:ser>
        <c:dLbls>
          <c:showLegendKey val="0"/>
          <c:showVal val="0"/>
          <c:showCatName val="0"/>
          <c:showSerName val="0"/>
          <c:showPercent val="0"/>
          <c:showBubbleSize val="0"/>
        </c:dLbls>
        <c:axId val="953585151"/>
        <c:axId val="295015247"/>
      </c:scatterChart>
      <c:valAx>
        <c:axId val="953585151"/>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015247"/>
        <c:crosses val="autoZero"/>
        <c:crossBetween val="midCat"/>
      </c:valAx>
      <c:valAx>
        <c:axId val="29501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5851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'gain' by 'split'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7"/>
            <c:spPr>
              <a:solidFill>
                <a:schemeClr val="accent1"/>
              </a:solidFill>
              <a:ln w="9525">
                <a:solidFill>
                  <a:srgbClr val="FFFFFF"/>
                </a:solidFill>
                <a:prstDash val="solid"/>
              </a:ln>
              <a:effectLst/>
            </c:spPr>
          </c:marker>
          <c:trendline>
            <c:spPr>
              <a:ln w="19050" cap="rnd">
                <a:solidFill>
                  <a:schemeClr val="accent1"/>
                </a:solidFill>
                <a:prstDash val="sysDot"/>
              </a:ln>
              <a:effectLst/>
            </c:spPr>
            <c:trendlineType val="poly"/>
            <c:order val="6"/>
            <c:forward val="100"/>
            <c:backward val="500"/>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feats_importance_sorted_by_gain!$C$2:$C$228</c:f>
              <c:numCache>
                <c:formatCode>General</c:formatCode>
                <c:ptCount val="7"/>
                <c:pt idx="0">
                  <c:v>802</c:v>
                </c:pt>
                <c:pt idx="1">
                  <c:v>1699</c:v>
                </c:pt>
                <c:pt idx="2">
                  <c:v>1027</c:v>
                </c:pt>
                <c:pt idx="3">
                  <c:v>1232.2</c:v>
                </c:pt>
                <c:pt idx="4">
                  <c:v>1153.5999999999999</c:v>
                </c:pt>
                <c:pt idx="5">
                  <c:v>786.4</c:v>
                </c:pt>
                <c:pt idx="6">
                  <c:v>779.4</c:v>
                </c:pt>
              </c:numCache>
            </c:numRef>
          </c:xVal>
          <c:yVal>
            <c:numRef>
              <c:f>feats_importance_sorted_by_gain!$D$2:$D$228</c:f>
              <c:numCache>
                <c:formatCode>General</c:formatCode>
                <c:ptCount val="7"/>
                <c:pt idx="0">
                  <c:v>63424.894909349001</c:v>
                </c:pt>
                <c:pt idx="1">
                  <c:v>58357.309530599399</c:v>
                </c:pt>
                <c:pt idx="2">
                  <c:v>50426.492714400498</c:v>
                </c:pt>
                <c:pt idx="3">
                  <c:v>30374.759556597401</c:v>
                </c:pt>
                <c:pt idx="4">
                  <c:v>19387.6725972801</c:v>
                </c:pt>
                <c:pt idx="5">
                  <c:v>16548.5998092962</c:v>
                </c:pt>
                <c:pt idx="6">
                  <c:v>13525.1947276353</c:v>
                </c:pt>
              </c:numCache>
            </c:numRef>
          </c:yVal>
          <c:smooth val="0"/>
          <c:extLst>
            <c:ext xmlns:c16="http://schemas.microsoft.com/office/drawing/2014/chart" uri="{C3380CC4-5D6E-409C-BE32-E72D297353CC}">
              <c16:uniqueId val="{00000000-11D9-4253-8706-13670EF7E527}"/>
            </c:ext>
          </c:extLst>
        </c:ser>
        <c:dLbls>
          <c:showLegendKey val="0"/>
          <c:showVal val="0"/>
          <c:showCatName val="0"/>
          <c:showSerName val="0"/>
          <c:showPercent val="0"/>
          <c:showBubbleSize val="0"/>
        </c:dLbls>
        <c:axId val="996431999"/>
        <c:axId val="137277647"/>
      </c:scatterChart>
      <c:valAx>
        <c:axId val="9964319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split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77647"/>
        <c:crosses val="autoZero"/>
        <c:crossBetween val="midCat"/>
      </c:valAx>
      <c:valAx>
        <c:axId val="137277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gain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431999"/>
        <c:crosses val="autoZero"/>
        <c:crossBetween val="midCat"/>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'split' by 'gain'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7"/>
            <c:spPr>
              <a:solidFill>
                <a:schemeClr val="accent1"/>
              </a:solidFill>
              <a:ln w="9525">
                <a:solidFill>
                  <a:srgbClr val="FFFFFF"/>
                </a:solidFill>
                <a:prstDash val="solid"/>
              </a:ln>
              <a:effectLst/>
            </c:spPr>
          </c:marker>
          <c:xVal>
            <c:numRef>
              <c:f>feats_importance_sorted_by_gain!$D$2:$D$228</c:f>
              <c:numCache>
                <c:formatCode>General</c:formatCode>
                <c:ptCount val="7"/>
                <c:pt idx="0">
                  <c:v>63424.894909349001</c:v>
                </c:pt>
                <c:pt idx="1">
                  <c:v>58357.309530599399</c:v>
                </c:pt>
                <c:pt idx="2">
                  <c:v>50426.492714400498</c:v>
                </c:pt>
                <c:pt idx="3">
                  <c:v>30374.759556597401</c:v>
                </c:pt>
                <c:pt idx="4">
                  <c:v>19387.6725972801</c:v>
                </c:pt>
                <c:pt idx="5">
                  <c:v>16548.5998092962</c:v>
                </c:pt>
                <c:pt idx="6">
                  <c:v>13525.1947276353</c:v>
                </c:pt>
              </c:numCache>
            </c:numRef>
          </c:xVal>
          <c:yVal>
            <c:numRef>
              <c:f>feats_importance_sorted_by_gain!$C$2:$C$228</c:f>
              <c:numCache>
                <c:formatCode>General</c:formatCode>
                <c:ptCount val="7"/>
                <c:pt idx="0">
                  <c:v>802</c:v>
                </c:pt>
                <c:pt idx="1">
                  <c:v>1699</c:v>
                </c:pt>
                <c:pt idx="2">
                  <c:v>1027</c:v>
                </c:pt>
                <c:pt idx="3">
                  <c:v>1232.2</c:v>
                </c:pt>
                <c:pt idx="4">
                  <c:v>1153.5999999999999</c:v>
                </c:pt>
                <c:pt idx="5">
                  <c:v>786.4</c:v>
                </c:pt>
                <c:pt idx="6">
                  <c:v>779.4</c:v>
                </c:pt>
              </c:numCache>
            </c:numRef>
          </c:yVal>
          <c:smooth val="0"/>
          <c:extLst>
            <c:ext xmlns:c16="http://schemas.microsoft.com/office/drawing/2014/chart" uri="{C3380CC4-5D6E-409C-BE32-E72D297353CC}">
              <c16:uniqueId val="{00000000-F4A8-4B87-9C38-EB95A4158E30}"/>
            </c:ext>
          </c:extLst>
        </c:ser>
        <c:dLbls>
          <c:showLegendKey val="0"/>
          <c:showVal val="0"/>
          <c:showCatName val="0"/>
          <c:showSerName val="0"/>
          <c:showPercent val="0"/>
          <c:showBubbleSize val="0"/>
        </c:dLbls>
        <c:axId val="814243743"/>
        <c:axId val="136911583"/>
      </c:scatterChart>
      <c:valAx>
        <c:axId val="8142437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gain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11583"/>
        <c:crosses val="autoZero"/>
        <c:crossBetween val="midCat"/>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valAx>
        <c:axId val="136911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split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2437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'gain' by 'split'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7"/>
            <c:spPr>
              <a:solidFill>
                <a:schemeClr val="accent1"/>
              </a:solidFill>
              <a:ln w="9525">
                <a:solidFill>
                  <a:srgbClr val="FFFFFF"/>
                </a:solidFill>
                <a:prstDash val="solid"/>
              </a:ln>
              <a:effectLst/>
            </c:spPr>
          </c:marker>
          <c:trendline>
            <c:spPr>
              <a:ln w="19050" cap="rnd">
                <a:solidFill>
                  <a:schemeClr val="accent1"/>
                </a:solidFill>
                <a:prstDash val="sysDot"/>
              </a:ln>
              <a:effectLst/>
            </c:spPr>
            <c:trendlineType val="poly"/>
            <c:order val="6"/>
            <c:forward val="100"/>
            <c:backward val="500"/>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feats_importance_sorted_by_gain!$C$2:$C$228</c:f>
              <c:numCache>
                <c:formatCode>General</c:formatCode>
                <c:ptCount val="7"/>
                <c:pt idx="0">
                  <c:v>802</c:v>
                </c:pt>
                <c:pt idx="1">
                  <c:v>1699</c:v>
                </c:pt>
                <c:pt idx="2">
                  <c:v>1027</c:v>
                </c:pt>
                <c:pt idx="3">
                  <c:v>1232.2</c:v>
                </c:pt>
                <c:pt idx="4">
                  <c:v>1153.5999999999999</c:v>
                </c:pt>
                <c:pt idx="5">
                  <c:v>786.4</c:v>
                </c:pt>
                <c:pt idx="6">
                  <c:v>779.4</c:v>
                </c:pt>
              </c:numCache>
            </c:numRef>
          </c:xVal>
          <c:yVal>
            <c:numRef>
              <c:f>feats_importance_sorted_by_gain!$D$2:$D$228</c:f>
              <c:numCache>
                <c:formatCode>General</c:formatCode>
                <c:ptCount val="7"/>
                <c:pt idx="0">
                  <c:v>63424.894909349001</c:v>
                </c:pt>
                <c:pt idx="1">
                  <c:v>58357.309530599399</c:v>
                </c:pt>
                <c:pt idx="2">
                  <c:v>50426.492714400498</c:v>
                </c:pt>
                <c:pt idx="3">
                  <c:v>30374.759556597401</c:v>
                </c:pt>
                <c:pt idx="4">
                  <c:v>19387.6725972801</c:v>
                </c:pt>
                <c:pt idx="5">
                  <c:v>16548.5998092962</c:v>
                </c:pt>
                <c:pt idx="6">
                  <c:v>13525.1947276353</c:v>
                </c:pt>
              </c:numCache>
            </c:numRef>
          </c:yVal>
          <c:smooth val="0"/>
          <c:extLst>
            <c:ext xmlns:c16="http://schemas.microsoft.com/office/drawing/2014/chart" uri="{C3380CC4-5D6E-409C-BE32-E72D297353CC}">
              <c16:uniqueId val="{00000001-44EE-45AB-9EF0-694A9191B232}"/>
            </c:ext>
          </c:extLst>
        </c:ser>
        <c:dLbls>
          <c:showLegendKey val="0"/>
          <c:showVal val="0"/>
          <c:showCatName val="0"/>
          <c:showSerName val="0"/>
          <c:showPercent val="0"/>
          <c:showBubbleSize val="0"/>
        </c:dLbls>
        <c:axId val="996431999"/>
        <c:axId val="137277647"/>
      </c:scatterChart>
      <c:valAx>
        <c:axId val="9964319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split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77647"/>
        <c:crosses val="autoZero"/>
        <c:crossBetween val="midCat"/>
      </c:valAx>
      <c:valAx>
        <c:axId val="137277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gain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431999"/>
        <c:crosses val="autoZero"/>
        <c:crossBetween val="midCat"/>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405716</xdr:colOff>
      <xdr:row>10</xdr:row>
      <xdr:rowOff>35747</xdr:rowOff>
    </xdr:from>
    <xdr:to>
      <xdr:col>17</xdr:col>
      <xdr:colOff>390565</xdr:colOff>
      <xdr:row>25</xdr:row>
      <xdr:rowOff>16697</xdr:rowOff>
    </xdr:to>
    <xdr:graphicFrame macro="">
      <xdr:nvGraphicFramePr>
        <xdr:cNvPr id="3" name="Chart 2">
          <a:extLst>
            <a:ext uri="{FF2B5EF4-FFF2-40B4-BE49-F238E27FC236}">
              <a16:creationId xmlns:a16="http://schemas.microsoft.com/office/drawing/2014/main" id="{2073FEDA-0847-7020-4CE2-F79B77C7EA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350828</xdr:colOff>
      <xdr:row>26</xdr:row>
      <xdr:rowOff>135111</xdr:rowOff>
    </xdr:from>
    <xdr:to>
      <xdr:col>18</xdr:col>
      <xdr:colOff>357524</xdr:colOff>
      <xdr:row>41</xdr:row>
      <xdr:rowOff>118689</xdr:rowOff>
    </xdr:to>
    <xdr:graphicFrame macro="">
      <xdr:nvGraphicFramePr>
        <xdr:cNvPr id="4" name="Chart 3" descr="Chart type: Scatter. 'gain' by 'split'&#10;&#10;Description automatically generated">
          <a:extLst>
            <a:ext uri="{FF2B5EF4-FFF2-40B4-BE49-F238E27FC236}">
              <a16:creationId xmlns:a16="http://schemas.microsoft.com/office/drawing/2014/main" id="{7730B449-ED89-9AB5-0CD6-E92772687E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583771</xdr:colOff>
      <xdr:row>72</xdr:row>
      <xdr:rowOff>102166</xdr:rowOff>
    </xdr:from>
    <xdr:to>
      <xdr:col>25</xdr:col>
      <xdr:colOff>368533</xdr:colOff>
      <xdr:row>87</xdr:row>
      <xdr:rowOff>84912</xdr:rowOff>
    </xdr:to>
    <xdr:graphicFrame macro="">
      <xdr:nvGraphicFramePr>
        <xdr:cNvPr id="5" name="Chart 4" descr="Chart type: Scatter. 'split' by 'gain'&#10;&#10;Description automatically generated">
          <a:extLst>
            <a:ext uri="{FF2B5EF4-FFF2-40B4-BE49-F238E27FC236}">
              <a16:creationId xmlns:a16="http://schemas.microsoft.com/office/drawing/2014/main" id="{90D3BF33-5C2F-2B6C-DF58-5FCFAA3AA5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451563</xdr:colOff>
      <xdr:row>46</xdr:row>
      <xdr:rowOff>170575</xdr:rowOff>
    </xdr:from>
    <xdr:to>
      <xdr:col>17</xdr:col>
      <xdr:colOff>517635</xdr:colOff>
      <xdr:row>61</xdr:row>
      <xdr:rowOff>151526</xdr:rowOff>
    </xdr:to>
    <xdr:graphicFrame macro="">
      <xdr:nvGraphicFramePr>
        <xdr:cNvPr id="6" name="Chart 5" descr="Chart type: Scatter. 'gain' by 'split'&#10;&#10;Description automatically generated">
          <a:extLst>
            <a:ext uri="{FF2B5EF4-FFF2-40B4-BE49-F238E27FC236}">
              <a16:creationId xmlns:a16="http://schemas.microsoft.com/office/drawing/2014/main" id="{613B3532-888F-4CC0-89F8-BB1E2769F2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J229" totalsRowCount="1">
  <autoFilter ref="A1:J228" xr:uid="{00000000-0009-0000-0100-000001000000}">
    <filterColumn colId="2">
      <customFilters>
        <customFilter operator="greaterThan" val="750"/>
      </customFilters>
    </filterColumn>
    <filterColumn colId="3">
      <customFilters>
        <customFilter operator="greaterThan" val="10000"/>
      </customFilters>
    </filterColumn>
    <filterColumn colId="9">
      <customFilters>
        <customFilter val="*credit*"/>
      </customFilters>
    </filterColumn>
  </autoFilter>
  <sortState xmlns:xlrd2="http://schemas.microsoft.com/office/spreadsheetml/2017/richdata2" ref="A2:D228">
    <sortCondition descending="1" ref="D2:D228"/>
    <sortCondition descending="1" ref="C2:C228"/>
  </sortState>
  <tableColumns count="10">
    <tableColumn id="2" xr3:uid="{00000000-0010-0000-0000-000002000000}" name="Feature" dataDxfId="8"/>
    <tableColumn id="8" xr3:uid="{D152CE4C-2FFA-468C-A2F6-1E42808AA677}" name="Description" dataDxfId="7">
      <calculatedColumnFormula>VLOOKUP(Table1[[#This Row],[Feature]],Table3[],2,FALSE)</calculatedColumnFormula>
    </tableColumn>
    <tableColumn id="3" xr3:uid="{00000000-0010-0000-0000-000003000000}" name="split"/>
    <tableColumn id="4" xr3:uid="{00000000-0010-0000-0000-000004000000}" name="gain"/>
    <tableColumn id="5" xr3:uid="{00000000-0010-0000-0000-000005000000}" name="Rank Split" dataDxfId="6" totalsRowDxfId="1">
      <calculatedColumnFormula>RANK(Table1[[#This Row],[split]],Table1[split])</calculatedColumnFormula>
    </tableColumn>
    <tableColumn id="6" xr3:uid="{00000000-0010-0000-0000-000006000000}" name="Rank Gain">
      <calculatedColumnFormula>RANK(Table1[[#This Row],[gain]],Table1[gain])</calculatedColumnFormula>
    </tableColumn>
    <tableColumn id="7" xr3:uid="{00000000-0010-0000-0000-000007000000}" name="AvG" totalsRowFunction="custom" dataDxfId="5" totalsRowDxfId="0">
      <calculatedColumnFormula>AVERAGE(E2,F2)</calculatedColumnFormula>
      <totalsRowFormula>SUM(Table1[AvG])</totalsRowFormula>
    </tableColumn>
    <tableColumn id="9" xr3:uid="{6942B34F-8796-4468-A2EA-A645A095DA1E}" name="SUM" dataDxfId="4">
      <calculatedColumnFormula>SUM(Table1[[#This Row],[split]],Table1[[#This Row],[gain]])</calculatedColumnFormula>
    </tableColumn>
    <tableColumn id="10" xr3:uid="{C6A8EB4F-428F-4C1C-902A-8DFF89DAD495}" name="SUM RANK" dataDxfId="3">
      <calculatedColumnFormula>RANK(Table1[[#This Row],[SUM]],Table1[SUM])</calculatedColumnFormula>
    </tableColumn>
    <tableColumn id="11" xr3:uid="{DE1BFC30-0C9C-4DA5-BCA1-5BF6E7487520}" name="Table" dataDxfId="2">
      <calculatedColumnFormula>VLOOKUP(Table1[[#This Row],[Feature]],Table3[],3,FALSE)</calculatedColumnFormula>
    </tableColumn>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5CD6E5A-B7F0-447E-8749-3DDB2B795DC7}" name="Table3" displayName="Table3" ref="A1:C573">
  <autoFilter ref="A1:C573" xr:uid="{85CD6E5A-B7F0-447E-8749-3DDB2B795DC7}"/>
  <tableColumns count="3">
    <tableColumn id="1" xr3:uid="{EAC311CF-E38E-47A2-8880-89BD463954D0}" name="Feature" totalsRowLabel="min_rejectreason_755M"/>
    <tableColumn id="2" xr3:uid="{69FB44AC-646B-4006-AC40-42BB09B9DBCF}" name="Description" totalsRowLabel="-"/>
    <tableColumn id="5" xr3:uid="{BA0484F1-E367-4A09-BAAF-63E19CA030D2}" name="Column1" totalsRowFunction="custom">
      <totalsRowFormula array="1">IF(ISNUMBER(SEARCH(INDIRECT("A" &amp;#REF!), Table3[Column1])), INDEX(A:B, MATCH(#REF!, A:A, 0), 2), "")</totalsRowFormula>
    </tableColumn>
  </tableColumns>
  <tableStyleInfo name="TableStyleMedium2"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03FAD792-960D-4274-B0AE-CA14E7130394}">
  <we:reference id="wa200005782" version="1.0.0.0" store="en-US" storeType="OMEX"/>
  <we:alternateReferences>
    <we:reference id="WA200005782" version="1.0.0.0" store="WA200005782"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29"/>
  <sheetViews>
    <sheetView tabSelected="1" zoomScale="97" zoomScaleNormal="145" workbookViewId="0">
      <pane xSplit="1" topLeftCell="C1" activePane="topRight" state="frozen"/>
      <selection pane="topRight" activeCell="A115" sqref="A115"/>
    </sheetView>
  </sheetViews>
  <sheetFormatPr defaultRowHeight="14.5" x14ac:dyDescent="0.35"/>
  <cols>
    <col min="1" max="1" width="32" bestFit="1" customWidth="1"/>
    <col min="2" max="2" width="206.36328125" bestFit="1" customWidth="1"/>
    <col min="3" max="3" width="6.81640625" bestFit="1" customWidth="1"/>
    <col min="4" max="4" width="11.81640625" bestFit="1" customWidth="1"/>
    <col min="5" max="5" width="9.90625" customWidth="1"/>
    <col min="6" max="6" width="10" customWidth="1"/>
    <col min="9" max="9" width="12.26953125" bestFit="1" customWidth="1"/>
    <col min="10" max="10" width="99.1796875" bestFit="1" customWidth="1"/>
    <col min="11" max="11" width="9" customWidth="1"/>
    <col min="14" max="14" width="10.90625" customWidth="1"/>
    <col min="15" max="15" width="11.08984375" customWidth="1"/>
  </cols>
  <sheetData>
    <row r="1" spans="1:10" x14ac:dyDescent="0.35">
      <c r="A1" t="s">
        <v>1014</v>
      </c>
      <c r="B1" t="s">
        <v>232</v>
      </c>
      <c r="C1" t="s">
        <v>0</v>
      </c>
      <c r="D1" t="s">
        <v>1</v>
      </c>
      <c r="E1" t="s">
        <v>230</v>
      </c>
      <c r="F1" t="s">
        <v>229</v>
      </c>
      <c r="G1" t="s">
        <v>231</v>
      </c>
      <c r="H1" t="s">
        <v>1015</v>
      </c>
      <c r="I1" t="s">
        <v>1016</v>
      </c>
      <c r="J1" t="s">
        <v>1055</v>
      </c>
    </row>
    <row r="2" spans="1:10" hidden="1" x14ac:dyDescent="0.35">
      <c r="A2" s="8" t="s">
        <v>228</v>
      </c>
      <c r="B2" t="str">
        <f>VLOOKUP(Table1[[#This Row],[Feature]],Table3[],2,FALSE)</f>
        <v>Average DPD (days past due) with tolerance within the past 24 months from the maximum closure date, assuming that the contract is finished. If the contract is ongoing, the calculation is based on the current date.</v>
      </c>
      <c r="C2">
        <v>994.8</v>
      </c>
      <c r="D2">
        <v>389001.86090318498</v>
      </c>
      <c r="E2">
        <f>RANK(Table1[[#This Row],[split]],Table1[split])</f>
        <v>85</v>
      </c>
      <c r="F2">
        <f>RANK(Table1[[#This Row],[gain]],Table1[gain])</f>
        <v>1</v>
      </c>
      <c r="G2">
        <f t="shared" ref="G2:G65" si="0">AVERAGE(E2,F2)</f>
        <v>43</v>
      </c>
      <c r="H2">
        <f>SUM(Table1[[#This Row],[split]],Table1[[#This Row],[gain]])</f>
        <v>389996.66090318497</v>
      </c>
      <c r="I2" s="1">
        <f>RANK(Table1[[#This Row],[SUM]],Table1[SUM])</f>
        <v>1</v>
      </c>
      <c r="J2" s="1" t="str">
        <f>VLOOKUP(Table1[[#This Row],[Feature]],Table3[],3,FALSE)</f>
        <v>train_static</v>
      </c>
    </row>
    <row r="3" spans="1:10" hidden="1" x14ac:dyDescent="0.35">
      <c r="A3" s="8" t="s">
        <v>227</v>
      </c>
      <c r="B3">
        <f>VLOOKUP(Table1[[#This Row],[Feature]],Table3[],2,FALSE)</f>
        <v>0</v>
      </c>
      <c r="C3">
        <v>1328.6</v>
      </c>
      <c r="D3">
        <v>296438.97988912399</v>
      </c>
      <c r="E3">
        <f>RANK(Table1[[#This Row],[split]],Table1[split])</f>
        <v>44</v>
      </c>
      <c r="F3">
        <f>RANK(Table1[[#This Row],[gain]],Table1[gain])</f>
        <v>2</v>
      </c>
      <c r="G3">
        <f t="shared" si="0"/>
        <v>23</v>
      </c>
      <c r="H3">
        <f>SUM(Table1[[#This Row],[split]],Table1[[#This Row],[gain]])</f>
        <v>297767.57988912397</v>
      </c>
      <c r="I3" s="1">
        <f>RANK(Table1[[#This Row],[SUM]],Table1[SUM])</f>
        <v>2</v>
      </c>
      <c r="J3" s="1" t="str">
        <f>VLOOKUP(Table1[[#This Row],[Feature]],Table3[],3,FALSE)</f>
        <v>not_found</v>
      </c>
    </row>
    <row r="4" spans="1:10" hidden="1" x14ac:dyDescent="0.35">
      <c r="A4" s="8" t="s">
        <v>226</v>
      </c>
      <c r="B4">
        <f>VLOOKUP(Table1[[#This Row],[Feature]],Table3[],2,FALSE)</f>
        <v>0</v>
      </c>
      <c r="C4">
        <v>3935</v>
      </c>
      <c r="D4">
        <v>224525.74215254199</v>
      </c>
      <c r="E4">
        <f>RANK(Table1[[#This Row],[split]],Table1[split])</f>
        <v>1</v>
      </c>
      <c r="F4">
        <f>RANK(Table1[[#This Row],[gain]],Table1[gain])</f>
        <v>3</v>
      </c>
      <c r="G4">
        <f t="shared" si="0"/>
        <v>2</v>
      </c>
      <c r="H4">
        <f>SUM(Table1[[#This Row],[split]],Table1[[#This Row],[gain]])</f>
        <v>228460.74215254199</v>
      </c>
      <c r="I4" s="1">
        <f>RANK(Table1[[#This Row],[SUM]],Table1[SUM])</f>
        <v>3</v>
      </c>
      <c r="J4" s="1" t="str">
        <f>VLOOKUP(Table1[[#This Row],[Feature]],Table3[],3,FALSE)</f>
        <v>train_person_1</v>
      </c>
    </row>
    <row r="5" spans="1:10" hidden="1" x14ac:dyDescent="0.35">
      <c r="A5" s="8" t="s">
        <v>225</v>
      </c>
      <c r="B5" t="str">
        <f>VLOOKUP(Table1[[#This Row],[Feature]],Table3[],2,FALSE)</f>
        <v>Credit price.</v>
      </c>
      <c r="C5">
        <v>3855.2</v>
      </c>
      <c r="D5">
        <v>215334.30631686401</v>
      </c>
      <c r="E5">
        <f>RANK(Table1[[#This Row],[split]],Table1[split])</f>
        <v>2</v>
      </c>
      <c r="F5">
        <f>RANK(Table1[[#This Row],[gain]],Table1[gain])</f>
        <v>4</v>
      </c>
      <c r="G5">
        <f t="shared" si="0"/>
        <v>3</v>
      </c>
      <c r="H5">
        <f>SUM(Table1[[#This Row],[split]],Table1[[#This Row],[gain]])</f>
        <v>219189.50631686402</v>
      </c>
      <c r="I5" s="1">
        <f>RANK(Table1[[#This Row],[SUM]],Table1[SUM])</f>
        <v>4</v>
      </c>
      <c r="J5" s="1" t="str">
        <f>VLOOKUP(Table1[[#This Row],[Feature]],Table3[],3,FALSE)</f>
        <v>train_static</v>
      </c>
    </row>
    <row r="6" spans="1:10" hidden="1" x14ac:dyDescent="0.35">
      <c r="A6" s="8" t="s">
        <v>224</v>
      </c>
      <c r="B6" t="str">
        <f>VLOOKUP(Table1[[#This Row],[Feature]],Table3[],2,FALSE)</f>
        <v>Number of persons with the same mobile phone number.</v>
      </c>
      <c r="C6">
        <v>1717.8</v>
      </c>
      <c r="D6">
        <v>184403.796690455</v>
      </c>
      <c r="E6">
        <f>RANK(Table1[[#This Row],[split]],Table1[split])</f>
        <v>14</v>
      </c>
      <c r="F6">
        <f>RANK(Table1[[#This Row],[gain]],Table1[gain])</f>
        <v>5</v>
      </c>
      <c r="G6">
        <f t="shared" si="0"/>
        <v>9.5</v>
      </c>
      <c r="H6">
        <f>SUM(Table1[[#This Row],[split]],Table1[[#This Row],[gain]])</f>
        <v>186121.59669045499</v>
      </c>
      <c r="I6" s="1">
        <f>RANK(Table1[[#This Row],[SUM]],Table1[SUM])</f>
        <v>5</v>
      </c>
      <c r="J6" s="1" t="str">
        <f>VLOOKUP(Table1[[#This Row],[Feature]],Table3[],3,FALSE)</f>
        <v>train_static</v>
      </c>
    </row>
    <row r="7" spans="1:10" hidden="1" x14ac:dyDescent="0.35">
      <c r="A7" s="8" t="s">
        <v>223</v>
      </c>
      <c r="B7" t="str">
        <f>VLOOKUP(Table1[[#This Row],[Feature]],Table3[],2,FALSE)</f>
        <v>Total number of loan payments made by the client.</v>
      </c>
      <c r="C7">
        <v>2715.6</v>
      </c>
      <c r="D7">
        <v>168702.18183817799</v>
      </c>
      <c r="E7">
        <f>RANK(Table1[[#This Row],[split]],Table1[split])</f>
        <v>5</v>
      </c>
      <c r="F7">
        <f>RANK(Table1[[#This Row],[gain]],Table1[gain])</f>
        <v>6</v>
      </c>
      <c r="G7">
        <f t="shared" si="0"/>
        <v>5.5</v>
      </c>
      <c r="H7">
        <f>SUM(Table1[[#This Row],[split]],Table1[[#This Row],[gain]])</f>
        <v>171417.78183817799</v>
      </c>
      <c r="I7" s="1">
        <f>RANK(Table1[[#This Row],[SUM]],Table1[SUM])</f>
        <v>6</v>
      </c>
      <c r="J7" s="1" t="str">
        <f>VLOOKUP(Table1[[#This Row],[Feature]],Table3[],3,FALSE)</f>
        <v>train_static</v>
      </c>
    </row>
    <row r="8" spans="1:10" hidden="1" x14ac:dyDescent="0.35">
      <c r="A8" s="8" t="s">
        <v>222</v>
      </c>
      <c r="B8" t="str">
        <f>VLOOKUP(Table1[[#This Row],[Feature]],Table3[],2,FALSE)</f>
        <v>Percentage of installments that are paid 1 or more days after the due date.</v>
      </c>
      <c r="C8">
        <v>1525.6</v>
      </c>
      <c r="D8">
        <v>166413.850641989</v>
      </c>
      <c r="E8">
        <f>RANK(Table1[[#This Row],[split]],Table1[split])</f>
        <v>24</v>
      </c>
      <c r="F8">
        <f>RANK(Table1[[#This Row],[gain]],Table1[gain])</f>
        <v>7</v>
      </c>
      <c r="G8">
        <f t="shared" si="0"/>
        <v>15.5</v>
      </c>
      <c r="H8">
        <f>SUM(Table1[[#This Row],[split]],Table1[[#This Row],[gain]])</f>
        <v>167939.45064198901</v>
      </c>
      <c r="I8" s="1">
        <f>RANK(Table1[[#This Row],[SUM]],Table1[SUM])</f>
        <v>7</v>
      </c>
      <c r="J8" s="1" t="str">
        <f>VLOOKUP(Table1[[#This Row],[Feature]],Table3[],3,FALSE)</f>
        <v>train_static</v>
      </c>
    </row>
    <row r="9" spans="1:10" hidden="1" x14ac:dyDescent="0.35">
      <c r="A9" s="8" t="s">
        <v>221</v>
      </c>
      <c r="B9" t="str">
        <f>VLOOKUP(Table1[[#This Row],[Feature]],Table3[],2,FALSE)</f>
        <v>Date of most recent rejected application by the applicant.</v>
      </c>
      <c r="C9">
        <v>2056.1999999999998</v>
      </c>
      <c r="D9">
        <v>148171.641801891</v>
      </c>
      <c r="E9">
        <f>RANK(Table1[[#This Row],[split]],Table1[split])</f>
        <v>6</v>
      </c>
      <c r="F9">
        <f>RANK(Table1[[#This Row],[gain]],Table1[gain])</f>
        <v>8</v>
      </c>
      <c r="G9">
        <f t="shared" si="0"/>
        <v>7</v>
      </c>
      <c r="H9">
        <f>SUM(Table1[[#This Row],[split]],Table1[[#This Row],[gain]])</f>
        <v>150227.84180189102</v>
      </c>
      <c r="I9" s="1">
        <f>RANK(Table1[[#This Row],[SUM]],Table1[SUM])</f>
        <v>8</v>
      </c>
      <c r="J9" s="1" t="str">
        <f>VLOOKUP(Table1[[#This Row],[Feature]],Table3[],3,FALSE)</f>
        <v>train_static, train_applprev_1_0.csv</v>
      </c>
    </row>
    <row r="10" spans="1:10" hidden="1" x14ac:dyDescent="0.35">
      <c r="A10" s="8" t="s">
        <v>220</v>
      </c>
      <c r="B10">
        <f>VLOOKUP(Table1[[#This Row],[Feature]],Table3[],2,FALSE)</f>
        <v>0</v>
      </c>
      <c r="C10">
        <v>751.2</v>
      </c>
      <c r="D10">
        <v>114229.073754978</v>
      </c>
      <c r="E10">
        <f>RANK(Table1[[#This Row],[split]],Table1[split])</f>
        <v>142</v>
      </c>
      <c r="F10">
        <f>RANK(Table1[[#This Row],[gain]],Table1[gain])</f>
        <v>9</v>
      </c>
      <c r="G10">
        <f t="shared" si="0"/>
        <v>75.5</v>
      </c>
      <c r="H10">
        <f>SUM(Table1[[#This Row],[split]],Table1[[#This Row],[gain]])</f>
        <v>114980.273754978</v>
      </c>
      <c r="I10" s="1">
        <f>RANK(Table1[[#This Row],[SUM]],Table1[SUM])</f>
        <v>9</v>
      </c>
      <c r="J10" s="1" t="str">
        <f>VLOOKUP(Table1[[#This Row],[Feature]],Table3[],3,FALSE)</f>
        <v>train_applprev_1_0.csv, train_applprev_1_1.csv</v>
      </c>
    </row>
    <row r="11" spans="1:10" hidden="1" x14ac:dyDescent="0.35">
      <c r="A11" s="8" t="s">
        <v>219</v>
      </c>
      <c r="B11" t="str">
        <f>VLOOKUP(Table1[[#This Row],[Feature]],Table3[],2,FALSE)</f>
        <v>Maximum number of days past due in last 12 months. A negative value implies days before due date.</v>
      </c>
      <c r="C11">
        <v>1252</v>
      </c>
      <c r="D11">
        <v>110505.676733835</v>
      </c>
      <c r="E11">
        <f>RANK(Table1[[#This Row],[split]],Table1[split])</f>
        <v>53</v>
      </c>
      <c r="F11">
        <f>RANK(Table1[[#This Row],[gain]],Table1[gain])</f>
        <v>10</v>
      </c>
      <c r="G11">
        <f t="shared" si="0"/>
        <v>31.5</v>
      </c>
      <c r="H11">
        <f>SUM(Table1[[#This Row],[split]],Table1[[#This Row],[gain]])</f>
        <v>111757.676733835</v>
      </c>
      <c r="I11" s="1">
        <f>RANK(Table1[[#This Row],[SUM]],Table1[SUM])</f>
        <v>10</v>
      </c>
      <c r="J11" s="1" t="str">
        <f>VLOOKUP(Table1[[#This Row],[Feature]],Table3[],3,FALSE)</f>
        <v>train_static</v>
      </c>
    </row>
    <row r="12" spans="1:10" hidden="1" x14ac:dyDescent="0.35">
      <c r="A12" s="8" t="s">
        <v>218</v>
      </c>
      <c r="B12" t="str">
        <f>VLOOKUP(Table1[[#This Row],[Feature]],Table3[],2,FALSE)</f>
        <v>Cancellation reason of the last application.</v>
      </c>
      <c r="C12">
        <v>1567.8</v>
      </c>
      <c r="D12">
        <v>104143.196189546</v>
      </c>
      <c r="E12">
        <f>RANK(Table1[[#This Row],[split]],Table1[split])</f>
        <v>22</v>
      </c>
      <c r="F12">
        <f>RANK(Table1[[#This Row],[gain]],Table1[gain])</f>
        <v>11</v>
      </c>
      <c r="G12">
        <f t="shared" si="0"/>
        <v>16.5</v>
      </c>
      <c r="H12">
        <f>SUM(Table1[[#This Row],[split]],Table1[[#This Row],[gain]])</f>
        <v>105710.996189546</v>
      </c>
      <c r="I12" s="1">
        <f>RANK(Table1[[#This Row],[SUM]],Table1[SUM])</f>
        <v>11</v>
      </c>
      <c r="J12" s="1" t="str">
        <f>VLOOKUP(Table1[[#This Row],[Feature]],Table3[],3,FALSE)</f>
        <v>train_static, train_applprev_1_0.csv</v>
      </c>
    </row>
    <row r="13" spans="1:10" hidden="1" x14ac:dyDescent="0.35">
      <c r="A13" s="8" t="s">
        <v>217</v>
      </c>
      <c r="B13">
        <f>VLOOKUP(Table1[[#This Row],[Feature]],Table3[],2,FALSE)</f>
        <v>0</v>
      </c>
      <c r="C13">
        <v>635.6</v>
      </c>
      <c r="D13">
        <v>100117.995609283</v>
      </c>
      <c r="E13">
        <f>RANK(Table1[[#This Row],[split]],Table1[split])</f>
        <v>183</v>
      </c>
      <c r="F13">
        <f>RANK(Table1[[#This Row],[gain]],Table1[gain])</f>
        <v>12</v>
      </c>
      <c r="G13">
        <f t="shared" si="0"/>
        <v>97.5</v>
      </c>
      <c r="H13">
        <f>SUM(Table1[[#This Row],[split]],Table1[[#This Row],[gain]])</f>
        <v>100753.595609283</v>
      </c>
      <c r="I13" s="1">
        <f>RANK(Table1[[#This Row],[SUM]],Table1[SUM])</f>
        <v>13</v>
      </c>
      <c r="J13" s="1" t="str">
        <f>VLOOKUP(Table1[[#This Row],[Feature]],Table3[],3,FALSE)</f>
        <v>Train_static_cb, train_applprev_1_0.csv, Train_person_1</v>
      </c>
    </row>
    <row r="14" spans="1:10" hidden="1" x14ac:dyDescent="0.35">
      <c r="A14" s="8" t="s">
        <v>216</v>
      </c>
      <c r="B14" t="str">
        <f>VLOOKUP(Table1[[#This Row],[Feature]],Table3[],2,FALSE)</f>
        <v>Maximal days past due in the last 24 months.</v>
      </c>
      <c r="C14">
        <v>785.4</v>
      </c>
      <c r="D14">
        <v>98556.378347343896</v>
      </c>
      <c r="E14">
        <f>RANK(Table1[[#This Row],[split]],Table1[split])</f>
        <v>136</v>
      </c>
      <c r="F14">
        <f>RANK(Table1[[#This Row],[gain]],Table1[gain])</f>
        <v>13</v>
      </c>
      <c r="G14">
        <f t="shared" si="0"/>
        <v>74.5</v>
      </c>
      <c r="H14">
        <f>SUM(Table1[[#This Row],[split]],Table1[[#This Row],[gain]])</f>
        <v>99341.77834734389</v>
      </c>
      <c r="I14" s="1">
        <f>RANK(Table1[[#This Row],[SUM]],Table1[SUM])</f>
        <v>14</v>
      </c>
      <c r="J14" s="1" t="str">
        <f>VLOOKUP(Table1[[#This Row],[Feature]],Table3[],3,FALSE)</f>
        <v>train_static</v>
      </c>
    </row>
    <row r="15" spans="1:10" hidden="1" x14ac:dyDescent="0.35">
      <c r="A15" s="8" t="s">
        <v>215</v>
      </c>
      <c r="B15">
        <f>VLOOKUP(Table1[[#This Row],[Feature]],Table3[],2,FALSE)</f>
        <v>0</v>
      </c>
      <c r="C15">
        <v>3817.4</v>
      </c>
      <c r="D15">
        <v>97435.782088136606</v>
      </c>
      <c r="E15">
        <f>RANK(Table1[[#This Row],[split]],Table1[split])</f>
        <v>3</v>
      </c>
      <c r="F15">
        <f>RANK(Table1[[#This Row],[gain]],Table1[gain])</f>
        <v>14</v>
      </c>
      <c r="G15">
        <f t="shared" si="0"/>
        <v>8.5</v>
      </c>
      <c r="H15">
        <f>SUM(Table1[[#This Row],[split]],Table1[[#This Row],[gain]])</f>
        <v>101253.1820881366</v>
      </c>
      <c r="I15" s="1">
        <f>RANK(Table1[[#This Row],[SUM]],Table1[SUM])</f>
        <v>12</v>
      </c>
      <c r="J15" s="1" t="str">
        <f>VLOOKUP(Table1[[#This Row],[Feature]],Table3[],3,FALSE)</f>
        <v>train_applprev_1_0.csv, train_applprev_1_1.csv</v>
      </c>
    </row>
    <row r="16" spans="1:10" hidden="1" x14ac:dyDescent="0.35">
      <c r="A16" s="8" t="s">
        <v>214</v>
      </c>
      <c r="B16" t="str">
        <f>VLOOKUP(Table1[[#This Row],[Feature]],Table3[],2,FALSE)</f>
        <v>Number of credit bureau queries for the last 120 days.</v>
      </c>
      <c r="C16">
        <v>1169.4000000000001</v>
      </c>
      <c r="D16">
        <v>94084.106375332907</v>
      </c>
      <c r="E16">
        <f>RANK(Table1[[#This Row],[split]],Table1[split])</f>
        <v>62</v>
      </c>
      <c r="F16">
        <f>RANK(Table1[[#This Row],[gain]],Table1[gain])</f>
        <v>15</v>
      </c>
      <c r="G16">
        <f t="shared" si="0"/>
        <v>38.5</v>
      </c>
      <c r="H16">
        <f>SUM(Table1[[#This Row],[split]],Table1[[#This Row],[gain]])</f>
        <v>95253.506375332901</v>
      </c>
      <c r="I16" s="1">
        <f>RANK(Table1[[#This Row],[SUM]],Table1[SUM])</f>
        <v>15</v>
      </c>
      <c r="J16" s="1" t="str">
        <f>VLOOKUP(Table1[[#This Row],[Feature]],Table3[],3,FALSE)</f>
        <v>train_static_cb</v>
      </c>
    </row>
    <row r="17" spans="1:10" hidden="1" x14ac:dyDescent="0.35">
      <c r="A17" s="8" t="s">
        <v>213</v>
      </c>
      <c r="B17" t="str">
        <f>VLOOKUP(Table1[[#This Row],[Feature]],Table3[],2,FALSE)</f>
        <v>Number of credit bureau queries for the last 90 days.</v>
      </c>
      <c r="C17">
        <v>1250.8</v>
      </c>
      <c r="D17">
        <v>91978.352957002804</v>
      </c>
      <c r="E17">
        <f>RANK(Table1[[#This Row],[split]],Table1[split])</f>
        <v>54</v>
      </c>
      <c r="F17">
        <f>RANK(Table1[[#This Row],[gain]],Table1[gain])</f>
        <v>16</v>
      </c>
      <c r="G17">
        <f t="shared" si="0"/>
        <v>35</v>
      </c>
      <c r="H17">
        <f>SUM(Table1[[#This Row],[split]],Table1[[#This Row],[gain]])</f>
        <v>93229.152957002807</v>
      </c>
      <c r="I17" s="1">
        <f>RANK(Table1[[#This Row],[SUM]],Table1[SUM])</f>
        <v>16</v>
      </c>
      <c r="J17" s="1" t="str">
        <f>VLOOKUP(Table1[[#This Row],[Feature]],Table3[],3,FALSE)</f>
        <v>train_static_cb</v>
      </c>
    </row>
    <row r="18" spans="1:10" hidden="1" x14ac:dyDescent="0.35">
      <c r="A18" s="8" t="s">
        <v>212</v>
      </c>
      <c r="B18">
        <f>VLOOKUP(Table1[[#This Row],[Feature]],Table3[],2,FALSE)</f>
        <v>0</v>
      </c>
      <c r="C18">
        <v>947.6</v>
      </c>
      <c r="D18">
        <v>91235.515678310301</v>
      </c>
      <c r="E18">
        <f>RANK(Table1[[#This Row],[split]],Table1[split])</f>
        <v>97</v>
      </c>
      <c r="F18">
        <f>RANK(Table1[[#This Row],[gain]],Table1[gain])</f>
        <v>17</v>
      </c>
      <c r="G18">
        <f t="shared" si="0"/>
        <v>57</v>
      </c>
      <c r="H18">
        <f>SUM(Table1[[#This Row],[split]],Table1[[#This Row],[gain]])</f>
        <v>92183.115678310307</v>
      </c>
      <c r="I18" s="1">
        <f>RANK(Table1[[#This Row],[SUM]],Table1[SUM])</f>
        <v>17</v>
      </c>
      <c r="J18" s="1" t="str">
        <f>VLOOKUP(Table1[[#This Row],[Feature]],Table3[],3,FALSE)</f>
        <v>Train_person_1</v>
      </c>
    </row>
    <row r="19" spans="1:10" hidden="1" x14ac:dyDescent="0.35">
      <c r="A19" s="8" t="s">
        <v>211</v>
      </c>
      <c r="B19">
        <f>VLOOKUP(Table1[[#This Row],[Feature]],Table3[],2,FALSE)</f>
        <v>0</v>
      </c>
      <c r="C19">
        <v>943</v>
      </c>
      <c r="D19">
        <v>88340.1112630844</v>
      </c>
      <c r="E19">
        <f>RANK(Table1[[#This Row],[split]],Table1[split])</f>
        <v>98</v>
      </c>
      <c r="F19">
        <f>RANK(Table1[[#This Row],[gain]],Table1[gain])</f>
        <v>18</v>
      </c>
      <c r="G19">
        <f t="shared" si="0"/>
        <v>58</v>
      </c>
      <c r="H19">
        <f>SUM(Table1[[#This Row],[split]],Table1[[#This Row],[gain]])</f>
        <v>89283.1112630844</v>
      </c>
      <c r="I19" s="1">
        <f>RANK(Table1[[#This Row],[SUM]],Table1[SUM])</f>
        <v>18</v>
      </c>
      <c r="J19" s="1" t="str">
        <f>VLOOKUP(Table1[[#This Row],[Feature]],Table3[],3,FALSE)</f>
        <v>Train_person_1</v>
      </c>
    </row>
    <row r="20" spans="1:10" hidden="1" x14ac:dyDescent="0.35">
      <c r="A20" s="8" t="s">
        <v>210</v>
      </c>
      <c r="B20" t="str">
        <f>VLOOKUP(Table1[[#This Row],[Feature]],Table3[],2,FALSE)</f>
        <v>Percentage of installments that were paid 4 or more days past their due date.</v>
      </c>
      <c r="C20">
        <v>803.2</v>
      </c>
      <c r="D20">
        <v>87264.034515970605</v>
      </c>
      <c r="E20">
        <f>RANK(Table1[[#This Row],[split]],Table1[split])</f>
        <v>127</v>
      </c>
      <c r="F20">
        <f>RANK(Table1[[#This Row],[gain]],Table1[gain])</f>
        <v>19</v>
      </c>
      <c r="G20">
        <f t="shared" si="0"/>
        <v>73</v>
      </c>
      <c r="H20">
        <f>SUM(Table1[[#This Row],[split]],Table1[[#This Row],[gain]])</f>
        <v>88067.234515970602</v>
      </c>
      <c r="I20" s="1">
        <f>RANK(Table1[[#This Row],[SUM]],Table1[SUM])</f>
        <v>20</v>
      </c>
      <c r="J20" s="1" t="str">
        <f>VLOOKUP(Table1[[#This Row],[Feature]],Table3[],3,FALSE)</f>
        <v>train_static</v>
      </c>
    </row>
    <row r="21" spans="1:10" hidden="1" x14ac:dyDescent="0.35">
      <c r="A21" s="8" t="s">
        <v>209</v>
      </c>
      <c r="B21" t="str">
        <f>VLOOKUP(Table1[[#This Row],[Feature]],Table3[],2,FALSE)</f>
        <v>Sum of tax deductions for the client.</v>
      </c>
      <c r="C21">
        <v>1619.4</v>
      </c>
      <c r="D21">
        <v>86783.287675070693</v>
      </c>
      <c r="E21">
        <f>RANK(Table1[[#This Row],[split]],Table1[split])</f>
        <v>18</v>
      </c>
      <c r="F21">
        <f>RANK(Table1[[#This Row],[gain]],Table1[gain])</f>
        <v>20</v>
      </c>
      <c r="G21">
        <f t="shared" si="0"/>
        <v>19</v>
      </c>
      <c r="H21">
        <f>SUM(Table1[[#This Row],[split]],Table1[[#This Row],[gain]])</f>
        <v>88402.687675070687</v>
      </c>
      <c r="I21" s="1">
        <f>RANK(Table1[[#This Row],[SUM]],Table1[SUM])</f>
        <v>19</v>
      </c>
      <c r="J21" s="1" t="str">
        <f>VLOOKUP(Table1[[#This Row],[Feature]],Table3[],3,FALSE)</f>
        <v>train_static</v>
      </c>
    </row>
    <row r="22" spans="1:10" hidden="1" x14ac:dyDescent="0.35">
      <c r="A22" s="8" t="s">
        <v>208</v>
      </c>
      <c r="B22">
        <f>VLOOKUP(Table1[[#This Row],[Feature]],Table3[],2,FALSE)</f>
        <v>0</v>
      </c>
      <c r="C22">
        <v>742.6</v>
      </c>
      <c r="D22">
        <v>85798.174761533694</v>
      </c>
      <c r="E22">
        <f>RANK(Table1[[#This Row],[split]],Table1[split])</f>
        <v>144</v>
      </c>
      <c r="F22">
        <f>RANK(Table1[[#This Row],[gain]],Table1[gain])</f>
        <v>21</v>
      </c>
      <c r="G22">
        <f t="shared" si="0"/>
        <v>82.5</v>
      </c>
      <c r="H22">
        <f>SUM(Table1[[#This Row],[split]],Table1[[#This Row],[gain]])</f>
        <v>86540.774761533699</v>
      </c>
      <c r="I22" s="1">
        <f>RANK(Table1[[#This Row],[SUM]],Table1[SUM])</f>
        <v>21</v>
      </c>
      <c r="J22" s="1" t="str">
        <f>VLOOKUP(Table1[[#This Row],[Feature]],Table3[],3,FALSE)</f>
        <v>Train_person_1</v>
      </c>
    </row>
    <row r="23" spans="1:10" hidden="1" x14ac:dyDescent="0.35">
      <c r="A23" s="8" t="s">
        <v>207</v>
      </c>
      <c r="B23" t="str">
        <f>VLOOKUP(Table1[[#This Row],[Feature]],Table3[],2,FALSE)</f>
        <v>Average days past or before due of payment during the last 24 months.</v>
      </c>
      <c r="C23">
        <v>1055.5999999999999</v>
      </c>
      <c r="D23">
        <v>82850.545466108597</v>
      </c>
      <c r="E23">
        <f>RANK(Table1[[#This Row],[split]],Table1[split])</f>
        <v>74</v>
      </c>
      <c r="F23">
        <f>RANK(Table1[[#This Row],[gain]],Table1[gain])</f>
        <v>22</v>
      </c>
      <c r="G23">
        <f t="shared" si="0"/>
        <v>48</v>
      </c>
      <c r="H23">
        <f>SUM(Table1[[#This Row],[split]],Table1[[#This Row],[gain]])</f>
        <v>83906.145466108603</v>
      </c>
      <c r="I23" s="1">
        <f>RANK(Table1[[#This Row],[SUM]],Table1[SUM])</f>
        <v>22</v>
      </c>
      <c r="J23" s="1" t="str">
        <f>VLOOKUP(Table1[[#This Row],[Feature]],Table3[],3,FALSE)</f>
        <v>train_static</v>
      </c>
    </row>
    <row r="24" spans="1:10" hidden="1" x14ac:dyDescent="0.35">
      <c r="A24" s="8" t="s">
        <v>206</v>
      </c>
      <c r="B24" t="str">
        <f>VLOOKUP(Table1[[#This Row],[Feature]],Table3[],2,FALSE)</f>
        <v>Reason for rejection on the most recent rejected application.</v>
      </c>
      <c r="C24">
        <v>610</v>
      </c>
      <c r="D24">
        <v>81968.975091981803</v>
      </c>
      <c r="E24">
        <f>RANK(Table1[[#This Row],[split]],Table1[split])</f>
        <v>191</v>
      </c>
      <c r="F24">
        <f>RANK(Table1[[#This Row],[gain]],Table1[gain])</f>
        <v>23</v>
      </c>
      <c r="G24">
        <f t="shared" si="0"/>
        <v>107</v>
      </c>
      <c r="H24">
        <f>SUM(Table1[[#This Row],[split]],Table1[[#This Row],[gain]])</f>
        <v>82578.975091981803</v>
      </c>
      <c r="I24" s="1">
        <f>RANK(Table1[[#This Row],[SUM]],Table1[SUM])</f>
        <v>24</v>
      </c>
      <c r="J24" s="1" t="str">
        <f>VLOOKUP(Table1[[#This Row],[Feature]],Table3[],3,FALSE)</f>
        <v>train_static, train_applprev_1_0.csv</v>
      </c>
    </row>
    <row r="25" spans="1:10" hidden="1" x14ac:dyDescent="0.35">
      <c r="A25" s="8" t="s">
        <v>205</v>
      </c>
      <c r="B25" t="str">
        <f>VLOOKUP(Table1[[#This Row],[Feature]],Table3[],2,FALSE)</f>
        <v>Date of the client's first campaign.</v>
      </c>
      <c r="C25">
        <v>1458.8</v>
      </c>
      <c r="D25">
        <v>81610.885105071706</v>
      </c>
      <c r="E25">
        <f>RANK(Table1[[#This Row],[split]],Table1[split])</f>
        <v>29</v>
      </c>
      <c r="F25">
        <f>RANK(Table1[[#This Row],[gain]],Table1[gain])</f>
        <v>24</v>
      </c>
      <c r="G25">
        <f t="shared" si="0"/>
        <v>26.5</v>
      </c>
      <c r="H25">
        <f>SUM(Table1[[#This Row],[split]],Table1[[#This Row],[gain]])</f>
        <v>83069.685105071709</v>
      </c>
      <c r="I25" s="1">
        <f>RANK(Table1[[#This Row],[SUM]],Table1[SUM])</f>
        <v>23</v>
      </c>
      <c r="J25" s="1" t="str">
        <f>VLOOKUP(Table1[[#This Row],[Feature]],Table3[],3,FALSE)</f>
        <v>train_static</v>
      </c>
    </row>
    <row r="26" spans="1:10" hidden="1" x14ac:dyDescent="0.35">
      <c r="A26" s="8" t="s">
        <v>204</v>
      </c>
      <c r="B26" t="str">
        <f>VLOOKUP(Table1[[#This Row],[Feature]],Table3[],2,FALSE)</f>
        <v>Number of credit bureau queries for last 180 days.</v>
      </c>
      <c r="C26">
        <v>1298.2</v>
      </c>
      <c r="D26">
        <v>76006.831133456493</v>
      </c>
      <c r="E26">
        <f>RANK(Table1[[#This Row],[split]],Table1[split])</f>
        <v>46</v>
      </c>
      <c r="F26">
        <f>RANK(Table1[[#This Row],[gain]],Table1[gain])</f>
        <v>25</v>
      </c>
      <c r="G26">
        <f t="shared" si="0"/>
        <v>35.5</v>
      </c>
      <c r="H26">
        <f>SUM(Table1[[#This Row],[split]],Table1[[#This Row],[gain]])</f>
        <v>77305.03113345649</v>
      </c>
      <c r="I26" s="1">
        <f>RANK(Table1[[#This Row],[SUM]],Table1[SUM])</f>
        <v>26</v>
      </c>
      <c r="J26" s="1" t="str">
        <f>VLOOKUP(Table1[[#This Row],[Feature]],Table3[],3,FALSE)</f>
        <v>train_static_cb</v>
      </c>
    </row>
    <row r="27" spans="1:10" hidden="1" x14ac:dyDescent="0.35">
      <c r="A27" s="8" t="s">
        <v>203</v>
      </c>
      <c r="B27" t="str">
        <f>VLOOKUP(Table1[[#This Row],[Feature]],Table3[],2,FALSE)</f>
        <v>Monthly annuity amount.</v>
      </c>
      <c r="C27">
        <v>3367.6</v>
      </c>
      <c r="D27">
        <v>75033.585876846802</v>
      </c>
      <c r="E27">
        <f>RANK(Table1[[#This Row],[split]],Table1[split])</f>
        <v>4</v>
      </c>
      <c r="F27">
        <f>RANK(Table1[[#This Row],[gain]],Table1[gain])</f>
        <v>26</v>
      </c>
      <c r="G27">
        <f t="shared" si="0"/>
        <v>15</v>
      </c>
      <c r="H27">
        <f>SUM(Table1[[#This Row],[split]],Table1[[#This Row],[gain]])</f>
        <v>78401.185876846808</v>
      </c>
      <c r="I27" s="1">
        <f>RANK(Table1[[#This Row],[SUM]],Table1[SUM])</f>
        <v>25</v>
      </c>
      <c r="J27" s="1" t="str">
        <f>VLOOKUP(Table1[[#This Row],[Feature]],Table3[],3,FALSE)</f>
        <v>train_static</v>
      </c>
    </row>
    <row r="28" spans="1:10" hidden="1" x14ac:dyDescent="0.35">
      <c r="A28" s="8" t="s">
        <v>202</v>
      </c>
      <c r="B28" t="str">
        <f>VLOOKUP(Table1[[#This Row],[Feature]],Table3[],2,FALSE)</f>
        <v>Date since the client has an active campaign.</v>
      </c>
      <c r="C28">
        <v>1489.2</v>
      </c>
      <c r="D28">
        <v>74941.220512951506</v>
      </c>
      <c r="E28">
        <f>RANK(Table1[[#This Row],[split]],Table1[split])</f>
        <v>27</v>
      </c>
      <c r="F28">
        <f>RANK(Table1[[#This Row],[gain]],Table1[gain])</f>
        <v>27</v>
      </c>
      <c r="G28">
        <f t="shared" si="0"/>
        <v>27</v>
      </c>
      <c r="H28">
        <f>SUM(Table1[[#This Row],[split]],Table1[[#This Row],[gain]])</f>
        <v>76430.420512951503</v>
      </c>
      <c r="I28" s="1">
        <f>RANK(Table1[[#This Row],[SUM]],Table1[SUM])</f>
        <v>27</v>
      </c>
      <c r="J28" s="1" t="str">
        <f>VLOOKUP(Table1[[#This Row],[Feature]],Table3[],3,FALSE)</f>
        <v>train_static</v>
      </c>
    </row>
    <row r="29" spans="1:10" hidden="1" x14ac:dyDescent="0.35">
      <c r="A29" s="8" t="s">
        <v>201</v>
      </c>
      <c r="B29">
        <f>VLOOKUP(Table1[[#This Row],[Feature]],Table3[],2,FALSE)</f>
        <v>0</v>
      </c>
      <c r="C29">
        <v>627.4</v>
      </c>
      <c r="D29">
        <v>73082.894961452403</v>
      </c>
      <c r="E29">
        <f>RANK(Table1[[#This Row],[split]],Table1[split])</f>
        <v>187</v>
      </c>
      <c r="F29">
        <f>RANK(Table1[[#This Row],[gain]],Table1[gain])</f>
        <v>28</v>
      </c>
      <c r="G29">
        <f t="shared" si="0"/>
        <v>107.5</v>
      </c>
      <c r="H29">
        <f>SUM(Table1[[#This Row],[split]],Table1[[#This Row],[gain]])</f>
        <v>73710.294961452397</v>
      </c>
      <c r="I29" s="1">
        <f>RANK(Table1[[#This Row],[SUM]],Table1[SUM])</f>
        <v>28</v>
      </c>
      <c r="J29" s="1" t="str">
        <f>VLOOKUP(Table1[[#This Row],[Feature]],Table3[],3,FALSE)</f>
        <v>Train_static_cb, train_applprev_1_0.csv, Train_person_1</v>
      </c>
    </row>
    <row r="30" spans="1:10" hidden="1" x14ac:dyDescent="0.35">
      <c r="A30" s="8" t="s">
        <v>200</v>
      </c>
      <c r="B30">
        <f>VLOOKUP(Table1[[#This Row],[Feature]],Table3[],2,FALSE)</f>
        <v>0</v>
      </c>
      <c r="C30">
        <v>616.4</v>
      </c>
      <c r="D30">
        <v>72716.409728991901</v>
      </c>
      <c r="E30">
        <f>RANK(Table1[[#This Row],[split]],Table1[split])</f>
        <v>189</v>
      </c>
      <c r="F30">
        <f>RANK(Table1[[#This Row],[gain]],Table1[gain])</f>
        <v>29</v>
      </c>
      <c r="G30">
        <f t="shared" si="0"/>
        <v>109</v>
      </c>
      <c r="H30">
        <f>SUM(Table1[[#This Row],[split]],Table1[[#This Row],[gain]])</f>
        <v>73332.809728991895</v>
      </c>
      <c r="I30" s="1">
        <f>RANK(Table1[[#This Row],[SUM]],Table1[SUM])</f>
        <v>29</v>
      </c>
      <c r="J30" s="1" t="str">
        <f>VLOOKUP(Table1[[#This Row],[Feature]],Table3[],3,FALSE)</f>
        <v>Train_person_1</v>
      </c>
    </row>
    <row r="31" spans="1:10" hidden="1" x14ac:dyDescent="0.35">
      <c r="A31" s="8" t="s">
        <v>199</v>
      </c>
      <c r="B31" t="str">
        <f>VLOOKUP(Table1[[#This Row],[Feature]],Table3[],2,FALSE)</f>
        <v>Maximum days past due in the past 12 months.</v>
      </c>
      <c r="C31">
        <v>520.20000000000005</v>
      </c>
      <c r="D31">
        <v>72395.823782974403</v>
      </c>
      <c r="E31">
        <f>RANK(Table1[[#This Row],[split]],Table1[split])</f>
        <v>207</v>
      </c>
      <c r="F31">
        <f>RANK(Table1[[#This Row],[gain]],Table1[gain])</f>
        <v>30</v>
      </c>
      <c r="G31">
        <f t="shared" si="0"/>
        <v>118.5</v>
      </c>
      <c r="H31">
        <f>SUM(Table1[[#This Row],[split]],Table1[[#This Row],[gain]])</f>
        <v>72916.0237829744</v>
      </c>
      <c r="I31" s="1">
        <f>RANK(Table1[[#This Row],[SUM]],Table1[SUM])</f>
        <v>30</v>
      </c>
      <c r="J31" s="1" t="str">
        <f>VLOOKUP(Table1[[#This Row],[Feature]],Table3[],3,FALSE)</f>
        <v>train_static</v>
      </c>
    </row>
    <row r="32" spans="1:10" hidden="1" x14ac:dyDescent="0.35">
      <c r="A32" s="8" t="s">
        <v>198</v>
      </c>
      <c r="B32" t="str">
        <f>VLOOKUP(Table1[[#This Row],[Feature]],Table3[],2,FALSE)</f>
        <v>Disbursed credit amount after consolidation.</v>
      </c>
      <c r="C32">
        <v>1877.6</v>
      </c>
      <c r="D32">
        <v>69732.666042644094</v>
      </c>
      <c r="E32">
        <f>RANK(Table1[[#This Row],[split]],Table1[split])</f>
        <v>10</v>
      </c>
      <c r="F32">
        <f>RANK(Table1[[#This Row],[gain]],Table1[gain])</f>
        <v>31</v>
      </c>
      <c r="G32">
        <f t="shared" si="0"/>
        <v>20.5</v>
      </c>
      <c r="H32">
        <f>SUM(Table1[[#This Row],[split]],Table1[[#This Row],[gain]])</f>
        <v>71610.2660426441</v>
      </c>
      <c r="I32" s="1">
        <f>RANK(Table1[[#This Row],[SUM]],Table1[SUM])</f>
        <v>31</v>
      </c>
      <c r="J32" s="1" t="str">
        <f>VLOOKUP(Table1[[#This Row],[Feature]],Table3[],3,FALSE)</f>
        <v>train_static</v>
      </c>
    </row>
    <row r="33" spans="1:10" hidden="1" x14ac:dyDescent="0.35">
      <c r="A33" s="8" t="s">
        <v>197</v>
      </c>
      <c r="B33">
        <f>VLOOKUP(Table1[[#This Row],[Feature]],Table3[],2,FALSE)</f>
        <v>0</v>
      </c>
      <c r="C33">
        <v>906.4</v>
      </c>
      <c r="D33">
        <v>68220.468989710498</v>
      </c>
      <c r="E33">
        <f>RANK(Table1[[#This Row],[split]],Table1[split])</f>
        <v>103</v>
      </c>
      <c r="F33">
        <f>RANK(Table1[[#This Row],[gain]],Table1[gain])</f>
        <v>32</v>
      </c>
      <c r="G33">
        <f t="shared" si="0"/>
        <v>67.5</v>
      </c>
      <c r="H33">
        <f>SUM(Table1[[#This Row],[split]],Table1[[#This Row],[gain]])</f>
        <v>69126.868989710492</v>
      </c>
      <c r="I33" s="1">
        <f>RANK(Table1[[#This Row],[SUM]],Table1[SUM])</f>
        <v>32</v>
      </c>
      <c r="J33" s="1" t="str">
        <f>VLOOKUP(Table1[[#This Row],[Feature]],Table3[],3,FALSE)</f>
        <v>Train_person_1</v>
      </c>
    </row>
    <row r="34" spans="1:10" hidden="1" x14ac:dyDescent="0.35">
      <c r="A34" s="8" t="s">
        <v>196</v>
      </c>
      <c r="B34" t="str">
        <f>VLOOKUP(Table1[[#This Row],[Feature]],Table3[],2,FALSE)</f>
        <v>Number of credit applications that were rejected in the last 9 months.</v>
      </c>
      <c r="C34">
        <v>498.6</v>
      </c>
      <c r="D34">
        <v>68206.613317847194</v>
      </c>
      <c r="E34">
        <f>RANK(Table1[[#This Row],[split]],Table1[split])</f>
        <v>213</v>
      </c>
      <c r="F34">
        <f>RANK(Table1[[#This Row],[gain]],Table1[gain])</f>
        <v>33</v>
      </c>
      <c r="G34">
        <f t="shared" si="0"/>
        <v>123</v>
      </c>
      <c r="H34">
        <f>SUM(Table1[[#This Row],[split]],Table1[[#This Row],[gain]])</f>
        <v>68705.2133178472</v>
      </c>
      <c r="I34" s="1">
        <f>RANK(Table1[[#This Row],[SUM]],Table1[SUM])</f>
        <v>33</v>
      </c>
      <c r="J34" s="1" t="str">
        <f>VLOOKUP(Table1[[#This Row],[Feature]],Table3[],3,FALSE)</f>
        <v>train_static</v>
      </c>
    </row>
    <row r="35" spans="1:10" hidden="1" x14ac:dyDescent="0.35">
      <c r="A35" s="8" t="s">
        <v>195</v>
      </c>
      <c r="B35">
        <f>VLOOKUP(Table1[[#This Row],[Feature]],Table3[],2,FALSE)</f>
        <v>0</v>
      </c>
      <c r="C35">
        <v>978</v>
      </c>
      <c r="D35">
        <v>66862.4593706991</v>
      </c>
      <c r="E35">
        <f>RANK(Table1[[#This Row],[split]],Table1[split])</f>
        <v>90</v>
      </c>
      <c r="F35">
        <f>RANK(Table1[[#This Row],[gain]],Table1[gain])</f>
        <v>34</v>
      </c>
      <c r="G35">
        <f t="shared" si="0"/>
        <v>62</v>
      </c>
      <c r="H35">
        <f>SUM(Table1[[#This Row],[split]],Table1[[#This Row],[gain]])</f>
        <v>67840.4593706991</v>
      </c>
      <c r="I35" s="1">
        <f>RANK(Table1[[#This Row],[SUM]],Table1[SUM])</f>
        <v>35</v>
      </c>
      <c r="J35" s="1" t="str">
        <f>VLOOKUP(Table1[[#This Row],[Feature]],Table3[],3,FALSE)</f>
        <v>Train_person_1</v>
      </c>
    </row>
    <row r="36" spans="1:10" hidden="1" x14ac:dyDescent="0.35">
      <c r="A36" s="8" t="s">
        <v>194</v>
      </c>
      <c r="B36">
        <f>VLOOKUP(Table1[[#This Row],[Feature]],Table3[],2,FALSE)</f>
        <v>0</v>
      </c>
      <c r="C36">
        <v>1938.2</v>
      </c>
      <c r="D36">
        <v>66749.896025245602</v>
      </c>
      <c r="E36">
        <f>RANK(Table1[[#This Row],[split]],Table1[split])</f>
        <v>9</v>
      </c>
      <c r="F36">
        <f>RANK(Table1[[#This Row],[gain]],Table1[gain])</f>
        <v>35</v>
      </c>
      <c r="G36">
        <f t="shared" si="0"/>
        <v>22</v>
      </c>
      <c r="H36">
        <f>SUM(Table1[[#This Row],[split]],Table1[[#This Row],[gain]])</f>
        <v>68688.096025245599</v>
      </c>
      <c r="I36" s="1">
        <f>RANK(Table1[[#This Row],[SUM]],Table1[SUM])</f>
        <v>34</v>
      </c>
      <c r="J36" s="1" t="str">
        <f>VLOOKUP(Table1[[#This Row],[Feature]],Table3[],3,FALSE)</f>
        <v>train_applprev_1_0.csv, train_applprev_1_1.csv</v>
      </c>
    </row>
    <row r="37" spans="1:10" hidden="1" x14ac:dyDescent="0.35">
      <c r="A37" s="8" t="s">
        <v>193</v>
      </c>
      <c r="B37">
        <f>VLOOKUP(Table1[[#This Row],[Feature]],Table3[],2,FALSE)</f>
        <v>0</v>
      </c>
      <c r="C37">
        <v>1782.4</v>
      </c>
      <c r="D37">
        <v>65327.815754419098</v>
      </c>
      <c r="E37">
        <f>RANK(Table1[[#This Row],[split]],Table1[split])</f>
        <v>12</v>
      </c>
      <c r="F37">
        <f>RANK(Table1[[#This Row],[gain]],Table1[gain])</f>
        <v>36</v>
      </c>
      <c r="G37">
        <f t="shared" si="0"/>
        <v>24</v>
      </c>
      <c r="H37">
        <f>SUM(Table1[[#This Row],[split]],Table1[[#This Row],[gain]])</f>
        <v>67110.2157544191</v>
      </c>
      <c r="I37" s="1">
        <f>RANK(Table1[[#This Row],[SUM]],Table1[SUM])</f>
        <v>36</v>
      </c>
      <c r="J37" s="1" t="str">
        <f>VLOOKUP(Table1[[#This Row],[Feature]],Table3[],3,FALSE)</f>
        <v>tax_registry</v>
      </c>
    </row>
    <row r="38" spans="1:10" hidden="1" x14ac:dyDescent="0.35">
      <c r="A38" s="8" t="s">
        <v>192</v>
      </c>
      <c r="B38">
        <f>VLOOKUP(Table1[[#This Row],[Feature]],Table3[],2,FALSE)</f>
        <v>0</v>
      </c>
      <c r="C38">
        <v>928</v>
      </c>
      <c r="D38">
        <v>64530.2372425094</v>
      </c>
      <c r="E38">
        <f>RANK(Table1[[#This Row],[split]],Table1[split])</f>
        <v>100</v>
      </c>
      <c r="F38">
        <f>RANK(Table1[[#This Row],[gain]],Table1[gain])</f>
        <v>37</v>
      </c>
      <c r="G38">
        <f t="shared" si="0"/>
        <v>68.5</v>
      </c>
      <c r="H38">
        <f>SUM(Table1[[#This Row],[split]],Table1[[#This Row],[gain]])</f>
        <v>65458.2372425094</v>
      </c>
      <c r="I38" s="1">
        <f>RANK(Table1[[#This Row],[SUM]],Table1[SUM])</f>
        <v>37</v>
      </c>
      <c r="J38" s="1" t="str">
        <f>VLOOKUP(Table1[[#This Row],[Feature]],Table3[],3,FALSE)</f>
        <v>Train_person_1</v>
      </c>
    </row>
    <row r="39" spans="1:10" x14ac:dyDescent="0.35">
      <c r="A39" s="8" t="s">
        <v>191</v>
      </c>
      <c r="B39">
        <f>VLOOKUP(Table1[[#This Row],[Feature]],Table3[],2,FALSE)</f>
        <v>0</v>
      </c>
      <c r="C39">
        <v>802</v>
      </c>
      <c r="D39">
        <v>63424.894909349001</v>
      </c>
      <c r="E39">
        <f>RANK(Table1[[#This Row],[split]],Table1[split])</f>
        <v>129</v>
      </c>
      <c r="F39">
        <f>RANK(Table1[[#This Row],[gain]],Table1[gain])</f>
        <v>38</v>
      </c>
      <c r="G39">
        <f t="shared" si="0"/>
        <v>83.5</v>
      </c>
      <c r="H39">
        <f>SUM(Table1[[#This Row],[split]],Table1[[#This Row],[gain]])</f>
        <v>64226.894909349001</v>
      </c>
      <c r="I39" s="1">
        <f>RANK(Table1[[#This Row],[SUM]],Table1[SUM])</f>
        <v>38</v>
      </c>
      <c r="J39" s="1" t="str">
        <f>VLOOKUP(Table1[[#This Row],[Feature]],Table3[],3,FALSE)</f>
        <v>can't find in the home credit dataset.pdf</v>
      </c>
    </row>
    <row r="40" spans="1:10" hidden="1" x14ac:dyDescent="0.35">
      <c r="A40" s="8" t="s">
        <v>190</v>
      </c>
      <c r="B40" t="str">
        <f>VLOOKUP(Table1[[#This Row],[Feature]],Table3[],2,FALSE)</f>
        <v>Status of the client's previous credit application.</v>
      </c>
      <c r="C40">
        <v>474.6</v>
      </c>
      <c r="D40">
        <v>62109.128494739503</v>
      </c>
      <c r="E40">
        <f>RANK(Table1[[#This Row],[split]],Table1[split])</f>
        <v>217</v>
      </c>
      <c r="F40">
        <f>RANK(Table1[[#This Row],[gain]],Table1[gain])</f>
        <v>39</v>
      </c>
      <c r="G40">
        <f t="shared" si="0"/>
        <v>128</v>
      </c>
      <c r="H40">
        <f>SUM(Table1[[#This Row],[split]],Table1[[#This Row],[gain]])</f>
        <v>62583.728494739502</v>
      </c>
      <c r="I40" s="1">
        <f>RANK(Table1[[#This Row],[SUM]],Table1[SUM])</f>
        <v>39</v>
      </c>
      <c r="J40" s="1" t="str">
        <f>VLOOKUP(Table1[[#This Row],[Feature]],Table3[],3,FALSE)</f>
        <v>train_static</v>
      </c>
    </row>
    <row r="41" spans="1:10" hidden="1" x14ac:dyDescent="0.35">
      <c r="A41" s="8" t="s">
        <v>189</v>
      </c>
      <c r="B41" t="str">
        <f>VLOOKUP(Table1[[#This Row],[Feature]],Table3[],2,FALSE)</f>
        <v>Number of paid instalments.</v>
      </c>
      <c r="C41">
        <v>754.8</v>
      </c>
      <c r="D41">
        <v>61255.046527962702</v>
      </c>
      <c r="E41">
        <f>RANK(Table1[[#This Row],[split]],Table1[split])</f>
        <v>140</v>
      </c>
      <c r="F41">
        <f>RANK(Table1[[#This Row],[gain]],Table1[gain])</f>
        <v>40</v>
      </c>
      <c r="G41">
        <f t="shared" si="0"/>
        <v>90</v>
      </c>
      <c r="H41">
        <f>SUM(Table1[[#This Row],[split]],Table1[[#This Row],[gain]])</f>
        <v>62009.846527962705</v>
      </c>
      <c r="I41" s="1">
        <f>RANK(Table1[[#This Row],[SUM]],Table1[SUM])</f>
        <v>40</v>
      </c>
      <c r="J41" s="1" t="str">
        <f>VLOOKUP(Table1[[#This Row],[Feature]],Table3[],3,FALSE)</f>
        <v>train_static, Train_static_cb</v>
      </c>
    </row>
    <row r="42" spans="1:10" hidden="1" x14ac:dyDescent="0.35">
      <c r="A42" s="8" t="s">
        <v>188</v>
      </c>
      <c r="B42" t="str">
        <f>VLOOKUP(Table1[[#This Row],[Feature]],Table3[],2,FALSE)</f>
        <v>Tax authority's response date.</v>
      </c>
      <c r="C42">
        <v>807.2</v>
      </c>
      <c r="D42">
        <v>60649.273922264503</v>
      </c>
      <c r="E42">
        <f>RANK(Table1[[#This Row],[split]],Table1[split])</f>
        <v>126</v>
      </c>
      <c r="F42">
        <f>RANK(Table1[[#This Row],[gain]],Table1[gain])</f>
        <v>41</v>
      </c>
      <c r="G42">
        <f t="shared" si="0"/>
        <v>83.5</v>
      </c>
      <c r="H42">
        <f>SUM(Table1[[#This Row],[split]],Table1[[#This Row],[gain]])</f>
        <v>61456.4739222645</v>
      </c>
      <c r="I42" s="1">
        <f>RANK(Table1[[#This Row],[SUM]],Table1[SUM])</f>
        <v>41</v>
      </c>
      <c r="J42" s="1" t="str">
        <f>VLOOKUP(Table1[[#This Row],[Feature]],Table3[],3,FALSE)</f>
        <v>Train_static_cb</v>
      </c>
    </row>
    <row r="43" spans="1:10" hidden="1" x14ac:dyDescent="0.35">
      <c r="A43" s="8" t="s">
        <v>187</v>
      </c>
      <c r="B43" t="str">
        <f>VLOOKUP(Table1[[#This Row],[Feature]],Table3[],2,FALSE)</f>
        <v>Percentage of installments that were paid 6 or more days past their due date.</v>
      </c>
      <c r="C43">
        <v>725.6</v>
      </c>
      <c r="D43">
        <v>60306.007260563201</v>
      </c>
      <c r="E43">
        <f>RANK(Table1[[#This Row],[split]],Table1[split])</f>
        <v>154</v>
      </c>
      <c r="F43">
        <f>RANK(Table1[[#This Row],[gain]],Table1[gain])</f>
        <v>42</v>
      </c>
      <c r="G43">
        <f t="shared" si="0"/>
        <v>98</v>
      </c>
      <c r="H43">
        <f>SUM(Table1[[#This Row],[split]],Table1[[#This Row],[gain]])</f>
        <v>61031.6072605632</v>
      </c>
      <c r="I43" s="1">
        <f>RANK(Table1[[#This Row],[SUM]],Table1[SUM])</f>
        <v>43</v>
      </c>
      <c r="J43" s="1" t="str">
        <f>VLOOKUP(Table1[[#This Row],[Feature]],Table3[],3,FALSE)</f>
        <v>train_static</v>
      </c>
    </row>
    <row r="44" spans="1:10" hidden="1" x14ac:dyDescent="0.35">
      <c r="A44" s="8" t="s">
        <v>186</v>
      </c>
      <c r="B44" t="str">
        <f>VLOOKUP(Table1[[#This Row],[Feature]],Table3[],2,FALSE)</f>
        <v>Loan amount or credit card limit.</v>
      </c>
      <c r="C44">
        <v>1965.2</v>
      </c>
      <c r="D44">
        <v>59409.680981841302</v>
      </c>
      <c r="E44">
        <f>RANK(Table1[[#This Row],[split]],Table1[split])</f>
        <v>7</v>
      </c>
      <c r="F44">
        <f>RANK(Table1[[#This Row],[gain]],Table1[gain])</f>
        <v>43</v>
      </c>
      <c r="G44">
        <f t="shared" si="0"/>
        <v>25</v>
      </c>
      <c r="H44">
        <f>SUM(Table1[[#This Row],[split]],Table1[[#This Row],[gain]])</f>
        <v>61374.880981841299</v>
      </c>
      <c r="I44" s="1">
        <f>RANK(Table1[[#This Row],[SUM]],Table1[SUM])</f>
        <v>42</v>
      </c>
      <c r="J44" s="1" t="str">
        <f>VLOOKUP(Table1[[#This Row],[Feature]],Table3[],3,FALSE)</f>
        <v>train_static</v>
      </c>
    </row>
    <row r="45" spans="1:10" hidden="1" x14ac:dyDescent="0.35">
      <c r="A45" s="8" t="s">
        <v>185</v>
      </c>
      <c r="B45" t="str">
        <f>VLOOKUP(Table1[[#This Row],[Feature]],Table3[],2,FALSE)</f>
        <v>Number of months with any incoming payment in last 24 months.</v>
      </c>
      <c r="C45">
        <v>1405.2</v>
      </c>
      <c r="D45">
        <v>59268.850770411002</v>
      </c>
      <c r="E45">
        <f>RANK(Table1[[#This Row],[split]],Table1[split])</f>
        <v>35</v>
      </c>
      <c r="F45">
        <f>RANK(Table1[[#This Row],[gain]],Table1[gain])</f>
        <v>44</v>
      </c>
      <c r="G45">
        <f t="shared" si="0"/>
        <v>39.5</v>
      </c>
      <c r="H45">
        <f>SUM(Table1[[#This Row],[split]],Table1[[#This Row],[gain]])</f>
        <v>60674.050770410999</v>
      </c>
      <c r="I45" s="1">
        <f>RANK(Table1[[#This Row],[SUM]],Table1[SUM])</f>
        <v>44</v>
      </c>
      <c r="J45" s="1" t="str">
        <f>VLOOKUP(Table1[[#This Row],[Feature]],Table3[],3,FALSE)</f>
        <v>train_static</v>
      </c>
    </row>
    <row r="46" spans="1:10" hidden="1" x14ac:dyDescent="0.35">
      <c r="A46" s="8" t="s">
        <v>184</v>
      </c>
      <c r="B46" t="str">
        <f>VLOOKUP(Table1[[#This Row],[Feature]],Table3[],2,FALSE)</f>
        <v>Number of instalments paid more than three days before the due date.</v>
      </c>
      <c r="C46">
        <v>708</v>
      </c>
      <c r="D46">
        <v>59180.376090971302</v>
      </c>
      <c r="E46">
        <f>RANK(Table1[[#This Row],[split]],Table1[split])</f>
        <v>162</v>
      </c>
      <c r="F46">
        <f>RANK(Table1[[#This Row],[gain]],Table1[gain])</f>
        <v>45</v>
      </c>
      <c r="G46">
        <f t="shared" si="0"/>
        <v>103.5</v>
      </c>
      <c r="H46">
        <f>SUM(Table1[[#This Row],[split]],Table1[[#This Row],[gain]])</f>
        <v>59888.376090971302</v>
      </c>
      <c r="I46" s="1">
        <f>RANK(Table1[[#This Row],[SUM]],Table1[SUM])</f>
        <v>47</v>
      </c>
      <c r="J46" s="1" t="str">
        <f>VLOOKUP(Table1[[#This Row],[Feature]],Table3[],3,FALSE)</f>
        <v>train_static, Train_static_cb</v>
      </c>
    </row>
    <row r="47" spans="1:10" hidden="1" x14ac:dyDescent="0.35">
      <c r="A47" s="8" t="s">
        <v>183</v>
      </c>
      <c r="B47">
        <f>VLOOKUP(Table1[[#This Row],[Feature]],Table3[],2,FALSE)</f>
        <v>0</v>
      </c>
      <c r="C47">
        <v>1416.8</v>
      </c>
      <c r="D47">
        <v>58816.349503653699</v>
      </c>
      <c r="E47">
        <f>RANK(Table1[[#This Row],[split]],Table1[split])</f>
        <v>33</v>
      </c>
      <c r="F47">
        <f>RANK(Table1[[#This Row],[gain]],Table1[gain])</f>
        <v>46</v>
      </c>
      <c r="G47">
        <f t="shared" si="0"/>
        <v>39.5</v>
      </c>
      <c r="H47">
        <f>SUM(Table1[[#This Row],[split]],Table1[[#This Row],[gain]])</f>
        <v>60233.149503653702</v>
      </c>
      <c r="I47" s="1">
        <f>RANK(Table1[[#This Row],[SUM]],Table1[SUM])</f>
        <v>45</v>
      </c>
      <c r="J47" s="1" t="str">
        <f>VLOOKUP(Table1[[#This Row],[Feature]],Table3[],3,FALSE)</f>
        <v>train_applprev_1_0.csv, train_applprev_1_1.csv</v>
      </c>
    </row>
    <row r="48" spans="1:10" x14ac:dyDescent="0.35">
      <c r="A48" s="8" t="s">
        <v>182</v>
      </c>
      <c r="B48" t="str">
        <f>VLOOKUP(Table1[[#This Row],[Feature]],Table3[],2,FALSE)</f>
        <v>The interest rate of the active credit contract.</v>
      </c>
      <c r="C48">
        <v>1699</v>
      </c>
      <c r="D48">
        <v>58357.309530599399</v>
      </c>
      <c r="E48">
        <f>RANK(Table1[[#This Row],[split]],Table1[split])</f>
        <v>16</v>
      </c>
      <c r="F48">
        <f>RANK(Table1[[#This Row],[gain]],Table1[gain])</f>
        <v>47</v>
      </c>
      <c r="G48">
        <f t="shared" si="0"/>
        <v>31.5</v>
      </c>
      <c r="H48">
        <f>SUM(Table1[[#This Row],[split]],Table1[[#This Row],[gain]])</f>
        <v>60056.309530599399</v>
      </c>
      <c r="I48" s="1">
        <f>RANK(Table1[[#This Row],[SUM]],Table1[SUM])</f>
        <v>46</v>
      </c>
      <c r="J48" s="1" t="str">
        <f>VLOOKUP(Table1[[#This Row],[Feature]],Table3[],3,FALSE)</f>
        <v>train_static, Train_credit_bureau_a_1_0.csv</v>
      </c>
    </row>
    <row r="49" spans="1:10" hidden="1" x14ac:dyDescent="0.35">
      <c r="A49" s="8" t="s">
        <v>181</v>
      </c>
      <c r="B49" t="str">
        <f>VLOOKUP(Table1[[#This Row],[Feature]],Table3[],2,FALSE)</f>
        <v>Date of the last delinquency occurrence.</v>
      </c>
      <c r="C49">
        <v>1941.2</v>
      </c>
      <c r="D49">
        <v>56953.881605761999</v>
      </c>
      <c r="E49">
        <f>RANK(Table1[[#This Row],[split]],Table1[split])</f>
        <v>8</v>
      </c>
      <c r="F49">
        <f>RANK(Table1[[#This Row],[gain]],Table1[gain])</f>
        <v>48</v>
      </c>
      <c r="G49">
        <f t="shared" si="0"/>
        <v>28</v>
      </c>
      <c r="H49">
        <f>SUM(Table1[[#This Row],[split]],Table1[[#This Row],[gain]])</f>
        <v>58895.081605761996</v>
      </c>
      <c r="I49" s="1">
        <f>RANK(Table1[[#This Row],[SUM]],Table1[SUM])</f>
        <v>48</v>
      </c>
      <c r="J49" s="1" t="str">
        <f>VLOOKUP(Table1[[#This Row],[Feature]],Table3[],3,FALSE)</f>
        <v>train_static</v>
      </c>
    </row>
    <row r="50" spans="1:10" hidden="1" x14ac:dyDescent="0.35">
      <c r="A50" s="8" t="s">
        <v>180</v>
      </c>
      <c r="B50">
        <f>VLOOKUP(Table1[[#This Row],[Feature]],Table3[],2,FALSE)</f>
        <v>0</v>
      </c>
      <c r="C50">
        <v>1700.8</v>
      </c>
      <c r="D50">
        <v>56610.3641077391</v>
      </c>
      <c r="E50">
        <f>RANK(Table1[[#This Row],[split]],Table1[split])</f>
        <v>15</v>
      </c>
      <c r="F50">
        <f>RANK(Table1[[#This Row],[gain]],Table1[gain])</f>
        <v>49</v>
      </c>
      <c r="G50">
        <f t="shared" si="0"/>
        <v>32</v>
      </c>
      <c r="H50">
        <f>SUM(Table1[[#This Row],[split]],Table1[[#This Row],[gain]])</f>
        <v>58311.164107739103</v>
      </c>
      <c r="I50" s="1">
        <f>RANK(Table1[[#This Row],[SUM]],Table1[SUM])</f>
        <v>49</v>
      </c>
      <c r="J50" s="1" t="str">
        <f>VLOOKUP(Table1[[#This Row],[Feature]],Table3[],3,FALSE)</f>
        <v>train_applprev_1_0.csv, train_applprev_1_1.csv</v>
      </c>
    </row>
    <row r="51" spans="1:10" hidden="1" x14ac:dyDescent="0.35">
      <c r="A51" s="8" t="s">
        <v>179</v>
      </c>
      <c r="B51" t="str">
        <f>VLOOKUP(Table1[[#This Row],[Feature]],Table3[],2,FALSE)</f>
        <v>Number of credit bureau queries for the last 30 days.</v>
      </c>
      <c r="C51">
        <v>979.6</v>
      </c>
      <c r="D51">
        <v>56200.251354675704</v>
      </c>
      <c r="E51">
        <f>RANK(Table1[[#This Row],[split]],Table1[split])</f>
        <v>88</v>
      </c>
      <c r="F51">
        <f>RANK(Table1[[#This Row],[gain]],Table1[gain])</f>
        <v>50</v>
      </c>
      <c r="G51">
        <f t="shared" si="0"/>
        <v>69</v>
      </c>
      <c r="H51">
        <f>SUM(Table1[[#This Row],[split]],Table1[[#This Row],[gain]])</f>
        <v>57179.851354675702</v>
      </c>
      <c r="I51" s="1">
        <f>RANK(Table1[[#This Row],[SUM]],Table1[SUM])</f>
        <v>50</v>
      </c>
      <c r="J51" s="1" t="str">
        <f>VLOOKUP(Table1[[#This Row],[Feature]],Table3[],3,FALSE)</f>
        <v>train_static_cb</v>
      </c>
    </row>
    <row r="52" spans="1:10" hidden="1" x14ac:dyDescent="0.35">
      <c r="A52" s="8" t="s">
        <v>178</v>
      </c>
      <c r="B52" t="str">
        <f>VLOOKUP(Table1[[#This Row],[Feature]],Table3[],2,FALSE)</f>
        <v>Interest rate.</v>
      </c>
      <c r="C52">
        <v>1639.8</v>
      </c>
      <c r="D52">
        <v>55263.939315240401</v>
      </c>
      <c r="E52">
        <f>RANK(Table1[[#This Row],[split]],Table1[split])</f>
        <v>17</v>
      </c>
      <c r="F52">
        <f>RANK(Table1[[#This Row],[gain]],Table1[gain])</f>
        <v>51</v>
      </c>
      <c r="G52">
        <f t="shared" si="0"/>
        <v>34</v>
      </c>
      <c r="H52">
        <f>SUM(Table1[[#This Row],[split]],Table1[[#This Row],[gain]])</f>
        <v>56903.739315240404</v>
      </c>
      <c r="I52" s="1">
        <f>RANK(Table1[[#This Row],[SUM]],Table1[SUM])</f>
        <v>51</v>
      </c>
      <c r="J52" s="1" t="str">
        <f>VLOOKUP(Table1[[#This Row],[Feature]],Table3[],3,FALSE)</f>
        <v>train_static</v>
      </c>
    </row>
    <row r="53" spans="1:10" x14ac:dyDescent="0.35">
      <c r="A53" s="8" t="s">
        <v>177</v>
      </c>
      <c r="B53">
        <f>VLOOKUP(Table1[[#This Row],[Feature]],Table3[],2,FALSE)</f>
        <v>0</v>
      </c>
      <c r="C53">
        <v>1027</v>
      </c>
      <c r="D53">
        <v>50426.492714400498</v>
      </c>
      <c r="E53">
        <f>RANK(Table1[[#This Row],[split]],Table1[split])</f>
        <v>78</v>
      </c>
      <c r="F53">
        <f>RANK(Table1[[#This Row],[gain]],Table1[gain])</f>
        <v>52</v>
      </c>
      <c r="G53">
        <f t="shared" si="0"/>
        <v>65</v>
      </c>
      <c r="H53">
        <f>SUM(Table1[[#This Row],[split]],Table1[[#This Row],[gain]])</f>
        <v>51453.492714400498</v>
      </c>
      <c r="I53" s="1">
        <f>RANK(Table1[[#This Row],[SUM]],Table1[SUM])</f>
        <v>52</v>
      </c>
      <c r="J53" s="1" t="str">
        <f>VLOOKUP(Table1[[#This Row],[Feature]],Table3[],3,FALSE)</f>
        <v>Train_credit_bureau_a_1_0.csv, train_credit_bureau_a_1_1.csv, train_credit_bureau_a_1_2.csv, train_applprev_1_0.csv, train_applprev_1_1.csv</v>
      </c>
    </row>
    <row r="54" spans="1:10" hidden="1" x14ac:dyDescent="0.35">
      <c r="A54" s="8" t="s">
        <v>176</v>
      </c>
      <c r="B54">
        <f>VLOOKUP(Table1[[#This Row],[Feature]],Table3[],2,FALSE)</f>
        <v>0</v>
      </c>
      <c r="C54">
        <v>1572.4</v>
      </c>
      <c r="D54">
        <v>49880.640838966101</v>
      </c>
      <c r="E54">
        <f>RANK(Table1[[#This Row],[split]],Table1[split])</f>
        <v>20</v>
      </c>
      <c r="F54">
        <f>RANK(Table1[[#This Row],[gain]],Table1[gain])</f>
        <v>53</v>
      </c>
      <c r="G54">
        <f t="shared" si="0"/>
        <v>36.5</v>
      </c>
      <c r="H54">
        <f>SUM(Table1[[#This Row],[split]],Table1[[#This Row],[gain]])</f>
        <v>51453.040838966102</v>
      </c>
      <c r="I54" s="1">
        <f>RANK(Table1[[#This Row],[SUM]],Table1[SUM])</f>
        <v>53</v>
      </c>
      <c r="J54" s="1" t="str">
        <f>VLOOKUP(Table1[[#This Row],[Feature]],Table3[],3,FALSE)</f>
        <v>train_static</v>
      </c>
    </row>
    <row r="55" spans="1:10" hidden="1" x14ac:dyDescent="0.35">
      <c r="A55" s="8" t="s">
        <v>175</v>
      </c>
      <c r="B55">
        <f>VLOOKUP(Table1[[#This Row],[Feature]],Table3[],2,FALSE)</f>
        <v>0</v>
      </c>
      <c r="C55">
        <v>1524.8</v>
      </c>
      <c r="D55">
        <v>49778.004505163</v>
      </c>
      <c r="E55">
        <f>RANK(Table1[[#This Row],[split]],Table1[split])</f>
        <v>25</v>
      </c>
      <c r="F55">
        <f>RANK(Table1[[#This Row],[gain]],Table1[gain])</f>
        <v>54</v>
      </c>
      <c r="G55">
        <f t="shared" si="0"/>
        <v>39.5</v>
      </c>
      <c r="H55">
        <f>SUM(Table1[[#This Row],[split]],Table1[[#This Row],[gain]])</f>
        <v>51302.804505163003</v>
      </c>
      <c r="I55" s="1">
        <f>RANK(Table1[[#This Row],[SUM]],Table1[SUM])</f>
        <v>54</v>
      </c>
      <c r="J55" s="1" t="str">
        <f>VLOOKUP(Table1[[#This Row],[Feature]],Table3[],3,FALSE)</f>
        <v>train_applprev_1_0.csv, train_applprev_1_1.csv</v>
      </c>
    </row>
    <row r="56" spans="1:10" hidden="1" x14ac:dyDescent="0.35">
      <c r="A56" s="8" t="s">
        <v>174</v>
      </c>
      <c r="B56">
        <f>VLOOKUP(Table1[[#This Row],[Feature]],Table3[],2,FALSE)</f>
        <v>0</v>
      </c>
      <c r="C56">
        <v>1080.2</v>
      </c>
      <c r="D56">
        <v>49028.497939983703</v>
      </c>
      <c r="E56">
        <f>RANK(Table1[[#This Row],[split]],Table1[split])</f>
        <v>72</v>
      </c>
      <c r="F56">
        <f>RANK(Table1[[#This Row],[gain]],Table1[gain])</f>
        <v>55</v>
      </c>
      <c r="G56">
        <f t="shared" si="0"/>
        <v>63.5</v>
      </c>
      <c r="H56">
        <f>SUM(Table1[[#This Row],[split]],Table1[[#This Row],[gain]])</f>
        <v>50108.6979399837</v>
      </c>
      <c r="I56" s="1">
        <f>RANK(Table1[[#This Row],[SUM]],Table1[SUM])</f>
        <v>55</v>
      </c>
      <c r="J56" s="1" t="str">
        <f>VLOOKUP(Table1[[#This Row],[Feature]],Table3[],3,FALSE)</f>
        <v>not_fiound</v>
      </c>
    </row>
    <row r="57" spans="1:10" hidden="1" x14ac:dyDescent="0.35">
      <c r="A57" s="8" t="s">
        <v>173</v>
      </c>
      <c r="B57" t="str">
        <f>VLOOKUP(Table1[[#This Row],[Feature]],Table3[],2,FALSE)</f>
        <v>Number of instalments that were overdue for 10 or more days.</v>
      </c>
      <c r="C57">
        <v>1211.4000000000001</v>
      </c>
      <c r="D57">
        <v>48730.041338044401</v>
      </c>
      <c r="E57">
        <f>RANK(Table1[[#This Row],[split]],Table1[split])</f>
        <v>58</v>
      </c>
      <c r="F57">
        <f>RANK(Table1[[#This Row],[gain]],Table1[gain])</f>
        <v>56</v>
      </c>
      <c r="G57">
        <f t="shared" si="0"/>
        <v>57</v>
      </c>
      <c r="H57">
        <f>SUM(Table1[[#This Row],[split]],Table1[[#This Row],[gain]])</f>
        <v>49941.441338044402</v>
      </c>
      <c r="I57" s="1">
        <f>RANK(Table1[[#This Row],[SUM]],Table1[SUM])</f>
        <v>56</v>
      </c>
      <c r="J57" s="1" t="str">
        <f>VLOOKUP(Table1[[#This Row],[Feature]],Table3[],3,FALSE)</f>
        <v>train_static, Train_static_cb</v>
      </c>
    </row>
    <row r="58" spans="1:10" hidden="1" x14ac:dyDescent="0.35">
      <c r="A58" s="8" t="s">
        <v>172</v>
      </c>
      <c r="B58">
        <f>VLOOKUP(Table1[[#This Row],[Feature]],Table3[],2,FALSE)</f>
        <v>0</v>
      </c>
      <c r="C58">
        <v>1099</v>
      </c>
      <c r="D58">
        <v>48330.754202707103</v>
      </c>
      <c r="E58">
        <f>RANK(Table1[[#This Row],[split]],Table1[split])</f>
        <v>70</v>
      </c>
      <c r="F58">
        <f>RANK(Table1[[#This Row],[gain]],Table1[gain])</f>
        <v>57</v>
      </c>
      <c r="G58">
        <f t="shared" si="0"/>
        <v>63.5</v>
      </c>
      <c r="H58">
        <f>SUM(Table1[[#This Row],[split]],Table1[[#This Row],[gain]])</f>
        <v>49429.754202707103</v>
      </c>
      <c r="I58" s="1">
        <f>RANK(Table1[[#This Row],[SUM]],Table1[SUM])</f>
        <v>57</v>
      </c>
      <c r="J58" s="1" t="str">
        <f>VLOOKUP(Table1[[#This Row],[Feature]],Table3[],3,FALSE)</f>
        <v>not_fiound</v>
      </c>
    </row>
    <row r="59" spans="1:10" hidden="1" x14ac:dyDescent="0.35">
      <c r="A59" s="8" t="s">
        <v>171</v>
      </c>
      <c r="B59" t="str">
        <f>VLOOKUP(Table1[[#This Row],[Feature]],Table3[],2,FALSE)</f>
        <v>Date of last instalment that was more than 40 days past due (DPD).</v>
      </c>
      <c r="C59">
        <v>1392</v>
      </c>
      <c r="D59">
        <v>46573.012073002697</v>
      </c>
      <c r="E59">
        <f>RANK(Table1[[#This Row],[split]],Table1[split])</f>
        <v>38</v>
      </c>
      <c r="F59">
        <f>RANK(Table1[[#This Row],[gain]],Table1[gain])</f>
        <v>58</v>
      </c>
      <c r="G59">
        <f t="shared" si="0"/>
        <v>48</v>
      </c>
      <c r="H59">
        <f>SUM(Table1[[#This Row],[split]],Table1[[#This Row],[gain]])</f>
        <v>47965.012073002697</v>
      </c>
      <c r="I59" s="1">
        <f>RANK(Table1[[#This Row],[SUM]],Table1[SUM])</f>
        <v>58</v>
      </c>
      <c r="J59" s="1" t="str">
        <f>VLOOKUP(Table1[[#This Row],[Feature]],Table3[],3,FALSE)</f>
        <v>train_static</v>
      </c>
    </row>
    <row r="60" spans="1:10" hidden="1" x14ac:dyDescent="0.35">
      <c r="A60" s="8" t="s">
        <v>170</v>
      </c>
      <c r="B60" t="str">
        <f>VLOOKUP(Table1[[#This Row],[Feature]],Table3[],2,FALSE)</f>
        <v>Number of incoming payments.</v>
      </c>
      <c r="C60">
        <v>1358.4</v>
      </c>
      <c r="D60">
        <v>45199.980676558902</v>
      </c>
      <c r="E60">
        <f>RANK(Table1[[#This Row],[split]],Table1[split])</f>
        <v>42</v>
      </c>
      <c r="F60">
        <f>RANK(Table1[[#This Row],[gain]],Table1[gain])</f>
        <v>59</v>
      </c>
      <c r="G60">
        <f t="shared" si="0"/>
        <v>50.5</v>
      </c>
      <c r="H60">
        <f>SUM(Table1[[#This Row],[split]],Table1[[#This Row],[gain]])</f>
        <v>46558.380676558903</v>
      </c>
      <c r="I60" s="1">
        <f>RANK(Table1[[#This Row],[SUM]],Table1[SUM])</f>
        <v>59</v>
      </c>
      <c r="J60" s="1" t="str">
        <f>VLOOKUP(Table1[[#This Row],[Feature]],Table3[],3,FALSE)</f>
        <v>train_static</v>
      </c>
    </row>
    <row r="61" spans="1:10" hidden="1" x14ac:dyDescent="0.35">
      <c r="A61" s="8" t="s">
        <v>169</v>
      </c>
      <c r="B61">
        <f>VLOOKUP(Table1[[#This Row],[Feature]],Table3[],2,FALSE)</f>
        <v>0</v>
      </c>
      <c r="C61">
        <v>1747.6</v>
      </c>
      <c r="D61">
        <v>44416.138968549603</v>
      </c>
      <c r="E61">
        <f>RANK(Table1[[#This Row],[split]],Table1[split])</f>
        <v>13</v>
      </c>
      <c r="F61">
        <f>RANK(Table1[[#This Row],[gain]],Table1[gain])</f>
        <v>60</v>
      </c>
      <c r="G61">
        <f t="shared" si="0"/>
        <v>36.5</v>
      </c>
      <c r="H61">
        <f>SUM(Table1[[#This Row],[split]],Table1[[#This Row],[gain]])</f>
        <v>46163.738968549602</v>
      </c>
      <c r="I61" s="1">
        <f>RANK(Table1[[#This Row],[SUM]],Table1[SUM])</f>
        <v>60</v>
      </c>
      <c r="J61" s="1" t="str">
        <f>VLOOKUP(Table1[[#This Row],[Feature]],Table3[],3,FALSE)</f>
        <v>tax_registry</v>
      </c>
    </row>
    <row r="62" spans="1:10" hidden="1" x14ac:dyDescent="0.35">
      <c r="A62" s="8" t="s">
        <v>168</v>
      </c>
      <c r="B62" t="str">
        <f>VLOOKUP(Table1[[#This Row],[Feature]],Table3[],2,FALSE)</f>
        <v>Level of education of the client provided by external source.</v>
      </c>
      <c r="C62">
        <v>669.6</v>
      </c>
      <c r="D62">
        <v>41609.017375039999</v>
      </c>
      <c r="E62">
        <f>RANK(Table1[[#This Row],[split]],Table1[split])</f>
        <v>168</v>
      </c>
      <c r="F62">
        <f>RANK(Table1[[#This Row],[gain]],Table1[gain])</f>
        <v>61</v>
      </c>
      <c r="G62">
        <f t="shared" si="0"/>
        <v>114.5</v>
      </c>
      <c r="H62">
        <f>SUM(Table1[[#This Row],[split]],Table1[[#This Row],[gain]])</f>
        <v>42278.617375039998</v>
      </c>
      <c r="I62" s="1">
        <f>RANK(Table1[[#This Row],[SUM]],Table1[SUM])</f>
        <v>61</v>
      </c>
      <c r="J62" s="1" t="str">
        <f>VLOOKUP(Table1[[#This Row],[Feature]],Table3[],3,FALSE)</f>
        <v>Train_static_cb, train_applprev_1_0.csv, Train_person_1</v>
      </c>
    </row>
    <row r="63" spans="1:10" hidden="1" x14ac:dyDescent="0.35">
      <c r="A63" s="8" t="s">
        <v>167</v>
      </c>
      <c r="B63">
        <f>VLOOKUP(Table1[[#This Row],[Feature]],Table3[],2,FALSE)</f>
        <v>0</v>
      </c>
      <c r="C63">
        <v>816.2</v>
      </c>
      <c r="D63">
        <v>41300.467464160902</v>
      </c>
      <c r="E63">
        <f>RANK(Table1[[#This Row],[split]],Table1[split])</f>
        <v>123</v>
      </c>
      <c r="F63">
        <f>RANK(Table1[[#This Row],[gain]],Table1[gain])</f>
        <v>62</v>
      </c>
      <c r="G63">
        <f t="shared" si="0"/>
        <v>92.5</v>
      </c>
      <c r="H63">
        <f>SUM(Table1[[#This Row],[split]],Table1[[#This Row],[gain]])</f>
        <v>42116.667464160899</v>
      </c>
      <c r="I63" s="1">
        <f>RANK(Table1[[#This Row],[SUM]],Table1[SUM])</f>
        <v>62</v>
      </c>
      <c r="J63" s="1" t="str">
        <f>VLOOKUP(Table1[[#This Row],[Feature]],Table3[],3,FALSE)</f>
        <v>Train_person_1</v>
      </c>
    </row>
    <row r="64" spans="1:10" hidden="1" x14ac:dyDescent="0.35">
      <c r="A64" s="8" t="s">
        <v>166</v>
      </c>
      <c r="B64">
        <f>VLOOKUP(Table1[[#This Row],[Feature]],Table3[],2,FALSE)</f>
        <v>0</v>
      </c>
      <c r="C64">
        <v>894.8</v>
      </c>
      <c r="D64">
        <v>40990.227360126701</v>
      </c>
      <c r="E64">
        <f>RANK(Table1[[#This Row],[split]],Table1[split])</f>
        <v>107</v>
      </c>
      <c r="F64">
        <f>RANK(Table1[[#This Row],[gain]],Table1[gain])</f>
        <v>63</v>
      </c>
      <c r="G64">
        <f t="shared" si="0"/>
        <v>85</v>
      </c>
      <c r="H64">
        <f>SUM(Table1[[#This Row],[split]],Table1[[#This Row],[gain]])</f>
        <v>41885.027360126704</v>
      </c>
      <c r="I64" s="1">
        <f>RANK(Table1[[#This Row],[SUM]],Table1[SUM])</f>
        <v>63</v>
      </c>
      <c r="J64" s="1" t="str">
        <f>VLOOKUP(Table1[[#This Row],[Feature]],Table3[],3,FALSE)</f>
        <v>train_applprev_1_0.csv, train_applprev_1_1.csv</v>
      </c>
    </row>
    <row r="65" spans="1:10" hidden="1" x14ac:dyDescent="0.35">
      <c r="A65" s="8" t="s">
        <v>165</v>
      </c>
      <c r="B65" t="str">
        <f>VLOOKUP(Table1[[#This Row],[Feature]],Table3[],2,FALSE)</f>
        <v>Number of instalments paid at least 3 days prior to their due date.</v>
      </c>
      <c r="C65">
        <v>694</v>
      </c>
      <c r="D65">
        <v>40478.936171288602</v>
      </c>
      <c r="E65">
        <f>RANK(Table1[[#This Row],[split]],Table1[split])</f>
        <v>166</v>
      </c>
      <c r="F65">
        <f>RANK(Table1[[#This Row],[gain]],Table1[gain])</f>
        <v>64</v>
      </c>
      <c r="G65">
        <f t="shared" si="0"/>
        <v>115</v>
      </c>
      <c r="H65">
        <f>SUM(Table1[[#This Row],[split]],Table1[[#This Row],[gain]])</f>
        <v>41172.936171288602</v>
      </c>
      <c r="I65" s="1">
        <f>RANK(Table1[[#This Row],[SUM]],Table1[SUM])</f>
        <v>65</v>
      </c>
      <c r="J65" s="1" t="str">
        <f>VLOOKUP(Table1[[#This Row],[Feature]],Table3[],3,FALSE)</f>
        <v>train_static, Train_static_cb</v>
      </c>
    </row>
    <row r="66" spans="1:10" hidden="1" x14ac:dyDescent="0.35">
      <c r="A66" s="8" t="s">
        <v>164</v>
      </c>
      <c r="B66" t="str">
        <f>VLOOKUP(Table1[[#This Row],[Feature]],Table3[],2,FALSE)</f>
        <v>Date of instalment on which client was most days past due.</v>
      </c>
      <c r="C66">
        <v>1822.6</v>
      </c>
      <c r="D66">
        <v>39954.240162088099</v>
      </c>
      <c r="E66">
        <f>RANK(Table1[[#This Row],[split]],Table1[split])</f>
        <v>11</v>
      </c>
      <c r="F66">
        <f>RANK(Table1[[#This Row],[gain]],Table1[gain])</f>
        <v>65</v>
      </c>
      <c r="G66">
        <f t="shared" ref="G66:G129" si="1">AVERAGE(E66,F66)</f>
        <v>38</v>
      </c>
      <c r="H66">
        <f>SUM(Table1[[#This Row],[split]],Table1[[#This Row],[gain]])</f>
        <v>41776.840162088098</v>
      </c>
      <c r="I66" s="1">
        <f>RANK(Table1[[#This Row],[SUM]],Table1[SUM])</f>
        <v>64</v>
      </c>
      <c r="J66" s="1" t="str">
        <f>VLOOKUP(Table1[[#This Row],[Feature]],Table3[],3,FALSE)</f>
        <v>train_static</v>
      </c>
    </row>
    <row r="67" spans="1:10" hidden="1" x14ac:dyDescent="0.35">
      <c r="A67" s="8" t="s">
        <v>163</v>
      </c>
      <c r="B67">
        <f>VLOOKUP(Table1[[#This Row],[Feature]],Table3[],2,FALSE)</f>
        <v>0</v>
      </c>
      <c r="C67">
        <v>818.6</v>
      </c>
      <c r="D67">
        <v>39667.374897479996</v>
      </c>
      <c r="E67">
        <f>RANK(Table1[[#This Row],[split]],Table1[split])</f>
        <v>121</v>
      </c>
      <c r="F67">
        <f>RANK(Table1[[#This Row],[gain]],Table1[gain])</f>
        <v>66</v>
      </c>
      <c r="G67">
        <f t="shared" si="1"/>
        <v>93.5</v>
      </c>
      <c r="H67">
        <f>SUM(Table1[[#This Row],[split]],Table1[[#This Row],[gain]])</f>
        <v>40485.974897479995</v>
      </c>
      <c r="I67" s="1">
        <f>RANK(Table1[[#This Row],[SUM]],Table1[SUM])</f>
        <v>66</v>
      </c>
      <c r="J67" s="1" t="str">
        <f>VLOOKUP(Table1[[#This Row],[Feature]],Table3[],3,FALSE)</f>
        <v>Train_person_1</v>
      </c>
    </row>
    <row r="68" spans="1:10" hidden="1" x14ac:dyDescent="0.35">
      <c r="A68" s="8" t="s">
        <v>162</v>
      </c>
      <c r="B68" t="str">
        <f>VLOOKUP(Table1[[#This Row],[Feature]],Table3[],2,FALSE)</f>
        <v>Number of instalments that were not past due date.</v>
      </c>
      <c r="C68">
        <v>742</v>
      </c>
      <c r="D68">
        <v>38289.858841557398</v>
      </c>
      <c r="E68">
        <f>RANK(Table1[[#This Row],[split]],Table1[split])</f>
        <v>145</v>
      </c>
      <c r="F68">
        <f>RANK(Table1[[#This Row],[gain]],Table1[gain])</f>
        <v>67</v>
      </c>
      <c r="G68">
        <f t="shared" si="1"/>
        <v>106</v>
      </c>
      <c r="H68">
        <f>SUM(Table1[[#This Row],[split]],Table1[[#This Row],[gain]])</f>
        <v>39031.858841557398</v>
      </c>
      <c r="I68" s="1">
        <f>RANK(Table1[[#This Row],[SUM]],Table1[SUM])</f>
        <v>67</v>
      </c>
      <c r="J68" s="1" t="str">
        <f>VLOOKUP(Table1[[#This Row],[Feature]],Table3[],3,FALSE)</f>
        <v>train_static, Train_static_cb</v>
      </c>
    </row>
    <row r="69" spans="1:10" hidden="1" x14ac:dyDescent="0.35">
      <c r="A69" s="8" t="s">
        <v>161</v>
      </c>
      <c r="B69" t="str">
        <f>VLOOKUP(Table1[[#This Row],[Feature]],Table3[],2,FALSE)</f>
        <v>Number of tax deduction payments.</v>
      </c>
      <c r="C69">
        <v>663.8</v>
      </c>
      <c r="D69">
        <v>37570.719458162697</v>
      </c>
      <c r="E69">
        <f>RANK(Table1[[#This Row],[split]],Table1[split])</f>
        <v>170</v>
      </c>
      <c r="F69">
        <f>RANK(Table1[[#This Row],[gain]],Table1[gain])</f>
        <v>68</v>
      </c>
      <c r="G69">
        <f t="shared" si="1"/>
        <v>119</v>
      </c>
      <c r="H69">
        <f>SUM(Table1[[#This Row],[split]],Table1[[#This Row],[gain]])</f>
        <v>38234.5194581627</v>
      </c>
      <c r="I69" s="1">
        <f>RANK(Table1[[#This Row],[SUM]],Table1[SUM])</f>
        <v>68</v>
      </c>
      <c r="J69" s="1" t="str">
        <f>VLOOKUP(Table1[[#This Row],[Feature]],Table3[],3,FALSE)</f>
        <v>train_static</v>
      </c>
    </row>
    <row r="70" spans="1:10" hidden="1" x14ac:dyDescent="0.35">
      <c r="A70" s="8" t="s">
        <v>160</v>
      </c>
      <c r="B70" t="str">
        <f>VLOOKUP(Table1[[#This Row],[Feature]],Table3[],2,FALSE)</f>
        <v>Monthly annuity amount for the applicant.</v>
      </c>
      <c r="C70">
        <v>926.2</v>
      </c>
      <c r="D70">
        <v>36606.041436362102</v>
      </c>
      <c r="E70">
        <f>RANK(Table1[[#This Row],[split]],Table1[split])</f>
        <v>101</v>
      </c>
      <c r="F70">
        <f>RANK(Table1[[#This Row],[gain]],Table1[gain])</f>
        <v>69</v>
      </c>
      <c r="G70">
        <f t="shared" si="1"/>
        <v>85</v>
      </c>
      <c r="H70">
        <f>SUM(Table1[[#This Row],[split]],Table1[[#This Row],[gain]])</f>
        <v>37532.241436362099</v>
      </c>
      <c r="I70" s="1">
        <f>RANK(Table1[[#This Row],[SUM]],Table1[SUM])</f>
        <v>69</v>
      </c>
      <c r="J70" s="1" t="str">
        <f>VLOOKUP(Table1[[#This Row],[Feature]],Table3[],3,FALSE)</f>
        <v>train_static</v>
      </c>
    </row>
    <row r="71" spans="1:10" hidden="1" x14ac:dyDescent="0.35">
      <c r="A71" s="8" t="s">
        <v>159</v>
      </c>
      <c r="B71">
        <f>VLOOKUP(Table1[[#This Row],[Feature]],Table3[],2,FALSE)</f>
        <v>0</v>
      </c>
      <c r="C71">
        <v>654.6</v>
      </c>
      <c r="D71">
        <v>36516.537078332898</v>
      </c>
      <c r="E71">
        <f>RANK(Table1[[#This Row],[split]],Table1[split])</f>
        <v>174</v>
      </c>
      <c r="F71">
        <f>RANK(Table1[[#This Row],[gain]],Table1[gain])</f>
        <v>70</v>
      </c>
      <c r="G71">
        <f t="shared" si="1"/>
        <v>122</v>
      </c>
      <c r="H71">
        <f>SUM(Table1[[#This Row],[split]],Table1[[#This Row],[gain]])</f>
        <v>37171.137078332897</v>
      </c>
      <c r="I71" s="1">
        <f>RANK(Table1[[#This Row],[SUM]],Table1[SUM])</f>
        <v>70</v>
      </c>
      <c r="J71" s="1" t="str">
        <f>VLOOKUP(Table1[[#This Row],[Feature]],Table3[],3,FALSE)</f>
        <v>Train_person_1, train_applprev_1_0.csv, train_applprev_1_1.csv</v>
      </c>
    </row>
    <row r="72" spans="1:10" hidden="1" x14ac:dyDescent="0.35">
      <c r="A72" s="8" t="s">
        <v>158</v>
      </c>
      <c r="B72" t="str">
        <f>VLOOKUP(Table1[[#This Row],[Feature]],Table3[],2,FALSE)</f>
        <v>Maximum days past due in last 9 months.</v>
      </c>
      <c r="C72">
        <v>512.4</v>
      </c>
      <c r="D72">
        <v>35855.427234843301</v>
      </c>
      <c r="E72">
        <f>RANK(Table1[[#This Row],[split]],Table1[split])</f>
        <v>208</v>
      </c>
      <c r="F72">
        <f>RANK(Table1[[#This Row],[gain]],Table1[gain])</f>
        <v>71</v>
      </c>
      <c r="G72">
        <f t="shared" si="1"/>
        <v>139.5</v>
      </c>
      <c r="H72">
        <f>SUM(Table1[[#This Row],[split]],Table1[[#This Row],[gain]])</f>
        <v>36367.827234843302</v>
      </c>
      <c r="I72" s="1">
        <f>RANK(Table1[[#This Row],[SUM]],Table1[SUM])</f>
        <v>72</v>
      </c>
      <c r="J72" s="1" t="str">
        <f>VLOOKUP(Table1[[#This Row],[Feature]],Table3[],3,FALSE)</f>
        <v>train_static</v>
      </c>
    </row>
    <row r="73" spans="1:10" hidden="1" x14ac:dyDescent="0.35">
      <c r="A73" s="8" t="s">
        <v>157</v>
      </c>
      <c r="B73" t="str">
        <f>VLOOKUP(Table1[[#This Row],[Feature]],Table3[],2,FALSE)</f>
        <v>Number of queries to credit bureau.</v>
      </c>
      <c r="C73">
        <v>1511.8</v>
      </c>
      <c r="D73">
        <v>35145.306086035998</v>
      </c>
      <c r="E73">
        <f>RANK(Table1[[#This Row],[split]],Table1[split])</f>
        <v>26</v>
      </c>
      <c r="F73">
        <f>RANK(Table1[[#This Row],[gain]],Table1[gain])</f>
        <v>72</v>
      </c>
      <c r="G73">
        <f t="shared" si="1"/>
        <v>49</v>
      </c>
      <c r="H73">
        <f>SUM(Table1[[#This Row],[split]],Table1[[#This Row],[gain]])</f>
        <v>36657.106086036001</v>
      </c>
      <c r="I73" s="1">
        <f>RANK(Table1[[#This Row],[SUM]],Table1[SUM])</f>
        <v>71</v>
      </c>
      <c r="J73" s="1" t="str">
        <f>VLOOKUP(Table1[[#This Row],[Feature]],Table3[],3,FALSE)</f>
        <v>Train_static_cb</v>
      </c>
    </row>
    <row r="74" spans="1:10" hidden="1" x14ac:dyDescent="0.35">
      <c r="A74" s="8" t="s">
        <v>156</v>
      </c>
      <c r="B74" t="str">
        <f>VLOOKUP(Table1[[#This Row],[Feature]],Table3[],2,FALSE)</f>
        <v>Maximum number of unpaid instalments.</v>
      </c>
      <c r="C74">
        <v>817.6</v>
      </c>
      <c r="D74">
        <v>34741.079430919803</v>
      </c>
      <c r="E74">
        <f>RANK(Table1[[#This Row],[split]],Table1[split])</f>
        <v>122</v>
      </c>
      <c r="F74">
        <f>RANK(Table1[[#This Row],[gain]],Table1[gain])</f>
        <v>73</v>
      </c>
      <c r="G74">
        <f t="shared" si="1"/>
        <v>97.5</v>
      </c>
      <c r="H74">
        <f>SUM(Table1[[#This Row],[split]],Table1[[#This Row],[gain]])</f>
        <v>35558.679430919801</v>
      </c>
      <c r="I74" s="1">
        <f>RANK(Table1[[#This Row],[SUM]],Table1[SUM])</f>
        <v>74</v>
      </c>
      <c r="J74" s="1" t="str">
        <f>VLOOKUP(Table1[[#This Row],[Feature]],Table3[],3,FALSE)</f>
        <v>train_static</v>
      </c>
    </row>
    <row r="75" spans="1:10" hidden="1" x14ac:dyDescent="0.35">
      <c r="A75" s="8" t="s">
        <v>155</v>
      </c>
      <c r="B75" t="str">
        <f>VLOOKUP(Table1[[#This Row],[Feature]],Table3[],2,FALSE)</f>
        <v>Number of unpaid instalments.</v>
      </c>
      <c r="C75">
        <v>901.2</v>
      </c>
      <c r="D75">
        <v>34572.547222104302</v>
      </c>
      <c r="E75">
        <f>RANK(Table1[[#This Row],[split]],Table1[split])</f>
        <v>105</v>
      </c>
      <c r="F75">
        <f>RANK(Table1[[#This Row],[gain]],Table1[gain])</f>
        <v>74</v>
      </c>
      <c r="G75">
        <f t="shared" si="1"/>
        <v>89.5</v>
      </c>
      <c r="H75">
        <f>SUM(Table1[[#This Row],[split]],Table1[[#This Row],[gain]])</f>
        <v>35473.747222104299</v>
      </c>
      <c r="I75" s="1">
        <f>RANK(Table1[[#This Row],[SUM]],Table1[SUM])</f>
        <v>75</v>
      </c>
      <c r="J75" s="1" t="str">
        <f>VLOOKUP(Table1[[#This Row],[Feature]],Table3[],3,FALSE)</f>
        <v>train_static</v>
      </c>
    </row>
    <row r="76" spans="1:10" hidden="1" x14ac:dyDescent="0.35">
      <c r="A76" s="8" t="s">
        <v>154</v>
      </c>
      <c r="B76" t="str">
        <f>VLOOKUP(Table1[[#This Row],[Feature]],Table3[],2,FALSE)</f>
        <v>Number of Credit Bureau queries for last 360 days.</v>
      </c>
      <c r="C76">
        <v>1571.4</v>
      </c>
      <c r="D76">
        <v>34344.296039178204</v>
      </c>
      <c r="E76">
        <f>RANK(Table1[[#This Row],[split]],Table1[split])</f>
        <v>21</v>
      </c>
      <c r="F76">
        <f>RANK(Table1[[#This Row],[gain]],Table1[gain])</f>
        <v>75</v>
      </c>
      <c r="G76">
        <f t="shared" si="1"/>
        <v>48</v>
      </c>
      <c r="H76">
        <f>SUM(Table1[[#This Row],[split]],Table1[[#This Row],[gain]])</f>
        <v>35915.696039178205</v>
      </c>
      <c r="I76" s="1">
        <f>RANK(Table1[[#This Row],[SUM]],Table1[SUM])</f>
        <v>73</v>
      </c>
      <c r="J76" s="1" t="str">
        <f>VLOOKUP(Table1[[#This Row],[Feature]],Table3[],3,FALSE)</f>
        <v>train_static_cb</v>
      </c>
    </row>
    <row r="77" spans="1:10" hidden="1" x14ac:dyDescent="0.35">
      <c r="A77" s="8" t="s">
        <v>153</v>
      </c>
      <c r="B77">
        <f>VLOOKUP(Table1[[#This Row],[Feature]],Table3[],2,FALSE)</f>
        <v>0</v>
      </c>
      <c r="C77">
        <v>748</v>
      </c>
      <c r="D77">
        <v>34260.196320486</v>
      </c>
      <c r="E77">
        <f>RANK(Table1[[#This Row],[split]],Table1[split])</f>
        <v>143</v>
      </c>
      <c r="F77">
        <f>RANK(Table1[[#This Row],[gain]],Table1[gain])</f>
        <v>76</v>
      </c>
      <c r="G77">
        <f t="shared" si="1"/>
        <v>109.5</v>
      </c>
      <c r="H77">
        <f>SUM(Table1[[#This Row],[split]],Table1[[#This Row],[gain]])</f>
        <v>35008.196320486</v>
      </c>
      <c r="I77" s="1">
        <f>RANK(Table1[[#This Row],[SUM]],Table1[SUM])</f>
        <v>78</v>
      </c>
      <c r="J77" s="1" t="str">
        <f>VLOOKUP(Table1[[#This Row],[Feature]],Table3[],3,FALSE)</f>
        <v>Train_person_1</v>
      </c>
    </row>
    <row r="78" spans="1:10" hidden="1" x14ac:dyDescent="0.35">
      <c r="A78" s="8" t="s">
        <v>152</v>
      </c>
      <c r="B78" t="str">
        <f>VLOOKUP(Table1[[#This Row],[Feature]],Table3[],2,FALSE)</f>
        <v>Average of tax deductions.</v>
      </c>
      <c r="C78">
        <v>1202.2</v>
      </c>
      <c r="D78">
        <v>34010.820543244401</v>
      </c>
      <c r="E78">
        <f>RANK(Table1[[#This Row],[split]],Table1[split])</f>
        <v>59</v>
      </c>
      <c r="F78">
        <f>RANK(Table1[[#This Row],[gain]],Table1[gain])</f>
        <v>77</v>
      </c>
      <c r="G78">
        <f t="shared" si="1"/>
        <v>68</v>
      </c>
      <c r="H78">
        <f>SUM(Table1[[#This Row],[split]],Table1[[#This Row],[gain]])</f>
        <v>35213.020543244398</v>
      </c>
      <c r="I78" s="1">
        <f>RANK(Table1[[#This Row],[SUM]],Table1[SUM])</f>
        <v>76</v>
      </c>
      <c r="J78" s="1" t="str">
        <f>VLOOKUP(Table1[[#This Row],[Feature]],Table3[],3,FALSE)</f>
        <v>train_static</v>
      </c>
    </row>
    <row r="79" spans="1:10" hidden="1" x14ac:dyDescent="0.35">
      <c r="A79" s="8" t="s">
        <v>151</v>
      </c>
      <c r="B79" t="str">
        <f>VLOOKUP(Table1[[#This Row],[Feature]],Table3[],2,FALSE)</f>
        <v>Date of the last unpaid instalment.</v>
      </c>
      <c r="C79">
        <v>1362.6</v>
      </c>
      <c r="D79">
        <v>33791.505848130502</v>
      </c>
      <c r="E79">
        <f>RANK(Table1[[#This Row],[split]],Table1[split])</f>
        <v>39</v>
      </c>
      <c r="F79">
        <f>RANK(Table1[[#This Row],[gain]],Table1[gain])</f>
        <v>78</v>
      </c>
      <c r="G79">
        <f t="shared" si="1"/>
        <v>58.5</v>
      </c>
      <c r="H79">
        <f>SUM(Table1[[#This Row],[split]],Table1[[#This Row],[gain]])</f>
        <v>35154.105848130501</v>
      </c>
      <c r="I79" s="1">
        <f>RANK(Table1[[#This Row],[SUM]],Table1[SUM])</f>
        <v>77</v>
      </c>
      <c r="J79" s="1" t="str">
        <f>VLOOKUP(Table1[[#This Row],[Feature]],Table3[],3,FALSE)</f>
        <v>train_static</v>
      </c>
    </row>
    <row r="80" spans="1:10" hidden="1" x14ac:dyDescent="0.35">
      <c r="A80" s="8" t="s">
        <v>150</v>
      </c>
      <c r="B80" t="str">
        <f>VLOOKUP(Table1[[#This Row],[Feature]],Table3[],2,FALSE)</f>
        <v>Percentage of installments paid at least 3 days prior to the due date.</v>
      </c>
      <c r="C80">
        <v>1198.8</v>
      </c>
      <c r="D80">
        <v>33301.556135264</v>
      </c>
      <c r="E80">
        <f>RANK(Table1[[#This Row],[split]],Table1[split])</f>
        <v>60</v>
      </c>
      <c r="F80">
        <f>RANK(Table1[[#This Row],[gain]],Table1[gain])</f>
        <v>79</v>
      </c>
      <c r="G80">
        <f t="shared" si="1"/>
        <v>69.5</v>
      </c>
      <c r="H80">
        <f>SUM(Table1[[#This Row],[split]],Table1[[#This Row],[gain]])</f>
        <v>34500.356135264003</v>
      </c>
      <c r="I80" s="1">
        <f>RANK(Table1[[#This Row],[SUM]],Table1[SUM])</f>
        <v>79</v>
      </c>
      <c r="J80" s="1" t="str">
        <f>VLOOKUP(Table1[[#This Row],[Feature]],Table3[],3,FALSE)</f>
        <v>train_static</v>
      </c>
    </row>
    <row r="81" spans="1:10" hidden="1" x14ac:dyDescent="0.35">
      <c r="A81" s="8" t="s">
        <v>149</v>
      </c>
      <c r="B81" t="str">
        <f>VLOOKUP(Table1[[#This Row],[Feature]],Table3[],2,FALSE)</f>
        <v>Maximum number of days past due in the last month. A negative value indicates the number of days before the due date.</v>
      </c>
      <c r="C81">
        <v>1361.2</v>
      </c>
      <c r="D81">
        <v>33026.507433596198</v>
      </c>
      <c r="E81">
        <f>RANK(Table1[[#This Row],[split]],Table1[split])</f>
        <v>41</v>
      </c>
      <c r="F81">
        <f>RANK(Table1[[#This Row],[gain]],Table1[gain])</f>
        <v>80</v>
      </c>
      <c r="G81">
        <f t="shared" si="1"/>
        <v>60.5</v>
      </c>
      <c r="H81">
        <f>SUM(Table1[[#This Row],[split]],Table1[[#This Row],[gain]])</f>
        <v>34387.707433596195</v>
      </c>
      <c r="I81" s="1">
        <f>RANK(Table1[[#This Row],[SUM]],Table1[SUM])</f>
        <v>80</v>
      </c>
      <c r="J81" s="1" t="str">
        <f>VLOOKUP(Table1[[#This Row],[Feature]],Table3[],3,FALSE)</f>
        <v>train_static</v>
      </c>
    </row>
    <row r="82" spans="1:10" hidden="1" x14ac:dyDescent="0.35">
      <c r="A82" s="8" t="s">
        <v>148</v>
      </c>
      <c r="B82">
        <f>VLOOKUP(Table1[[#This Row],[Feature]],Table3[],2,FALSE)</f>
        <v>0</v>
      </c>
      <c r="C82">
        <v>711.4</v>
      </c>
      <c r="D82">
        <v>32248.9687540054</v>
      </c>
      <c r="E82">
        <f>RANK(Table1[[#This Row],[split]],Table1[split])</f>
        <v>160</v>
      </c>
      <c r="F82">
        <f>RANK(Table1[[#This Row],[gain]],Table1[gain])</f>
        <v>81</v>
      </c>
      <c r="G82">
        <f t="shared" si="1"/>
        <v>120.5</v>
      </c>
      <c r="H82">
        <f>SUM(Table1[[#This Row],[split]],Table1[[#This Row],[gain]])</f>
        <v>32960.368754005402</v>
      </c>
      <c r="I82" s="1">
        <f>RANK(Table1[[#This Row],[SUM]],Table1[SUM])</f>
        <v>82</v>
      </c>
      <c r="J82" s="1" t="str">
        <f>VLOOKUP(Table1[[#This Row],[Feature]],Table3[],3,FALSE)</f>
        <v>Train_person_1</v>
      </c>
    </row>
    <row r="83" spans="1:10" hidden="1" x14ac:dyDescent="0.35">
      <c r="A83" s="8" t="s">
        <v>147</v>
      </c>
      <c r="B83" t="str">
        <f>VLOOKUP(Table1[[#This Row],[Feature]],Table3[],2,FALSE)</f>
        <v>Initial transaction amount of the credit application.</v>
      </c>
      <c r="C83">
        <v>1403.6</v>
      </c>
      <c r="D83">
        <v>31937.311326250401</v>
      </c>
      <c r="E83">
        <f>RANK(Table1[[#This Row],[split]],Table1[split])</f>
        <v>36</v>
      </c>
      <c r="F83">
        <f>RANK(Table1[[#This Row],[gain]],Table1[gain])</f>
        <v>82</v>
      </c>
      <c r="G83">
        <f t="shared" si="1"/>
        <v>59</v>
      </c>
      <c r="H83">
        <f>SUM(Table1[[#This Row],[split]],Table1[[#This Row],[gain]])</f>
        <v>33340.911326250403</v>
      </c>
      <c r="I83" s="1">
        <f>RANK(Table1[[#This Row],[SUM]],Table1[SUM])</f>
        <v>81</v>
      </c>
      <c r="J83" s="1" t="str">
        <f>VLOOKUP(Table1[[#This Row],[Feature]],Table3[],3,FALSE)</f>
        <v>train_static, train_applprev_1_0.csv, train_applprev_1_1.csv</v>
      </c>
    </row>
    <row r="84" spans="1:10" hidden="1" x14ac:dyDescent="0.35">
      <c r="A84" s="8" t="s">
        <v>146</v>
      </c>
      <c r="B84" t="str">
        <f>VLOOKUP(Table1[[#This Row],[Feature]],Table3[],2,FALSE)</f>
        <v>Percentage of installments that were paid 10 or more days after the due date.</v>
      </c>
      <c r="C84">
        <v>835.6</v>
      </c>
      <c r="D84">
        <v>31885.183764320602</v>
      </c>
      <c r="E84">
        <f>RANK(Table1[[#This Row],[split]],Table1[split])</f>
        <v>116</v>
      </c>
      <c r="F84">
        <f>RANK(Table1[[#This Row],[gain]],Table1[gain])</f>
        <v>83</v>
      </c>
      <c r="G84">
        <f t="shared" si="1"/>
        <v>99.5</v>
      </c>
      <c r="H84">
        <f>SUM(Table1[[#This Row],[split]],Table1[[#This Row],[gain]])</f>
        <v>32720.7837643206</v>
      </c>
      <c r="I84" s="1">
        <f>RANK(Table1[[#This Row],[SUM]],Table1[SUM])</f>
        <v>84</v>
      </c>
      <c r="J84" s="1" t="str">
        <f>VLOOKUP(Table1[[#This Row],[Feature]],Table3[],3,FALSE)</f>
        <v>train_static</v>
      </c>
    </row>
    <row r="85" spans="1:10" hidden="1" x14ac:dyDescent="0.35">
      <c r="A85" s="8" t="s">
        <v>145</v>
      </c>
      <c r="B85" t="str">
        <f>VLOOKUP(Table1[[#This Row],[Feature]],Table3[],2,FALSE)</f>
        <v>Number of applications associated with the same mobile phone.</v>
      </c>
      <c r="C85">
        <v>1114.2</v>
      </c>
      <c r="D85">
        <v>31735.020228931298</v>
      </c>
      <c r="E85">
        <f>RANK(Table1[[#This Row],[split]],Table1[split])</f>
        <v>68</v>
      </c>
      <c r="F85">
        <f>RANK(Table1[[#This Row],[gain]],Table1[gain])</f>
        <v>84</v>
      </c>
      <c r="G85">
        <f t="shared" si="1"/>
        <v>76</v>
      </c>
      <c r="H85">
        <f>SUM(Table1[[#This Row],[split]],Table1[[#This Row],[gain]])</f>
        <v>32849.220228931299</v>
      </c>
      <c r="I85" s="1">
        <f>RANK(Table1[[#This Row],[SUM]],Table1[SUM])</f>
        <v>83</v>
      </c>
      <c r="J85" s="1" t="str">
        <f>VLOOKUP(Table1[[#This Row],[Feature]],Table3[],3,FALSE)</f>
        <v>train_static</v>
      </c>
    </row>
    <row r="86" spans="1:10" hidden="1" x14ac:dyDescent="0.35">
      <c r="A86" s="8" t="s">
        <v>144</v>
      </c>
      <c r="B86" t="str">
        <f>VLOOKUP(Table1[[#This Row],[Feature]],Table3[],2,FALSE)</f>
        <v>Maximum number of days past due in last 6 months. This predictor takes the value as a negative number when it represents days before due date.</v>
      </c>
      <c r="C86">
        <v>787.8</v>
      </c>
      <c r="D86">
        <v>30913.556155462102</v>
      </c>
      <c r="E86">
        <f>RANK(Table1[[#This Row],[split]],Table1[split])</f>
        <v>134</v>
      </c>
      <c r="F86">
        <f>RANK(Table1[[#This Row],[gain]],Table1[gain])</f>
        <v>85</v>
      </c>
      <c r="G86">
        <f t="shared" si="1"/>
        <v>109.5</v>
      </c>
      <c r="H86">
        <f>SUM(Table1[[#This Row],[split]],Table1[[#This Row],[gain]])</f>
        <v>31701.356155462101</v>
      </c>
      <c r="I86" s="1">
        <f>RANK(Table1[[#This Row],[SUM]],Table1[SUM])</f>
        <v>85</v>
      </c>
      <c r="J86" s="1" t="str">
        <f>VLOOKUP(Table1[[#This Row],[Feature]],Table3[],3,FALSE)</f>
        <v>train_static</v>
      </c>
    </row>
    <row r="87" spans="1:10" hidden="1" x14ac:dyDescent="0.35">
      <c r="A87" s="8" t="s">
        <v>143</v>
      </c>
      <c r="B87" t="str">
        <f>VLOOKUP(Table1[[#This Row],[Feature]],Table3[],2,FALSE)</f>
        <v>Flag indicating if the product is a cross-sell.</v>
      </c>
      <c r="C87">
        <v>575</v>
      </c>
      <c r="D87">
        <v>30672.923069015102</v>
      </c>
      <c r="E87">
        <f>RANK(Table1[[#This Row],[split]],Table1[split])</f>
        <v>198</v>
      </c>
      <c r="F87">
        <f>RANK(Table1[[#This Row],[gain]],Table1[gain])</f>
        <v>86</v>
      </c>
      <c r="G87">
        <f t="shared" si="1"/>
        <v>142</v>
      </c>
      <c r="H87">
        <f>SUM(Table1[[#This Row],[split]],Table1[[#This Row],[gain]])</f>
        <v>31247.923069015102</v>
      </c>
      <c r="I87" s="1">
        <f>RANK(Table1[[#This Row],[SUM]],Table1[SUM])</f>
        <v>87</v>
      </c>
      <c r="J87" s="1" t="str">
        <f>VLOOKUP(Table1[[#This Row],[Feature]],Table3[],3,FALSE)</f>
        <v>train_static, train_applprev_1_0.csv, train_applprev_1_1.csv</v>
      </c>
    </row>
    <row r="88" spans="1:10" x14ac:dyDescent="0.35">
      <c r="A88" s="8" t="s">
        <v>142</v>
      </c>
      <c r="B88" t="str">
        <f>VLOOKUP(Table1[[#This Row],[Feature]],Table3[],2,FALSE)</f>
        <v>Sum of all payments made by the client.</v>
      </c>
      <c r="C88">
        <v>1232.2</v>
      </c>
      <c r="D88">
        <v>30374.759556597401</v>
      </c>
      <c r="E88">
        <f>RANK(Table1[[#This Row],[split]],Table1[split])</f>
        <v>56</v>
      </c>
      <c r="F88">
        <f>RANK(Table1[[#This Row],[gain]],Table1[gain])</f>
        <v>87</v>
      </c>
      <c r="G88">
        <f t="shared" si="1"/>
        <v>71.5</v>
      </c>
      <c r="H88">
        <f>SUM(Table1[[#This Row],[split]],Table1[[#This Row],[gain]])</f>
        <v>31606.959556597401</v>
      </c>
      <c r="I88" s="1">
        <f>RANK(Table1[[#This Row],[SUM]],Table1[SUM])</f>
        <v>86</v>
      </c>
      <c r="J88" s="1" t="str">
        <f>VLOOKUP(Table1[[#This Row],[Feature]],Table3[],3,FALSE)</f>
        <v>train_credit_bureau_a_1_0.csv, train_credit_bureau_a_1_1.csv, train_credit_bureau_a_1_2.csv, train_static</v>
      </c>
    </row>
    <row r="89" spans="1:10" hidden="1" x14ac:dyDescent="0.35">
      <c r="A89" s="8" t="s">
        <v>141</v>
      </c>
      <c r="B89">
        <f>VLOOKUP(Table1[[#This Row],[Feature]],Table3[],2,FALSE)</f>
        <v>0</v>
      </c>
      <c r="C89">
        <v>1540.2</v>
      </c>
      <c r="D89">
        <v>29294.952613267498</v>
      </c>
      <c r="E89">
        <f>RANK(Table1[[#This Row],[split]],Table1[split])</f>
        <v>23</v>
      </c>
      <c r="F89">
        <f>RANK(Table1[[#This Row],[gain]],Table1[gain])</f>
        <v>88</v>
      </c>
      <c r="G89">
        <f t="shared" si="1"/>
        <v>55.5</v>
      </c>
      <c r="H89">
        <f>SUM(Table1[[#This Row],[split]],Table1[[#This Row],[gain]])</f>
        <v>30835.152613267499</v>
      </c>
      <c r="I89" s="1">
        <f>RANK(Table1[[#This Row],[SUM]],Table1[SUM])</f>
        <v>88</v>
      </c>
      <c r="J89" s="1" t="str">
        <f>VLOOKUP(Table1[[#This Row],[Feature]],Table3[],3,FALSE)</f>
        <v>train_applprev_1_0.csv, train_applprev_1_1.csv</v>
      </c>
    </row>
    <row r="90" spans="1:10" hidden="1" x14ac:dyDescent="0.35">
      <c r="A90" s="8" t="s">
        <v>140</v>
      </c>
      <c r="B90" t="str">
        <f>VLOOKUP(Table1[[#This Row],[Feature]],Table3[],2,FALSE)</f>
        <v>Total sum of values of contracts retrieved from external credit bureau.</v>
      </c>
      <c r="C90">
        <v>1027.4000000000001</v>
      </c>
      <c r="D90">
        <v>29107.1851652437</v>
      </c>
      <c r="E90">
        <f>RANK(Table1[[#This Row],[split]],Table1[split])</f>
        <v>77</v>
      </c>
      <c r="F90">
        <f>RANK(Table1[[#This Row],[gain]],Table1[gain])</f>
        <v>89</v>
      </c>
      <c r="G90">
        <f t="shared" si="1"/>
        <v>83</v>
      </c>
      <c r="H90">
        <f>SUM(Table1[[#This Row],[split]],Table1[[#This Row],[gain]])</f>
        <v>30134.585165243701</v>
      </c>
      <c r="I90" s="1">
        <f>RANK(Table1[[#This Row],[SUM]],Table1[SUM])</f>
        <v>89</v>
      </c>
      <c r="J90" s="1" t="str">
        <f>VLOOKUP(Table1[[#This Row],[Feature]],Table3[],3,FALSE)</f>
        <v>train_static_cb</v>
      </c>
    </row>
    <row r="91" spans="1:10" hidden="1" x14ac:dyDescent="0.35">
      <c r="A91" s="8" t="s">
        <v>139</v>
      </c>
      <c r="B91" t="str">
        <f>VLOOKUP(Table1[[#This Row],[Feature]],Table3[],2,FALSE)</f>
        <v>Average of tax deductions.</v>
      </c>
      <c r="C91">
        <v>1134</v>
      </c>
      <c r="D91">
        <v>27644.446007013299</v>
      </c>
      <c r="E91">
        <f>RANK(Table1[[#This Row],[split]],Table1[split])</f>
        <v>66</v>
      </c>
      <c r="F91">
        <f>RANK(Table1[[#This Row],[gain]],Table1[gain])</f>
        <v>90</v>
      </c>
      <c r="G91">
        <f t="shared" si="1"/>
        <v>78</v>
      </c>
      <c r="H91">
        <f>SUM(Table1[[#This Row],[split]],Table1[[#This Row],[gain]])</f>
        <v>28778.446007013299</v>
      </c>
      <c r="I91" s="1">
        <f>RANK(Table1[[#This Row],[SUM]],Table1[SUM])</f>
        <v>90</v>
      </c>
      <c r="J91" s="1" t="str">
        <f>VLOOKUP(Table1[[#This Row],[Feature]],Table3[],3,FALSE)</f>
        <v>train_static</v>
      </c>
    </row>
    <row r="92" spans="1:10" hidden="1" x14ac:dyDescent="0.35">
      <c r="A92" s="8" t="s">
        <v>138</v>
      </c>
      <c r="B92" t="str">
        <f>VLOOKUP(Table1[[#This Row],[Feature]],Table3[],2,FALSE)</f>
        <v>Maximum number of days past due in last 3 months.</v>
      </c>
      <c r="C92">
        <v>659.8</v>
      </c>
      <c r="D92">
        <v>27526.292082755201</v>
      </c>
      <c r="E92">
        <f>RANK(Table1[[#This Row],[split]],Table1[split])</f>
        <v>171</v>
      </c>
      <c r="F92">
        <f>RANK(Table1[[#This Row],[gain]],Table1[gain])</f>
        <v>91</v>
      </c>
      <c r="G92">
        <f t="shared" si="1"/>
        <v>131</v>
      </c>
      <c r="H92">
        <f>SUM(Table1[[#This Row],[split]],Table1[[#This Row],[gain]])</f>
        <v>28186.0920827552</v>
      </c>
      <c r="I92" s="1">
        <f>RANK(Table1[[#This Row],[SUM]],Table1[SUM])</f>
        <v>92</v>
      </c>
      <c r="J92" s="1" t="str">
        <f>VLOOKUP(Table1[[#This Row],[Feature]],Table3[],3,FALSE)</f>
        <v>train_static</v>
      </c>
    </row>
    <row r="93" spans="1:10" hidden="1" x14ac:dyDescent="0.35">
      <c r="A93" s="8" t="s">
        <v>137</v>
      </c>
      <c r="B93" t="str">
        <f>VLOOKUP(Table1[[#This Row],[Feature]],Table3[],2,FALSE)</f>
        <v>Number of instalments paid before due date in the last 24 months.</v>
      </c>
      <c r="C93">
        <v>1092.2</v>
      </c>
      <c r="D93">
        <v>27352.433603332</v>
      </c>
      <c r="E93">
        <f>RANK(Table1[[#This Row],[split]],Table1[split])</f>
        <v>71</v>
      </c>
      <c r="F93">
        <f>RANK(Table1[[#This Row],[gain]],Table1[gain])</f>
        <v>92</v>
      </c>
      <c r="G93">
        <f t="shared" si="1"/>
        <v>81.5</v>
      </c>
      <c r="H93">
        <f>SUM(Table1[[#This Row],[split]],Table1[[#This Row],[gain]])</f>
        <v>28444.633603332</v>
      </c>
      <c r="I93" s="1">
        <f>RANK(Table1[[#This Row],[SUM]],Table1[SUM])</f>
        <v>91</v>
      </c>
      <c r="J93" s="1" t="str">
        <f>VLOOKUP(Table1[[#This Row],[Feature]],Table3[],3,FALSE)</f>
        <v>train_static</v>
      </c>
    </row>
    <row r="94" spans="1:10" hidden="1" x14ac:dyDescent="0.35">
      <c r="A94" s="8" t="s">
        <v>136</v>
      </c>
      <c r="B94" t="str">
        <f>VLOOKUP(Table1[[#This Row],[Feature]],Table3[],2,FALSE)</f>
        <v>Current debt amount of the client.</v>
      </c>
      <c r="C94">
        <v>826.2</v>
      </c>
      <c r="D94">
        <v>26910.379160725999</v>
      </c>
      <c r="E94">
        <f>RANK(Table1[[#This Row],[split]],Table1[split])</f>
        <v>118</v>
      </c>
      <c r="F94">
        <f>RANK(Table1[[#This Row],[gain]],Table1[gain])</f>
        <v>93</v>
      </c>
      <c r="G94">
        <f t="shared" si="1"/>
        <v>105.5</v>
      </c>
      <c r="H94">
        <f>SUM(Table1[[#This Row],[split]],Table1[[#This Row],[gain]])</f>
        <v>27736.579160726</v>
      </c>
      <c r="I94" s="1">
        <f>RANK(Table1[[#This Row],[SUM]],Table1[SUM])</f>
        <v>93</v>
      </c>
      <c r="J94" s="1" t="str">
        <f>VLOOKUP(Table1[[#This Row],[Feature]],Table3[],3,FALSE)</f>
        <v>train_static</v>
      </c>
    </row>
    <row r="95" spans="1:10" hidden="1" x14ac:dyDescent="0.35">
      <c r="A95" s="8" t="s">
        <v>135</v>
      </c>
      <c r="B95">
        <f>VLOOKUP(Table1[[#This Row],[Feature]],Table3[],2,FALSE)</f>
        <v>0</v>
      </c>
      <c r="C95">
        <v>502.4</v>
      </c>
      <c r="D95">
        <v>25976.094190868698</v>
      </c>
      <c r="E95">
        <f>RANK(Table1[[#This Row],[split]],Table1[split])</f>
        <v>212</v>
      </c>
      <c r="F95">
        <f>RANK(Table1[[#This Row],[gain]],Table1[gain])</f>
        <v>94</v>
      </c>
      <c r="G95">
        <f t="shared" si="1"/>
        <v>153</v>
      </c>
      <c r="H95">
        <f>SUM(Table1[[#This Row],[split]],Table1[[#This Row],[gain]])</f>
        <v>26478.4941908687</v>
      </c>
      <c r="I95" s="1">
        <f>RANK(Table1[[#This Row],[SUM]],Table1[SUM])</f>
        <v>97</v>
      </c>
      <c r="J95" s="1" t="str">
        <f>VLOOKUP(Table1[[#This Row],[Feature]],Table3[],3,FALSE)</f>
        <v>not_fiound</v>
      </c>
    </row>
    <row r="96" spans="1:10" hidden="1" x14ac:dyDescent="0.35">
      <c r="A96" s="8" t="s">
        <v>134</v>
      </c>
      <c r="B96" t="str">
        <f>VLOOKUP(Table1[[#This Row],[Feature]],Table3[],2,FALSE)</f>
        <v>Average days past or before due of payment during the last 3 months.</v>
      </c>
      <c r="C96">
        <v>1158.4000000000001</v>
      </c>
      <c r="D96">
        <v>25838.992113001699</v>
      </c>
      <c r="E96">
        <f>RANK(Table1[[#This Row],[split]],Table1[split])</f>
        <v>64</v>
      </c>
      <c r="F96">
        <f>RANK(Table1[[#This Row],[gain]],Table1[gain])</f>
        <v>95</v>
      </c>
      <c r="G96">
        <f t="shared" si="1"/>
        <v>79.5</v>
      </c>
      <c r="H96">
        <f>SUM(Table1[[#This Row],[split]],Table1[[#This Row],[gain]])</f>
        <v>26997.392113001701</v>
      </c>
      <c r="I96" s="1">
        <f>RANK(Table1[[#This Row],[SUM]],Table1[SUM])</f>
        <v>94</v>
      </c>
      <c r="J96" s="1" t="str">
        <f>VLOOKUP(Table1[[#This Row],[Feature]],Table3[],3,FALSE)</f>
        <v>train_static</v>
      </c>
    </row>
    <row r="97" spans="1:10" hidden="1" x14ac:dyDescent="0.35">
      <c r="A97" s="8" t="s">
        <v>133</v>
      </c>
      <c r="B97">
        <f>VLOOKUP(Table1[[#This Row],[Feature]],Table3[],2,FALSE)</f>
        <v>0</v>
      </c>
      <c r="C97">
        <v>1453.4</v>
      </c>
      <c r="D97">
        <v>25474.958857708501</v>
      </c>
      <c r="E97">
        <f>RANK(Table1[[#This Row],[split]],Table1[split])</f>
        <v>30</v>
      </c>
      <c r="F97">
        <f>RANK(Table1[[#This Row],[gain]],Table1[gain])</f>
        <v>96</v>
      </c>
      <c r="G97">
        <f t="shared" si="1"/>
        <v>63</v>
      </c>
      <c r="H97">
        <f>SUM(Table1[[#This Row],[split]],Table1[[#This Row],[gain]])</f>
        <v>26928.358857708503</v>
      </c>
      <c r="I97" s="1">
        <f>RANK(Table1[[#This Row],[SUM]],Table1[SUM])</f>
        <v>95</v>
      </c>
      <c r="J97" s="1" t="str">
        <f>VLOOKUP(Table1[[#This Row],[Feature]],Table3[],3,FALSE)</f>
        <v>train_applprev_1_0.csv, train_applprev_1_1.csv</v>
      </c>
    </row>
    <row r="98" spans="1:10" hidden="1" x14ac:dyDescent="0.35">
      <c r="A98" s="8" t="s">
        <v>132</v>
      </c>
      <c r="B98" t="str">
        <f>VLOOKUP(Table1[[#This Row],[Feature]],Table3[],2,FALSE)</f>
        <v>Maximum days past due in the last 6 months.</v>
      </c>
      <c r="C98">
        <v>467.2</v>
      </c>
      <c r="D98">
        <v>25417.588661307</v>
      </c>
      <c r="E98">
        <f>RANK(Table1[[#This Row],[split]],Table1[split])</f>
        <v>220</v>
      </c>
      <c r="F98">
        <f>RANK(Table1[[#This Row],[gain]],Table1[gain])</f>
        <v>97</v>
      </c>
      <c r="G98">
        <f t="shared" si="1"/>
        <v>158.5</v>
      </c>
      <c r="H98">
        <f>SUM(Table1[[#This Row],[split]],Table1[[#This Row],[gain]])</f>
        <v>25884.788661307</v>
      </c>
      <c r="I98" s="1">
        <f>RANK(Table1[[#This Row],[SUM]],Table1[SUM])</f>
        <v>100</v>
      </c>
      <c r="J98" s="1" t="str">
        <f>VLOOKUP(Table1[[#This Row],[Feature]],Table3[],3,FALSE)</f>
        <v>train_static</v>
      </c>
    </row>
    <row r="99" spans="1:10" hidden="1" x14ac:dyDescent="0.35">
      <c r="A99" s="8" t="s">
        <v>131</v>
      </c>
      <c r="B99">
        <f>VLOOKUP(Table1[[#This Row],[Feature]],Table3[],2,FALSE)</f>
        <v>0</v>
      </c>
      <c r="C99">
        <v>1392.2</v>
      </c>
      <c r="D99">
        <v>25111.662946229801</v>
      </c>
      <c r="E99">
        <f>RANK(Table1[[#This Row],[split]],Table1[split])</f>
        <v>37</v>
      </c>
      <c r="F99">
        <f>RANK(Table1[[#This Row],[gain]],Table1[gain])</f>
        <v>98</v>
      </c>
      <c r="G99">
        <f t="shared" si="1"/>
        <v>67.5</v>
      </c>
      <c r="H99">
        <f>SUM(Table1[[#This Row],[split]],Table1[[#This Row],[gain]])</f>
        <v>26503.862946229801</v>
      </c>
      <c r="I99" s="1">
        <f>RANK(Table1[[#This Row],[SUM]],Table1[SUM])</f>
        <v>96</v>
      </c>
      <c r="J99" s="1" t="str">
        <f>VLOOKUP(Table1[[#This Row],[Feature]],Table3[],3,FALSE)</f>
        <v>tax_registry</v>
      </c>
    </row>
    <row r="100" spans="1:10" hidden="1" x14ac:dyDescent="0.35">
      <c r="A100" s="8" t="s">
        <v>130</v>
      </c>
      <c r="B100" t="str">
        <f>VLOOKUP(Table1[[#This Row],[Feature]],Table3[],2,FALSE)</f>
        <v>Average Days Past Due (DPD) of the client in last 9 months.</v>
      </c>
      <c r="C100">
        <v>631</v>
      </c>
      <c r="D100">
        <v>24989.558449071599</v>
      </c>
      <c r="E100">
        <f>RANK(Table1[[#This Row],[split]],Table1[split])</f>
        <v>185</v>
      </c>
      <c r="F100">
        <f>RANK(Table1[[#This Row],[gain]],Table1[gain])</f>
        <v>99</v>
      </c>
      <c r="G100">
        <f t="shared" si="1"/>
        <v>142</v>
      </c>
      <c r="H100">
        <f>SUM(Table1[[#This Row],[split]],Table1[[#This Row],[gain]])</f>
        <v>25620.558449071599</v>
      </c>
      <c r="I100" s="1">
        <f>RANK(Table1[[#This Row],[SUM]],Table1[SUM])</f>
        <v>101</v>
      </c>
      <c r="J100" s="1" t="str">
        <f>VLOOKUP(Table1[[#This Row],[Feature]],Table3[],3,FALSE)</f>
        <v>train_static</v>
      </c>
    </row>
    <row r="101" spans="1:10" hidden="1" x14ac:dyDescent="0.35">
      <c r="A101" s="8" t="s">
        <v>129</v>
      </c>
      <c r="B101" t="str">
        <f>VLOOKUP(Table1[[#This Row],[Feature]],Table3[],2,FALSE)</f>
        <v>Date of first customer relationship management (CRM) offer.</v>
      </c>
      <c r="C101">
        <v>1241.2</v>
      </c>
      <c r="D101">
        <v>24772.4524990963</v>
      </c>
      <c r="E101">
        <f>RANK(Table1[[#This Row],[split]],Table1[split])</f>
        <v>55</v>
      </c>
      <c r="F101">
        <f>RANK(Table1[[#This Row],[gain]],Table1[gain])</f>
        <v>100</v>
      </c>
      <c r="G101">
        <f t="shared" si="1"/>
        <v>77.5</v>
      </c>
      <c r="H101">
        <f>SUM(Table1[[#This Row],[split]],Table1[[#This Row],[gain]])</f>
        <v>26013.652499096301</v>
      </c>
      <c r="I101" s="1">
        <f>RANK(Table1[[#This Row],[SUM]],Table1[SUM])</f>
        <v>99</v>
      </c>
      <c r="J101" s="1" t="str">
        <f>VLOOKUP(Table1[[#This Row],[Feature]],Table3[],3,FALSE)</f>
        <v>train_static</v>
      </c>
    </row>
    <row r="102" spans="1:10" hidden="1" x14ac:dyDescent="0.35">
      <c r="A102" s="8" t="s">
        <v>128</v>
      </c>
      <c r="B102" t="str">
        <f>VLOOKUP(Table1[[#This Row],[Feature]],Table3[],2,FALSE)</f>
        <v>Total amount of debt.</v>
      </c>
      <c r="C102">
        <v>699.8</v>
      </c>
      <c r="D102">
        <v>24673.917816153102</v>
      </c>
      <c r="E102">
        <f>RANK(Table1[[#This Row],[split]],Table1[split])</f>
        <v>165</v>
      </c>
      <c r="F102">
        <f>RANK(Table1[[#This Row],[gain]],Table1[gain])</f>
        <v>101</v>
      </c>
      <c r="G102">
        <f t="shared" si="1"/>
        <v>133</v>
      </c>
      <c r="H102">
        <f>SUM(Table1[[#This Row],[split]],Table1[[#This Row],[gain]])</f>
        <v>25373.717816153101</v>
      </c>
      <c r="I102" s="1">
        <f>RANK(Table1[[#This Row],[SUM]],Table1[SUM])</f>
        <v>102</v>
      </c>
      <c r="J102" s="1" t="str">
        <f>VLOOKUP(Table1[[#This Row],[Feature]],Table3[],3,FALSE)</f>
        <v>train_credit_bureau_a_1_0.csv, train_credit_bureau_a_1_1.csv, train_credit_bureau_a_1_2.csv, train_static</v>
      </c>
    </row>
    <row r="103" spans="1:10" hidden="1" x14ac:dyDescent="0.35">
      <c r="A103" s="8" t="s">
        <v>127</v>
      </c>
      <c r="B103">
        <f>VLOOKUP(Table1[[#This Row],[Feature]],Table3[],2,FALSE)</f>
        <v>0</v>
      </c>
      <c r="C103">
        <v>1590.8</v>
      </c>
      <c r="D103">
        <v>24604.786483953099</v>
      </c>
      <c r="E103">
        <f>RANK(Table1[[#This Row],[split]],Table1[split])</f>
        <v>19</v>
      </c>
      <c r="F103">
        <f>RANK(Table1[[#This Row],[gain]],Table1[gain])</f>
        <v>102</v>
      </c>
      <c r="G103">
        <f t="shared" si="1"/>
        <v>60.5</v>
      </c>
      <c r="H103">
        <f>SUM(Table1[[#This Row],[split]],Table1[[#This Row],[gain]])</f>
        <v>26195.586483953099</v>
      </c>
      <c r="I103" s="1">
        <f>RANK(Table1[[#This Row],[SUM]],Table1[SUM])</f>
        <v>98</v>
      </c>
      <c r="J103" s="1" t="str">
        <f>VLOOKUP(Table1[[#This Row],[Feature]],Table3[],3,FALSE)</f>
        <v>train_static, train_applprev_1_0.csv, train_applprev_1_1.csv</v>
      </c>
    </row>
    <row r="104" spans="1:10" hidden="1" x14ac:dyDescent="0.35">
      <c r="A104" s="8" t="s">
        <v>126</v>
      </c>
      <c r="B104">
        <f>VLOOKUP(Table1[[#This Row],[Feature]],Table3[],2,FALSE)</f>
        <v>0</v>
      </c>
      <c r="C104">
        <v>882.4</v>
      </c>
      <c r="D104">
        <v>24018.660380622699</v>
      </c>
      <c r="E104">
        <f>RANK(Table1[[#This Row],[split]],Table1[split])</f>
        <v>108</v>
      </c>
      <c r="F104">
        <f>RANK(Table1[[#This Row],[gain]],Table1[gain])</f>
        <v>103</v>
      </c>
      <c r="G104">
        <f t="shared" si="1"/>
        <v>105.5</v>
      </c>
      <c r="H104">
        <f>SUM(Table1[[#This Row],[split]],Table1[[#This Row],[gain]])</f>
        <v>24901.060380622701</v>
      </c>
      <c r="I104" s="1">
        <f>RANK(Table1[[#This Row],[SUM]],Table1[SUM])</f>
        <v>103</v>
      </c>
      <c r="J104" s="1" t="str">
        <f>VLOOKUP(Table1[[#This Row],[Feature]],Table3[],3,FALSE)</f>
        <v>not_fiound</v>
      </c>
    </row>
    <row r="105" spans="1:10" hidden="1" x14ac:dyDescent="0.35">
      <c r="A105" s="8" t="s">
        <v>125</v>
      </c>
      <c r="B105" t="str">
        <f>VLOOKUP(Table1[[#This Row],[Feature]],Table3[],2,FALSE)</f>
        <v>Type of credit.</v>
      </c>
      <c r="C105">
        <v>471</v>
      </c>
      <c r="D105">
        <v>23969.066157203899</v>
      </c>
      <c r="E105">
        <f>RANK(Table1[[#This Row],[split]],Table1[split])</f>
        <v>219</v>
      </c>
      <c r="F105">
        <f>RANK(Table1[[#This Row],[gain]],Table1[gain])</f>
        <v>104</v>
      </c>
      <c r="G105">
        <f t="shared" si="1"/>
        <v>161.5</v>
      </c>
      <c r="H105">
        <f>SUM(Table1[[#This Row],[split]],Table1[[#This Row],[gain]])</f>
        <v>24440.066157203899</v>
      </c>
      <c r="I105" s="1">
        <f>RANK(Table1[[#This Row],[SUM]],Table1[SUM])</f>
        <v>104</v>
      </c>
      <c r="J105" s="1" t="str">
        <f>VLOOKUP(Table1[[#This Row],[Feature]],Table3[],3,FALSE)</f>
        <v>train_static</v>
      </c>
    </row>
    <row r="106" spans="1:10" hidden="1" x14ac:dyDescent="0.35">
      <c r="A106" s="8" t="s">
        <v>124</v>
      </c>
      <c r="B106" t="str">
        <f>VLOOKUP(Table1[[#This Row],[Feature]],Table3[],2,FALSE)</f>
        <v>Maximal principal debt of the client in the history older than 4 months.</v>
      </c>
      <c r="C106">
        <v>1064.5999999999999</v>
      </c>
      <c r="D106">
        <v>23273.552396993298</v>
      </c>
      <c r="E106">
        <f>RANK(Table1[[#This Row],[split]],Table1[split])</f>
        <v>73</v>
      </c>
      <c r="F106">
        <f>RANK(Table1[[#This Row],[gain]],Table1[gain])</f>
        <v>105</v>
      </c>
      <c r="G106">
        <f t="shared" si="1"/>
        <v>89</v>
      </c>
      <c r="H106">
        <f>SUM(Table1[[#This Row],[split]],Table1[[#This Row],[gain]])</f>
        <v>24338.152396993297</v>
      </c>
      <c r="I106" s="1">
        <f>RANK(Table1[[#This Row],[SUM]],Table1[SUM])</f>
        <v>105</v>
      </c>
      <c r="J106" s="1" t="str">
        <f>VLOOKUP(Table1[[#This Row],[Feature]],Table3[],3,FALSE)</f>
        <v>train_static</v>
      </c>
    </row>
    <row r="107" spans="1:10" hidden="1" x14ac:dyDescent="0.35">
      <c r="A107" s="8" t="s">
        <v>123</v>
      </c>
      <c r="B107" t="str">
        <f>VLOOKUP(Table1[[#This Row],[Feature]],Table3[],2,FALSE)</f>
        <v>Commodity category of the last loan applications made by the applicant.</v>
      </c>
      <c r="C107">
        <v>1362.6</v>
      </c>
      <c r="D107">
        <v>22915.3641412258</v>
      </c>
      <c r="E107">
        <f>RANK(Table1[[#This Row],[split]],Table1[split])</f>
        <v>39</v>
      </c>
      <c r="F107">
        <f>RANK(Table1[[#This Row],[gain]],Table1[gain])</f>
        <v>106</v>
      </c>
      <c r="G107">
        <f t="shared" si="1"/>
        <v>72.5</v>
      </c>
      <c r="H107">
        <f>SUM(Table1[[#This Row],[split]],Table1[[#This Row],[gain]])</f>
        <v>24277.964141225799</v>
      </c>
      <c r="I107" s="1">
        <f>RANK(Table1[[#This Row],[SUM]],Table1[SUM])</f>
        <v>106</v>
      </c>
      <c r="J107" s="1" t="str">
        <f>VLOOKUP(Table1[[#This Row],[Feature]],Table3[],3,FALSE)</f>
        <v>train_static, train_applprev_1_0.csv</v>
      </c>
    </row>
    <row r="108" spans="1:10" hidden="1" x14ac:dyDescent="0.35">
      <c r="A108" s="8" t="s">
        <v>122</v>
      </c>
      <c r="B108">
        <f>VLOOKUP(Table1[[#This Row],[Feature]],Table3[],2,FALSE)</f>
        <v>0</v>
      </c>
      <c r="C108">
        <v>439.4</v>
      </c>
      <c r="D108">
        <v>21528.119301533599</v>
      </c>
      <c r="E108">
        <f>RANK(Table1[[#This Row],[split]],Table1[split])</f>
        <v>223</v>
      </c>
      <c r="F108">
        <f>RANK(Table1[[#This Row],[gain]],Table1[gain])</f>
        <v>107</v>
      </c>
      <c r="G108">
        <f t="shared" si="1"/>
        <v>165</v>
      </c>
      <c r="H108">
        <f>SUM(Table1[[#This Row],[split]],Table1[[#This Row],[gain]])</f>
        <v>21967.519301533601</v>
      </c>
      <c r="I108" s="1">
        <f>RANK(Table1[[#This Row],[SUM]],Table1[SUM])</f>
        <v>108</v>
      </c>
      <c r="J108" s="1" t="str">
        <f>VLOOKUP(Table1[[#This Row],[Feature]],Table3[],3,FALSE)</f>
        <v>train_applprev_1_0.csv, train_applprev_1_1.csv</v>
      </c>
    </row>
    <row r="109" spans="1:10" hidden="1" x14ac:dyDescent="0.35">
      <c r="A109" s="8" t="s">
        <v>121</v>
      </c>
      <c r="B109">
        <f>VLOOKUP(Table1[[#This Row],[Feature]],Table3[],2,FALSE)</f>
        <v>0</v>
      </c>
      <c r="C109">
        <v>492.6</v>
      </c>
      <c r="D109">
        <v>21261.1231212317</v>
      </c>
      <c r="E109">
        <f>RANK(Table1[[#This Row],[split]],Table1[split])</f>
        <v>214</v>
      </c>
      <c r="F109">
        <f>RANK(Table1[[#This Row],[gain]],Table1[gain])</f>
        <v>108</v>
      </c>
      <c r="G109">
        <f t="shared" si="1"/>
        <v>161</v>
      </c>
      <c r="H109">
        <f>SUM(Table1[[#This Row],[split]],Table1[[#This Row],[gain]])</f>
        <v>21753.723121231698</v>
      </c>
      <c r="I109" s="1">
        <f>RANK(Table1[[#This Row],[SUM]],Table1[SUM])</f>
        <v>109</v>
      </c>
      <c r="J109" s="1" t="str">
        <f>VLOOKUP(Table1[[#This Row],[Feature]],Table3[],3,FALSE)</f>
        <v>train_static, train_applprev_1_0.csv, train_applprev_1_1.csv</v>
      </c>
    </row>
    <row r="110" spans="1:10" hidden="1" x14ac:dyDescent="0.35">
      <c r="A110" s="8" t="s">
        <v>120</v>
      </c>
      <c r="B110" t="str">
        <f>VLOOKUP(Table1[[#This Row],[Feature]],Table3[],2,FALSE)</f>
        <v>Number of results in third quarter.</v>
      </c>
      <c r="C110">
        <v>1262.4000000000001</v>
      </c>
      <c r="D110">
        <v>21083.376343148899</v>
      </c>
      <c r="E110">
        <f>RANK(Table1[[#This Row],[split]],Table1[split])</f>
        <v>50</v>
      </c>
      <c r="F110">
        <f>RANK(Table1[[#This Row],[gain]],Table1[gain])</f>
        <v>109</v>
      </c>
      <c r="G110">
        <f t="shared" si="1"/>
        <v>79.5</v>
      </c>
      <c r="H110">
        <f>SUM(Table1[[#This Row],[split]],Table1[[#This Row],[gain]])</f>
        <v>22345.7763431489</v>
      </c>
      <c r="I110" s="1">
        <f>RANK(Table1[[#This Row],[SUM]],Table1[SUM])</f>
        <v>107</v>
      </c>
      <c r="J110" s="1" t="str">
        <f>VLOOKUP(Table1[[#This Row],[Feature]],Table3[],3,FALSE)</f>
        <v>Train_static_cb</v>
      </c>
    </row>
    <row r="111" spans="1:10" hidden="1" x14ac:dyDescent="0.35">
      <c r="A111" s="8" t="s">
        <v>119</v>
      </c>
      <c r="B111" t="str">
        <f>VLOOKUP(Table1[[#This Row],[Feature]],Table3[],2,FALSE)</f>
        <v>Number of days that past after the due date (with tolerance).</v>
      </c>
      <c r="C111">
        <v>895.6</v>
      </c>
      <c r="D111">
        <v>20274.174449149799</v>
      </c>
      <c r="E111">
        <f>RANK(Table1[[#This Row],[split]],Table1[split])</f>
        <v>106</v>
      </c>
      <c r="F111">
        <f>RANK(Table1[[#This Row],[gain]],Table1[gain])</f>
        <v>110</v>
      </c>
      <c r="G111">
        <f t="shared" si="1"/>
        <v>108</v>
      </c>
      <c r="H111">
        <f>SUM(Table1[[#This Row],[split]],Table1[[#This Row],[gain]])</f>
        <v>21169.774449149798</v>
      </c>
      <c r="I111" s="1">
        <f>RANK(Table1[[#This Row],[SUM]],Table1[SUM])</f>
        <v>111</v>
      </c>
      <c r="J111" s="1" t="str">
        <f>VLOOKUP(Table1[[#This Row],[Feature]],Table3[],3,FALSE)</f>
        <v>train_static</v>
      </c>
    </row>
    <row r="112" spans="1:10" hidden="1" x14ac:dyDescent="0.35">
      <c r="A112" s="8" t="s">
        <v>118</v>
      </c>
      <c r="B112" t="str">
        <f>VLOOKUP(Table1[[#This Row],[Feature]],Table3[],2,FALSE)</f>
        <v>Maximum annuity previously obtained by client.</v>
      </c>
      <c r="C112">
        <v>1479.6</v>
      </c>
      <c r="D112">
        <v>20024.775250743998</v>
      </c>
      <c r="E112">
        <f>RANK(Table1[[#This Row],[split]],Table1[split])</f>
        <v>28</v>
      </c>
      <c r="F112">
        <f>RANK(Table1[[#This Row],[gain]],Table1[gain])</f>
        <v>111</v>
      </c>
      <c r="G112">
        <f t="shared" si="1"/>
        <v>69.5</v>
      </c>
      <c r="H112">
        <f>SUM(Table1[[#This Row],[split]],Table1[[#This Row],[gain]])</f>
        <v>21504.375250743997</v>
      </c>
      <c r="I112" s="1">
        <f>RANK(Table1[[#This Row],[SUM]],Table1[SUM])</f>
        <v>110</v>
      </c>
      <c r="J112" s="1" t="str">
        <f>VLOOKUP(Table1[[#This Row],[Feature]],Table3[],3,FALSE)</f>
        <v>train_static, train_applprev_1_0.csv</v>
      </c>
    </row>
    <row r="113" spans="1:10" hidden="1" x14ac:dyDescent="0.35">
      <c r="A113" s="8" t="s">
        <v>117</v>
      </c>
      <c r="B113">
        <f>VLOOKUP(Table1[[#This Row],[Feature]],Table3[],2,FALSE)</f>
        <v>0</v>
      </c>
      <c r="C113">
        <v>474</v>
      </c>
      <c r="D113">
        <v>19789.798859930001</v>
      </c>
      <c r="E113">
        <f>RANK(Table1[[#This Row],[split]],Table1[split])</f>
        <v>218</v>
      </c>
      <c r="F113">
        <f>RANK(Table1[[#This Row],[gain]],Table1[gain])</f>
        <v>112</v>
      </c>
      <c r="G113">
        <f t="shared" si="1"/>
        <v>165</v>
      </c>
      <c r="H113">
        <f>SUM(Table1[[#This Row],[split]],Table1[[#This Row],[gain]])</f>
        <v>20263.798859930001</v>
      </c>
      <c r="I113" s="1">
        <f>RANK(Table1[[#This Row],[SUM]],Table1[SUM])</f>
        <v>115</v>
      </c>
      <c r="J113" s="1" t="str">
        <f>VLOOKUP(Table1[[#This Row],[Feature]],Table3[],3,FALSE)</f>
        <v>Train_person_1, train_applprev_1_0.csv, train_applprev_1_1.csv</v>
      </c>
    </row>
    <row r="114" spans="1:10" hidden="1" x14ac:dyDescent="0.35">
      <c r="A114" s="8" t="s">
        <v>116</v>
      </c>
      <c r="B114">
        <f>VLOOKUP(Table1[[#This Row],[Feature]],Table3[],2,FALSE)</f>
        <v>0</v>
      </c>
      <c r="C114">
        <v>1104.4000000000001</v>
      </c>
      <c r="D114">
        <v>19578.589402526399</v>
      </c>
      <c r="E114">
        <f>RANK(Table1[[#This Row],[split]],Table1[split])</f>
        <v>69</v>
      </c>
      <c r="F114">
        <f>RANK(Table1[[#This Row],[gain]],Table1[gain])</f>
        <v>113</v>
      </c>
      <c r="G114">
        <f t="shared" si="1"/>
        <v>91</v>
      </c>
      <c r="H114">
        <f>SUM(Table1[[#This Row],[split]],Table1[[#This Row],[gain]])</f>
        <v>20682.9894025264</v>
      </c>
      <c r="I114" s="1">
        <f>RANK(Table1[[#This Row],[SUM]],Table1[SUM])</f>
        <v>112</v>
      </c>
      <c r="J114" s="1" t="str">
        <f>VLOOKUP(Table1[[#This Row],[Feature]],Table3[],3,FALSE)</f>
        <v>train_applprev_1_0.csv, train_applprev_1_1.csv</v>
      </c>
    </row>
    <row r="115" spans="1:10" x14ac:dyDescent="0.35">
      <c r="A115" s="8" t="s">
        <v>115</v>
      </c>
      <c r="B115">
        <f>VLOOKUP(Table1[[#This Row],[Feature]],Table3[],2,FALSE)</f>
        <v>0</v>
      </c>
      <c r="C115">
        <v>1153.5999999999999</v>
      </c>
      <c r="D115">
        <v>19387.6725972801</v>
      </c>
      <c r="E115">
        <f>RANK(Table1[[#This Row],[split]],Table1[split])</f>
        <v>65</v>
      </c>
      <c r="F115">
        <f>RANK(Table1[[#This Row],[gain]],Table1[gain])</f>
        <v>114</v>
      </c>
      <c r="G115">
        <f t="shared" si="1"/>
        <v>89.5</v>
      </c>
      <c r="H115">
        <f>SUM(Table1[[#This Row],[split]],Table1[[#This Row],[gain]])</f>
        <v>20541.272597280098</v>
      </c>
      <c r="I115" s="1">
        <f>RANK(Table1[[#This Row],[SUM]],Table1[SUM])</f>
        <v>113</v>
      </c>
      <c r="J115" s="1" t="str">
        <f>VLOOKUP(Table1[[#This Row],[Feature]],Table3[],3,FALSE)</f>
        <v>Can't find in HomeCredit dataset PDF</v>
      </c>
    </row>
    <row r="116" spans="1:10" hidden="1" x14ac:dyDescent="0.35">
      <c r="A116" s="8" t="s">
        <v>114</v>
      </c>
      <c r="B116">
        <f>VLOOKUP(Table1[[#This Row],[Feature]],Table3[],2,FALSE)</f>
        <v>0</v>
      </c>
      <c r="C116">
        <v>1282.5999999999999</v>
      </c>
      <c r="D116">
        <v>18960.342929979699</v>
      </c>
      <c r="E116">
        <f>RANK(Table1[[#This Row],[split]],Table1[split])</f>
        <v>47</v>
      </c>
      <c r="F116">
        <f>RANK(Table1[[#This Row],[gain]],Table1[gain])</f>
        <v>115</v>
      </c>
      <c r="G116">
        <f t="shared" si="1"/>
        <v>81</v>
      </c>
      <c r="H116">
        <f>SUM(Table1[[#This Row],[split]],Table1[[#This Row],[gain]])</f>
        <v>20242.942929979698</v>
      </c>
      <c r="I116" s="1">
        <f>RANK(Table1[[#This Row],[SUM]],Table1[SUM])</f>
        <v>116</v>
      </c>
      <c r="J116" s="1" t="str">
        <f>VLOOKUP(Table1[[#This Row],[Feature]],Table3[],3,FALSE)</f>
        <v>train_static, Train_person_1, train_applprev_1_0.csv, train_applprev_1_1.csv</v>
      </c>
    </row>
    <row r="117" spans="1:10" hidden="1" x14ac:dyDescent="0.35">
      <c r="A117" s="8" t="s">
        <v>113</v>
      </c>
      <c r="B117" t="str">
        <f>VLOOKUP(Table1[[#This Row],[Feature]],Table3[],2,FALSE)</f>
        <v>Credit amount on last rejected application.</v>
      </c>
      <c r="C117">
        <v>1436.2</v>
      </c>
      <c r="D117">
        <v>18913.5364791475</v>
      </c>
      <c r="E117">
        <f>RANK(Table1[[#This Row],[split]],Table1[split])</f>
        <v>31</v>
      </c>
      <c r="F117">
        <f>RANK(Table1[[#This Row],[gain]],Table1[gain])</f>
        <v>116</v>
      </c>
      <c r="G117">
        <f t="shared" si="1"/>
        <v>73.5</v>
      </c>
      <c r="H117">
        <f>SUM(Table1[[#This Row],[split]],Table1[[#This Row],[gain]])</f>
        <v>20349.736479147501</v>
      </c>
      <c r="I117" s="1">
        <f>RANK(Table1[[#This Row],[SUM]],Table1[SUM])</f>
        <v>114</v>
      </c>
      <c r="J117" s="1" t="str">
        <f>VLOOKUP(Table1[[#This Row],[Feature]],Table3[],3,FALSE)</f>
        <v>train_static, train_applprev_1_0.csv</v>
      </c>
    </row>
    <row r="118" spans="1:10" hidden="1" x14ac:dyDescent="0.35">
      <c r="A118" s="8" t="s">
        <v>112</v>
      </c>
      <c r="B118" t="str">
        <f>VLOOKUP(Table1[[#This Row],[Feature]],Table3[],2,FALSE)</f>
        <v>Type of disbursement.</v>
      </c>
      <c r="C118">
        <v>385.4</v>
      </c>
      <c r="D118">
        <v>18896.570746004501</v>
      </c>
      <c r="E118">
        <f>RANK(Table1[[#This Row],[split]],Table1[split])</f>
        <v>227</v>
      </c>
      <c r="F118">
        <f>RANK(Table1[[#This Row],[gain]],Table1[gain])</f>
        <v>117</v>
      </c>
      <c r="G118">
        <f t="shared" si="1"/>
        <v>172</v>
      </c>
      <c r="H118">
        <f>SUM(Table1[[#This Row],[split]],Table1[[#This Row],[gain]])</f>
        <v>19281.970746004503</v>
      </c>
      <c r="I118" s="1">
        <f>RANK(Table1[[#This Row],[SUM]],Table1[SUM])</f>
        <v>122</v>
      </c>
      <c r="J118" s="1" t="str">
        <f>VLOOKUP(Table1[[#This Row],[Feature]],Table3[],3,FALSE)</f>
        <v>train_static</v>
      </c>
    </row>
    <row r="119" spans="1:10" hidden="1" x14ac:dyDescent="0.35">
      <c r="A119" s="8" t="s">
        <v>111</v>
      </c>
      <c r="B119">
        <f>VLOOKUP(Table1[[#This Row],[Feature]],Table3[],2,FALSE)</f>
        <v>0</v>
      </c>
      <c r="C119">
        <v>1316</v>
      </c>
      <c r="D119">
        <v>18881.2614795919</v>
      </c>
      <c r="E119">
        <f>RANK(Table1[[#This Row],[split]],Table1[split])</f>
        <v>45</v>
      </c>
      <c r="F119">
        <f>RANK(Table1[[#This Row],[gain]],Table1[gain])</f>
        <v>118</v>
      </c>
      <c r="G119">
        <f t="shared" si="1"/>
        <v>81.5</v>
      </c>
      <c r="H119">
        <f>SUM(Table1[[#This Row],[split]],Table1[[#This Row],[gain]])</f>
        <v>20197.2614795919</v>
      </c>
      <c r="I119" s="1">
        <f>RANK(Table1[[#This Row],[SUM]],Table1[SUM])</f>
        <v>117</v>
      </c>
      <c r="J119" s="1" t="str">
        <f>VLOOKUP(Table1[[#This Row],[Feature]],Table3[],3,FALSE)</f>
        <v>train_static, train_applprev_1_0.csv, train_applprev_1_1.csv</v>
      </c>
    </row>
    <row r="120" spans="1:10" hidden="1" x14ac:dyDescent="0.35">
      <c r="A120" s="8" t="s">
        <v>110</v>
      </c>
      <c r="B120" t="str">
        <f>VLOOKUP(Table1[[#This Row],[Feature]],Table3[],2,FALSE)</f>
        <v>Category of commodity in the applicant's last rejected application.</v>
      </c>
      <c r="C120">
        <v>1276.2</v>
      </c>
      <c r="D120">
        <v>18875.800535583399</v>
      </c>
      <c r="E120">
        <f>RANK(Table1[[#This Row],[split]],Table1[split])</f>
        <v>48</v>
      </c>
      <c r="F120">
        <f>RANK(Table1[[#This Row],[gain]],Table1[gain])</f>
        <v>119</v>
      </c>
      <c r="G120">
        <f t="shared" si="1"/>
        <v>83.5</v>
      </c>
      <c r="H120">
        <f>SUM(Table1[[#This Row],[split]],Table1[[#This Row],[gain]])</f>
        <v>20152.0005355834</v>
      </c>
      <c r="I120" s="1">
        <f>RANK(Table1[[#This Row],[SUM]],Table1[SUM])</f>
        <v>118</v>
      </c>
      <c r="J120" s="1" t="str">
        <f>VLOOKUP(Table1[[#This Row],[Feature]],Table3[],3,FALSE)</f>
        <v>train_static, train_applprev_1_0.csv</v>
      </c>
    </row>
    <row r="121" spans="1:10" hidden="1" x14ac:dyDescent="0.35">
      <c r="A121" s="8" t="s">
        <v>109</v>
      </c>
      <c r="B121" t="str">
        <f>VLOOKUP(Table1[[#This Row],[Feature]],Table3[],2,FALSE)</f>
        <v>Maximum number of unpaid instalments.</v>
      </c>
      <c r="C121">
        <v>458</v>
      </c>
      <c r="D121">
        <v>18708.187375944799</v>
      </c>
      <c r="E121">
        <f>RANK(Table1[[#This Row],[split]],Table1[split])</f>
        <v>222</v>
      </c>
      <c r="F121">
        <f>RANK(Table1[[#This Row],[gain]],Table1[gain])</f>
        <v>120</v>
      </c>
      <c r="G121">
        <f t="shared" si="1"/>
        <v>171</v>
      </c>
      <c r="H121">
        <f>SUM(Table1[[#This Row],[split]],Table1[[#This Row],[gain]])</f>
        <v>19166.187375944799</v>
      </c>
      <c r="I121" s="1">
        <f>RANK(Table1[[#This Row],[SUM]],Table1[SUM])</f>
        <v>125</v>
      </c>
      <c r="J121" s="1" t="str">
        <f>VLOOKUP(Table1[[#This Row],[Feature]],Table3[],3,FALSE)</f>
        <v>train_static</v>
      </c>
    </row>
    <row r="122" spans="1:10" hidden="1" x14ac:dyDescent="0.35">
      <c r="A122" s="8" t="s">
        <v>108</v>
      </c>
      <c r="B122">
        <f>VLOOKUP(Table1[[#This Row],[Feature]],Table3[],2,FALSE)</f>
        <v>0</v>
      </c>
      <c r="C122">
        <v>1115.5999999999999</v>
      </c>
      <c r="D122">
        <v>18703.495385825401</v>
      </c>
      <c r="E122">
        <f>RANK(Table1[[#This Row],[split]],Table1[split])</f>
        <v>67</v>
      </c>
      <c r="F122">
        <f>RANK(Table1[[#This Row],[gain]],Table1[gain])</f>
        <v>121</v>
      </c>
      <c r="G122">
        <f t="shared" si="1"/>
        <v>94</v>
      </c>
      <c r="H122">
        <f>SUM(Table1[[#This Row],[split]],Table1[[#This Row],[gain]])</f>
        <v>19819.0953858254</v>
      </c>
      <c r="I122" s="1">
        <f>RANK(Table1[[#This Row],[SUM]],Table1[SUM])</f>
        <v>119</v>
      </c>
      <c r="J122" s="1" t="str">
        <f>VLOOKUP(Table1[[#This Row],[Feature]],Table3[],3,FALSE)</f>
        <v>not_fiound</v>
      </c>
    </row>
    <row r="123" spans="1:10" hidden="1" x14ac:dyDescent="0.35">
      <c r="A123" s="8" t="s">
        <v>107</v>
      </c>
      <c r="B123" t="str">
        <f>VLOOKUP(Table1[[#This Row],[Feature]],Table3[],2,FALSE)</f>
        <v>Average days of payment before due date within the last 24 months (with tolerance).</v>
      </c>
      <c r="C123">
        <v>720</v>
      </c>
      <c r="D123">
        <v>18586.635002344799</v>
      </c>
      <c r="E123">
        <f>RANK(Table1[[#This Row],[split]],Table1[split])</f>
        <v>156</v>
      </c>
      <c r="F123">
        <f>RANK(Table1[[#This Row],[gain]],Table1[gain])</f>
        <v>122</v>
      </c>
      <c r="G123">
        <f t="shared" si="1"/>
        <v>139</v>
      </c>
      <c r="H123">
        <f>SUM(Table1[[#This Row],[split]],Table1[[#This Row],[gain]])</f>
        <v>19306.635002344799</v>
      </c>
      <c r="I123" s="1">
        <f>RANK(Table1[[#This Row],[SUM]],Table1[SUM])</f>
        <v>121</v>
      </c>
      <c r="J123" s="1" t="str">
        <f>VLOOKUP(Table1[[#This Row],[Feature]],Table3[],3,FALSE)</f>
        <v>train_static</v>
      </c>
    </row>
    <row r="124" spans="1:10" hidden="1" x14ac:dyDescent="0.35">
      <c r="A124" s="8" t="s">
        <v>106</v>
      </c>
      <c r="B124">
        <f>VLOOKUP(Table1[[#This Row],[Feature]],Table3[],2,FALSE)</f>
        <v>0</v>
      </c>
      <c r="C124">
        <v>638</v>
      </c>
      <c r="D124">
        <v>18580.7234835565</v>
      </c>
      <c r="E124">
        <f>RANK(Table1[[#This Row],[split]],Table1[split])</f>
        <v>181</v>
      </c>
      <c r="F124">
        <f>RANK(Table1[[#This Row],[gain]],Table1[gain])</f>
        <v>123</v>
      </c>
      <c r="G124">
        <f t="shared" si="1"/>
        <v>152</v>
      </c>
      <c r="H124">
        <f>SUM(Table1[[#This Row],[split]],Table1[[#This Row],[gain]])</f>
        <v>19218.7234835565</v>
      </c>
      <c r="I124" s="1">
        <f>RANK(Table1[[#This Row],[SUM]],Table1[SUM])</f>
        <v>123</v>
      </c>
      <c r="J124" s="1" t="str">
        <f>VLOOKUP(Table1[[#This Row],[Feature]],Table3[],3,FALSE)</f>
        <v>train_applprev_1_0.csv, train_applprev_1_1.csv</v>
      </c>
    </row>
    <row r="125" spans="1:10" hidden="1" x14ac:dyDescent="0.35">
      <c r="A125" s="8" t="s">
        <v>105</v>
      </c>
      <c r="B125" t="str">
        <f>VLOOKUP(Table1[[#This Row],[Feature]],Table3[],2,FALSE)</f>
        <v>Minimum days past due (or days before due) in last 24 months.</v>
      </c>
      <c r="C125">
        <v>1260.5999999999999</v>
      </c>
      <c r="D125">
        <v>18222.768378806799</v>
      </c>
      <c r="E125">
        <f>RANK(Table1[[#This Row],[split]],Table1[split])</f>
        <v>51</v>
      </c>
      <c r="F125">
        <f>RANK(Table1[[#This Row],[gain]],Table1[gain])</f>
        <v>124</v>
      </c>
      <c r="G125">
        <f t="shared" si="1"/>
        <v>87.5</v>
      </c>
      <c r="H125">
        <f>SUM(Table1[[#This Row],[split]],Table1[[#This Row],[gain]])</f>
        <v>19483.368378806797</v>
      </c>
      <c r="I125" s="1">
        <f>RANK(Table1[[#This Row],[SUM]],Table1[SUM])</f>
        <v>120</v>
      </c>
      <c r="J125" s="1" t="str">
        <f>VLOOKUP(Table1[[#This Row],[Feature]],Table3[],3,FALSE)</f>
        <v>train_static</v>
      </c>
    </row>
    <row r="126" spans="1:10" hidden="1" x14ac:dyDescent="0.35">
      <c r="A126" s="8" t="s">
        <v>104</v>
      </c>
      <c r="B126">
        <f>VLOOKUP(Table1[[#This Row],[Feature]],Table3[],2,FALSE)</f>
        <v>0</v>
      </c>
      <c r="C126">
        <v>466.2</v>
      </c>
      <c r="D126">
        <v>18137.318576383499</v>
      </c>
      <c r="E126">
        <f>RANK(Table1[[#This Row],[split]],Table1[split])</f>
        <v>221</v>
      </c>
      <c r="F126">
        <f>RANK(Table1[[#This Row],[gain]],Table1[gain])</f>
        <v>125</v>
      </c>
      <c r="G126">
        <f t="shared" si="1"/>
        <v>173</v>
      </c>
      <c r="H126">
        <f>SUM(Table1[[#This Row],[split]],Table1[[#This Row],[gain]])</f>
        <v>18603.5185763835</v>
      </c>
      <c r="I126" s="1">
        <f>RANK(Table1[[#This Row],[SUM]],Table1[SUM])</f>
        <v>129</v>
      </c>
      <c r="J126" s="1" t="str">
        <f>VLOOKUP(Table1[[#This Row],[Feature]],Table3[],3,FALSE)</f>
        <v>Train_person_1, train_applprev_1_0.csv, train_applprev_1_1.csv</v>
      </c>
    </row>
    <row r="127" spans="1:10" hidden="1" x14ac:dyDescent="0.35">
      <c r="A127" s="8" t="s">
        <v>103</v>
      </c>
      <c r="B127" t="str">
        <f>VLOOKUP(Table1[[#This Row],[Feature]],Table3[],2,FALSE)</f>
        <v>Number of incoming payments in the past 9 months.</v>
      </c>
      <c r="C127">
        <v>1039.5999999999999</v>
      </c>
      <c r="D127">
        <v>18136.396580407702</v>
      </c>
      <c r="E127">
        <f>RANK(Table1[[#This Row],[split]],Table1[split])</f>
        <v>76</v>
      </c>
      <c r="F127">
        <f>RANK(Table1[[#This Row],[gain]],Table1[gain])</f>
        <v>126</v>
      </c>
      <c r="G127">
        <f t="shared" si="1"/>
        <v>101</v>
      </c>
      <c r="H127">
        <f>SUM(Table1[[#This Row],[split]],Table1[[#This Row],[gain]])</f>
        <v>19175.9965804077</v>
      </c>
      <c r="I127" s="1">
        <f>RANK(Table1[[#This Row],[SUM]],Table1[SUM])</f>
        <v>124</v>
      </c>
      <c r="J127" s="1" t="str">
        <f>VLOOKUP(Table1[[#This Row],[Feature]],Table3[],3,FALSE)</f>
        <v>train_static</v>
      </c>
    </row>
    <row r="128" spans="1:10" hidden="1" x14ac:dyDescent="0.35">
      <c r="A128" s="8" t="s">
        <v>102</v>
      </c>
      <c r="B128">
        <f>VLOOKUP(Table1[[#This Row],[Feature]],Table3[],2,FALSE)</f>
        <v>0</v>
      </c>
      <c r="C128">
        <v>639.4</v>
      </c>
      <c r="D128">
        <v>17876.067026381901</v>
      </c>
      <c r="E128">
        <f>RANK(Table1[[#This Row],[split]],Table1[split])</f>
        <v>180</v>
      </c>
      <c r="F128">
        <f>RANK(Table1[[#This Row],[gain]],Table1[gain])</f>
        <v>127</v>
      </c>
      <c r="G128">
        <f t="shared" si="1"/>
        <v>153.5</v>
      </c>
      <c r="H128">
        <f>SUM(Table1[[#This Row],[split]],Table1[[#This Row],[gain]])</f>
        <v>18515.467026381903</v>
      </c>
      <c r="I128" s="1">
        <f>RANK(Table1[[#This Row],[SUM]],Table1[SUM])</f>
        <v>130</v>
      </c>
      <c r="J128" s="1" t="str">
        <f>VLOOKUP(Table1[[#This Row],[Feature]],Table3[],3,FALSE)</f>
        <v>train_static</v>
      </c>
    </row>
    <row r="129" spans="1:10" hidden="1" x14ac:dyDescent="0.35">
      <c r="A129" s="8" t="s">
        <v>101</v>
      </c>
      <c r="B129">
        <f>VLOOKUP(Table1[[#This Row],[Feature]],Table3[],2,FALSE)</f>
        <v>0</v>
      </c>
      <c r="C129">
        <v>1406.8</v>
      </c>
      <c r="D129">
        <v>17748.440369739601</v>
      </c>
      <c r="E129">
        <f>RANK(Table1[[#This Row],[split]],Table1[split])</f>
        <v>34</v>
      </c>
      <c r="F129">
        <f>RANK(Table1[[#This Row],[gain]],Table1[gain])</f>
        <v>128</v>
      </c>
      <c r="G129">
        <f t="shared" si="1"/>
        <v>81</v>
      </c>
      <c r="H129">
        <f>SUM(Table1[[#This Row],[split]],Table1[[#This Row],[gain]])</f>
        <v>19155.2403697396</v>
      </c>
      <c r="I129" s="1">
        <f>RANK(Table1[[#This Row],[SUM]],Table1[SUM])</f>
        <v>126</v>
      </c>
      <c r="J129" s="1" t="str">
        <f>VLOOKUP(Table1[[#This Row],[Feature]],Table3[],3,FALSE)</f>
        <v>train_static, Train_person_1, train_applprev_1_0.csv, train_applprev_1_1.csv</v>
      </c>
    </row>
    <row r="130" spans="1:10" hidden="1" x14ac:dyDescent="0.35">
      <c r="A130" s="8" t="s">
        <v>100</v>
      </c>
      <c r="B130" t="str">
        <f>VLOOKUP(Table1[[#This Row],[Feature]],Table3[],2,FALSE)</f>
        <v>Maximum instalment in the last 24 months</v>
      </c>
      <c r="C130">
        <v>1430.4</v>
      </c>
      <c r="D130">
        <v>17552.1324307471</v>
      </c>
      <c r="E130">
        <f>RANK(Table1[[#This Row],[split]],Table1[split])</f>
        <v>32</v>
      </c>
      <c r="F130">
        <f>RANK(Table1[[#This Row],[gain]],Table1[gain])</f>
        <v>129</v>
      </c>
      <c r="G130">
        <f t="shared" ref="G130:G193" si="2">AVERAGE(E130,F130)</f>
        <v>80.5</v>
      </c>
      <c r="H130">
        <f>SUM(Table1[[#This Row],[split]],Table1[[#This Row],[gain]])</f>
        <v>18982.532430747102</v>
      </c>
      <c r="I130" s="1">
        <f>RANK(Table1[[#This Row],[SUM]],Table1[SUM])</f>
        <v>127</v>
      </c>
      <c r="J130" s="1" t="str">
        <f>VLOOKUP(Table1[[#This Row],[Feature]],Table3[],3,FALSE)</f>
        <v>train_static</v>
      </c>
    </row>
    <row r="131" spans="1:10" hidden="1" x14ac:dyDescent="0.35">
      <c r="A131" s="8" t="s">
        <v>99</v>
      </c>
      <c r="B131">
        <f>VLOOKUP(Table1[[#This Row],[Feature]],Table3[],2,FALSE)</f>
        <v>0</v>
      </c>
      <c r="C131">
        <v>880.4</v>
      </c>
      <c r="D131">
        <v>17530.198828430399</v>
      </c>
      <c r="E131">
        <f>RANK(Table1[[#This Row],[split]],Table1[split])</f>
        <v>109</v>
      </c>
      <c r="F131">
        <f>RANK(Table1[[#This Row],[gain]],Table1[gain])</f>
        <v>130</v>
      </c>
      <c r="G131">
        <f t="shared" si="2"/>
        <v>119.5</v>
      </c>
      <c r="H131">
        <f>SUM(Table1[[#This Row],[split]],Table1[[#This Row],[gain]])</f>
        <v>18410.5988284304</v>
      </c>
      <c r="I131" s="1">
        <f>RANK(Table1[[#This Row],[SUM]],Table1[SUM])</f>
        <v>131</v>
      </c>
      <c r="J131" s="1" t="str">
        <f>VLOOKUP(Table1[[#This Row],[Feature]],Table3[],3,FALSE)</f>
        <v>train_static</v>
      </c>
    </row>
    <row r="132" spans="1:10" hidden="1" x14ac:dyDescent="0.35">
      <c r="A132" s="8" t="s">
        <v>98</v>
      </c>
      <c r="B132">
        <f>VLOOKUP(Table1[[#This Row],[Feature]],Table3[],2,FALSE)</f>
        <v>0</v>
      </c>
      <c r="C132">
        <v>1264.4000000000001</v>
      </c>
      <c r="D132">
        <v>17446.894762793101</v>
      </c>
      <c r="E132">
        <f>RANK(Table1[[#This Row],[split]],Table1[split])</f>
        <v>49</v>
      </c>
      <c r="F132">
        <f>RANK(Table1[[#This Row],[gain]],Table1[gain])</f>
        <v>131</v>
      </c>
      <c r="G132">
        <f t="shared" si="2"/>
        <v>90</v>
      </c>
      <c r="H132">
        <f>SUM(Table1[[#This Row],[split]],Table1[[#This Row],[gain]])</f>
        <v>18711.294762793103</v>
      </c>
      <c r="I132" s="1">
        <f>RANK(Table1[[#This Row],[SUM]],Table1[SUM])</f>
        <v>128</v>
      </c>
      <c r="J132" s="1" t="str">
        <f>VLOOKUP(Table1[[#This Row],[Feature]],Table3[],3,FALSE)</f>
        <v>train_applprev_1_0.csv, train_applprev_1_1.csv</v>
      </c>
    </row>
    <row r="133" spans="1:10" hidden="1" x14ac:dyDescent="0.35">
      <c r="A133" s="8" t="s">
        <v>97</v>
      </c>
      <c r="B133">
        <f>VLOOKUP(Table1[[#This Row],[Feature]],Table3[],2,FALSE)</f>
        <v>0</v>
      </c>
      <c r="C133">
        <v>1347.8</v>
      </c>
      <c r="D133">
        <v>16992.312776508101</v>
      </c>
      <c r="E133">
        <f>RANK(Table1[[#This Row],[split]],Table1[split])</f>
        <v>43</v>
      </c>
      <c r="F133">
        <f>RANK(Table1[[#This Row],[gain]],Table1[gain])</f>
        <v>132</v>
      </c>
      <c r="G133">
        <f t="shared" si="2"/>
        <v>87.5</v>
      </c>
      <c r="H133">
        <f>SUM(Table1[[#This Row],[split]],Table1[[#This Row],[gain]])</f>
        <v>18340.1127765081</v>
      </c>
      <c r="I133" s="1">
        <f>RANK(Table1[[#This Row],[SUM]],Table1[SUM])</f>
        <v>132</v>
      </c>
      <c r="J133" s="1" t="str">
        <f>VLOOKUP(Table1[[#This Row],[Feature]],Table3[],3,FALSE)</f>
        <v>train_applprev_1_0.csv, train_applprev_1_1.csv</v>
      </c>
    </row>
    <row r="134" spans="1:10" hidden="1" x14ac:dyDescent="0.35">
      <c r="A134" s="8" t="s">
        <v>96</v>
      </c>
      <c r="B134" t="str">
        <f>VLOOKUP(Table1[[#This Row],[Feature]],Table3[],2,FALSE)</f>
        <v>Maximum number of days past due (with tolerance).</v>
      </c>
      <c r="C134">
        <v>833.4</v>
      </c>
      <c r="D134">
        <v>16923.493467281001</v>
      </c>
      <c r="E134">
        <f>RANK(Table1[[#This Row],[split]],Table1[split])</f>
        <v>117</v>
      </c>
      <c r="F134">
        <f>RANK(Table1[[#This Row],[gain]],Table1[gain])</f>
        <v>133</v>
      </c>
      <c r="G134">
        <f t="shared" si="2"/>
        <v>125</v>
      </c>
      <c r="H134">
        <f>SUM(Table1[[#This Row],[split]],Table1[[#This Row],[gain]])</f>
        <v>17756.893467281003</v>
      </c>
      <c r="I134" s="1">
        <f>RANK(Table1[[#This Row],[SUM]],Table1[SUM])</f>
        <v>133</v>
      </c>
      <c r="J134" s="1" t="str">
        <f>VLOOKUP(Table1[[#This Row],[Feature]],Table3[],3,FALSE)</f>
        <v>train_static</v>
      </c>
    </row>
    <row r="135" spans="1:10" hidden="1" x14ac:dyDescent="0.35">
      <c r="A135" s="8" t="s">
        <v>95</v>
      </c>
      <c r="B135">
        <f>VLOOKUP(Table1[[#This Row],[Feature]],Table3[],2,FALSE)</f>
        <v>0</v>
      </c>
      <c r="C135">
        <v>429.2</v>
      </c>
      <c r="D135">
        <v>16900.464645242599</v>
      </c>
      <c r="E135">
        <f>RANK(Table1[[#This Row],[split]],Table1[split])</f>
        <v>225</v>
      </c>
      <c r="F135">
        <f>RANK(Table1[[#This Row],[gain]],Table1[gain])</f>
        <v>134</v>
      </c>
      <c r="G135">
        <f t="shared" si="2"/>
        <v>179.5</v>
      </c>
      <c r="H135">
        <f>SUM(Table1[[#This Row],[split]],Table1[[#This Row],[gain]])</f>
        <v>17329.664645242599</v>
      </c>
      <c r="I135" s="1">
        <f>RANK(Table1[[#This Row],[SUM]],Table1[SUM])</f>
        <v>138</v>
      </c>
      <c r="J135" s="1" t="str">
        <f>VLOOKUP(Table1[[#This Row],[Feature]],Table3[],3,FALSE)</f>
        <v>Train_person_1, train_applprev_1_0.csv, train_applprev_1_1.csv</v>
      </c>
    </row>
    <row r="136" spans="1:10" hidden="1" x14ac:dyDescent="0.35">
      <c r="A136" s="8" t="s">
        <v>94</v>
      </c>
      <c r="B136">
        <f>VLOOKUP(Table1[[#This Row],[Feature]],Table3[],2,FALSE)</f>
        <v>0</v>
      </c>
      <c r="C136">
        <v>725.2</v>
      </c>
      <c r="D136">
        <v>16705.586845161699</v>
      </c>
      <c r="E136">
        <f>RANK(Table1[[#This Row],[split]],Table1[split])</f>
        <v>155</v>
      </c>
      <c r="F136">
        <f>RANK(Table1[[#This Row],[gain]],Table1[gain])</f>
        <v>135</v>
      </c>
      <c r="G136">
        <f t="shared" si="2"/>
        <v>145</v>
      </c>
      <c r="H136">
        <f>SUM(Table1[[#This Row],[split]],Table1[[#This Row],[gain]])</f>
        <v>17430.7868451617</v>
      </c>
      <c r="I136" s="1">
        <f>RANK(Table1[[#This Row],[SUM]],Table1[SUM])</f>
        <v>135</v>
      </c>
      <c r="J136" s="1" t="str">
        <f>VLOOKUP(Table1[[#This Row],[Feature]],Table3[],3,FALSE)</f>
        <v>train_applprev_1_0.csv, train_applprev_1_1.csv</v>
      </c>
    </row>
    <row r="137" spans="1:10" hidden="1" x14ac:dyDescent="0.35">
      <c r="A137" s="8" t="s">
        <v>93</v>
      </c>
      <c r="B137" t="str">
        <f>VLOOKUP(Table1[[#This Row],[Feature]],Table3[],2,FALSE)</f>
        <v>Date of previous customer's application.</v>
      </c>
      <c r="C137">
        <v>955.4</v>
      </c>
      <c r="D137">
        <v>16552.3839859746</v>
      </c>
      <c r="E137">
        <f>RANK(Table1[[#This Row],[split]],Table1[split])</f>
        <v>96</v>
      </c>
      <c r="F137">
        <f>RANK(Table1[[#This Row],[gain]],Table1[gain])</f>
        <v>136</v>
      </c>
      <c r="G137">
        <f t="shared" si="2"/>
        <v>116</v>
      </c>
      <c r="H137">
        <f>SUM(Table1[[#This Row],[split]],Table1[[#This Row],[gain]])</f>
        <v>17507.783985974602</v>
      </c>
      <c r="I137" s="1">
        <f>RANK(Table1[[#This Row],[SUM]],Table1[SUM])</f>
        <v>134</v>
      </c>
      <c r="J137" s="1" t="str">
        <f>VLOOKUP(Table1[[#This Row],[Feature]],Table3[],3,FALSE)</f>
        <v>train_static</v>
      </c>
    </row>
    <row r="138" spans="1:10" x14ac:dyDescent="0.35">
      <c r="A138" s="8" t="s">
        <v>92</v>
      </c>
      <c r="B138">
        <f>VLOOKUP(Table1[[#This Row],[Feature]],Table3[],2,FALSE)</f>
        <v>0</v>
      </c>
      <c r="C138">
        <v>786.4</v>
      </c>
      <c r="D138">
        <v>16548.5998092962</v>
      </c>
      <c r="E138">
        <f>RANK(Table1[[#This Row],[split]],Table1[split])</f>
        <v>135</v>
      </c>
      <c r="F138">
        <f>RANK(Table1[[#This Row],[gain]],Table1[gain])</f>
        <v>137</v>
      </c>
      <c r="G138">
        <f t="shared" si="2"/>
        <v>136</v>
      </c>
      <c r="H138">
        <f>SUM(Table1[[#This Row],[split]],Table1[[#This Row],[gain]])</f>
        <v>17334.999809296201</v>
      </c>
      <c r="I138" s="1">
        <f>RANK(Table1[[#This Row],[SUM]],Table1[SUM])</f>
        <v>137</v>
      </c>
      <c r="J138" s="1" t="str">
        <f>VLOOKUP(Table1[[#This Row],[Feature]],Table3[],3,FALSE)</f>
        <v>Can't find in HomeCredit dataset PDF</v>
      </c>
    </row>
    <row r="139" spans="1:10" hidden="1" x14ac:dyDescent="0.35">
      <c r="A139" s="8" t="s">
        <v>91</v>
      </c>
      <c r="B139" t="str">
        <f>VLOOKUP(Table1[[#This Row],[Feature]],Table3[],2,FALSE)</f>
        <v>Number of installments paid prior to the due date.</v>
      </c>
      <c r="C139">
        <v>632.6</v>
      </c>
      <c r="D139">
        <v>16459.938391068499</v>
      </c>
      <c r="E139">
        <f>RANK(Table1[[#This Row],[split]],Table1[split])</f>
        <v>184</v>
      </c>
      <c r="F139">
        <f>RANK(Table1[[#This Row],[gain]],Table1[gain])</f>
        <v>138</v>
      </c>
      <c r="G139">
        <f t="shared" si="2"/>
        <v>161</v>
      </c>
      <c r="H139">
        <f>SUM(Table1[[#This Row],[split]],Table1[[#This Row],[gain]])</f>
        <v>17092.538391068498</v>
      </c>
      <c r="I139" s="1">
        <f>RANK(Table1[[#This Row],[SUM]],Table1[SUM])</f>
        <v>140</v>
      </c>
      <c r="J139" s="1" t="str">
        <f>VLOOKUP(Table1[[#This Row],[Feature]],Table3[],3,FALSE)</f>
        <v>train_static, Train_static_cb</v>
      </c>
    </row>
    <row r="140" spans="1:10" hidden="1" x14ac:dyDescent="0.35">
      <c r="A140" s="8" t="s">
        <v>90</v>
      </c>
      <c r="B140">
        <f>VLOOKUP(Table1[[#This Row],[Feature]],Table3[],2,FALSE)</f>
        <v>0</v>
      </c>
      <c r="C140">
        <v>636.79999999999995</v>
      </c>
      <c r="D140">
        <v>16357.690264160899</v>
      </c>
      <c r="E140">
        <f>RANK(Table1[[#This Row],[split]],Table1[split])</f>
        <v>182</v>
      </c>
      <c r="F140">
        <f>RANK(Table1[[#This Row],[gain]],Table1[gain])</f>
        <v>139</v>
      </c>
      <c r="G140">
        <f t="shared" si="2"/>
        <v>160.5</v>
      </c>
      <c r="H140">
        <f>SUM(Table1[[#This Row],[split]],Table1[[#This Row],[gain]])</f>
        <v>16994.490264160901</v>
      </c>
      <c r="I140" s="1">
        <f>RANK(Table1[[#This Row],[SUM]],Table1[SUM])</f>
        <v>142</v>
      </c>
      <c r="J140" s="1" t="str">
        <f>VLOOKUP(Table1[[#This Row],[Feature]],Table3[],3,FALSE)</f>
        <v>Train_credit_bureau_a_1_0.csv, train_credit_bureau_a_1_1.csv, train_credit_bureau_a_1_2.csv, train_applprev_1_0.csv, train_applprev_1_1.csv</v>
      </c>
    </row>
    <row r="141" spans="1:10" hidden="1" x14ac:dyDescent="0.35">
      <c r="A141" s="8" t="s">
        <v>89</v>
      </c>
      <c r="B141">
        <f>VLOOKUP(Table1[[#This Row],[Feature]],Table3[],2,FALSE)</f>
        <v>0</v>
      </c>
      <c r="C141">
        <v>878</v>
      </c>
      <c r="D141">
        <v>16343.4348101913</v>
      </c>
      <c r="E141">
        <f>RANK(Table1[[#This Row],[split]],Table1[split])</f>
        <v>110</v>
      </c>
      <c r="F141">
        <f>RANK(Table1[[#This Row],[gain]],Table1[gain])</f>
        <v>140</v>
      </c>
      <c r="G141">
        <f t="shared" si="2"/>
        <v>125</v>
      </c>
      <c r="H141">
        <f>SUM(Table1[[#This Row],[split]],Table1[[#This Row],[gain]])</f>
        <v>17221.434810191298</v>
      </c>
      <c r="I141" s="1">
        <f>RANK(Table1[[#This Row],[SUM]],Table1[SUM])</f>
        <v>139</v>
      </c>
      <c r="J141" s="1" t="str">
        <f>VLOOKUP(Table1[[#This Row],[Feature]],Table3[],3,FALSE)</f>
        <v>train_static</v>
      </c>
    </row>
    <row r="142" spans="1:10" hidden="1" x14ac:dyDescent="0.35">
      <c r="A142" s="8" t="s">
        <v>88</v>
      </c>
      <c r="B142">
        <f>VLOOKUP(Table1[[#This Row],[Feature]],Table3[],2,FALSE)</f>
        <v>0</v>
      </c>
      <c r="C142">
        <v>704.8</v>
      </c>
      <c r="D142">
        <v>16223.4190298393</v>
      </c>
      <c r="E142">
        <f>RANK(Table1[[#This Row],[split]],Table1[split])</f>
        <v>164</v>
      </c>
      <c r="F142">
        <f>RANK(Table1[[#This Row],[gain]],Table1[gain])</f>
        <v>141</v>
      </c>
      <c r="G142">
        <f t="shared" si="2"/>
        <v>152.5</v>
      </c>
      <c r="H142">
        <f>SUM(Table1[[#This Row],[split]],Table1[[#This Row],[gain]])</f>
        <v>16928.2190298393</v>
      </c>
      <c r="I142" s="1">
        <f>RANK(Table1[[#This Row],[SUM]],Table1[SUM])</f>
        <v>145</v>
      </c>
      <c r="J142" s="1" t="str">
        <f>VLOOKUP(Table1[[#This Row],[Feature]],Table3[],3,FALSE)</f>
        <v>train_applprev_1_0.csv, train_applprev_1_1.csv</v>
      </c>
    </row>
    <row r="143" spans="1:10" hidden="1" x14ac:dyDescent="0.35">
      <c r="A143" s="8" t="s">
        <v>87</v>
      </c>
      <c r="B143">
        <f>VLOOKUP(Table1[[#This Row],[Feature]],Table3[],2,FALSE)</f>
        <v>0</v>
      </c>
      <c r="C143">
        <v>738</v>
      </c>
      <c r="D143">
        <v>16217.624891457301</v>
      </c>
      <c r="E143">
        <f>RANK(Table1[[#This Row],[split]],Table1[split])</f>
        <v>150</v>
      </c>
      <c r="F143">
        <f>RANK(Table1[[#This Row],[gain]],Table1[gain])</f>
        <v>142</v>
      </c>
      <c r="G143">
        <f t="shared" si="2"/>
        <v>146</v>
      </c>
      <c r="H143">
        <f>SUM(Table1[[#This Row],[split]],Table1[[#This Row],[gain]])</f>
        <v>16955.624891457301</v>
      </c>
      <c r="I143" s="1">
        <f>RANK(Table1[[#This Row],[SUM]],Table1[SUM])</f>
        <v>144</v>
      </c>
      <c r="J143" s="1" t="str">
        <f>VLOOKUP(Table1[[#This Row],[Feature]],Table3[],3,FALSE)</f>
        <v>train_applprev_1_0.csv, train_applprev_1_1.csv</v>
      </c>
    </row>
    <row r="144" spans="1:10" hidden="1" x14ac:dyDescent="0.35">
      <c r="A144" s="8" t="s">
        <v>86</v>
      </c>
      <c r="B144" t="str">
        <f>VLOOKUP(Table1[[#This Row],[Feature]],Table3[],2,FALSE)</f>
        <v>Number of results in fourth quarter.</v>
      </c>
      <c r="C144">
        <v>1226.2</v>
      </c>
      <c r="D144">
        <v>16166.496222583901</v>
      </c>
      <c r="E144">
        <f>RANK(Table1[[#This Row],[split]],Table1[split])</f>
        <v>57</v>
      </c>
      <c r="F144">
        <f>RANK(Table1[[#This Row],[gain]],Table1[gain])</f>
        <v>143</v>
      </c>
      <c r="G144">
        <f t="shared" si="2"/>
        <v>100</v>
      </c>
      <c r="H144">
        <f>SUM(Table1[[#This Row],[split]],Table1[[#This Row],[gain]])</f>
        <v>17392.696222583902</v>
      </c>
      <c r="I144" s="1">
        <f>RANK(Table1[[#This Row],[SUM]],Table1[SUM])</f>
        <v>136</v>
      </c>
      <c r="J144" s="1" t="str">
        <f>VLOOKUP(Table1[[#This Row],[Feature]],Table3[],3,FALSE)</f>
        <v>Train_static_cb</v>
      </c>
    </row>
    <row r="145" spans="1:10" hidden="1" x14ac:dyDescent="0.35">
      <c r="A145" s="8" t="s">
        <v>85</v>
      </c>
      <c r="B145" t="str">
        <f>VLOOKUP(Table1[[#This Row],[Feature]],Table3[],2,FALSE)</f>
        <v>Amount of downpayment.</v>
      </c>
      <c r="C145">
        <v>848</v>
      </c>
      <c r="D145">
        <v>16134.4618531949</v>
      </c>
      <c r="E145">
        <f>RANK(Table1[[#This Row],[split]],Table1[split])</f>
        <v>115</v>
      </c>
      <c r="F145">
        <f>RANK(Table1[[#This Row],[gain]],Table1[gain])</f>
        <v>144</v>
      </c>
      <c r="G145">
        <f t="shared" si="2"/>
        <v>129.5</v>
      </c>
      <c r="H145">
        <f>SUM(Table1[[#This Row],[split]],Table1[[#This Row],[gain]])</f>
        <v>16982.461853194902</v>
      </c>
      <c r="I145" s="1">
        <f>RANK(Table1[[#This Row],[SUM]],Table1[SUM])</f>
        <v>143</v>
      </c>
      <c r="J145" s="1" t="str">
        <f>VLOOKUP(Table1[[#This Row],[Feature]],Table3[],3,FALSE)</f>
        <v>train_static, train_applprev_1_0.csv, train_applprev_1_1.csv</v>
      </c>
    </row>
    <row r="146" spans="1:10" hidden="1" x14ac:dyDescent="0.35">
      <c r="A146" s="8" t="s">
        <v>84</v>
      </c>
      <c r="B146">
        <f>VLOOKUP(Table1[[#This Row],[Feature]],Table3[],2,FALSE)</f>
        <v>0</v>
      </c>
      <c r="C146">
        <v>937.8</v>
      </c>
      <c r="D146">
        <v>16071.0917006414</v>
      </c>
      <c r="E146">
        <f>RANK(Table1[[#This Row],[split]],Table1[split])</f>
        <v>99</v>
      </c>
      <c r="F146">
        <f>RANK(Table1[[#This Row],[gain]],Table1[gain])</f>
        <v>145</v>
      </c>
      <c r="G146">
        <f t="shared" si="2"/>
        <v>122</v>
      </c>
      <c r="H146">
        <f>SUM(Table1[[#This Row],[split]],Table1[[#This Row],[gain]])</f>
        <v>17008.891700641401</v>
      </c>
      <c r="I146" s="1">
        <f>RANK(Table1[[#This Row],[SUM]],Table1[SUM])</f>
        <v>141</v>
      </c>
      <c r="J146" s="1" t="str">
        <f>VLOOKUP(Table1[[#This Row],[Feature]],Table3[],3,FALSE)</f>
        <v>train_applprev_1_0.csv, train_applprev_1_1.csv</v>
      </c>
    </row>
    <row r="147" spans="1:10" hidden="1" x14ac:dyDescent="0.35">
      <c r="A147" s="8" t="s">
        <v>83</v>
      </c>
      <c r="B147">
        <f>VLOOKUP(Table1[[#This Row],[Feature]],Table3[],2,FALSE)</f>
        <v>0</v>
      </c>
      <c r="C147">
        <v>650.6</v>
      </c>
      <c r="D147">
        <v>15509.3625435791</v>
      </c>
      <c r="E147">
        <f>RANK(Table1[[#This Row],[split]],Table1[split])</f>
        <v>175</v>
      </c>
      <c r="F147">
        <f>RANK(Table1[[#This Row],[gain]],Table1[gain])</f>
        <v>146</v>
      </c>
      <c r="G147">
        <f t="shared" si="2"/>
        <v>160.5</v>
      </c>
      <c r="H147">
        <f>SUM(Table1[[#This Row],[split]],Table1[[#This Row],[gain]])</f>
        <v>16159.9625435791</v>
      </c>
      <c r="I147" s="1">
        <f>RANK(Table1[[#This Row],[SUM]],Table1[SUM])</f>
        <v>148</v>
      </c>
      <c r="J147" s="1" t="str">
        <f>VLOOKUP(Table1[[#This Row],[Feature]],Table3[],3,FALSE)</f>
        <v>train_applprev_1_0.csv, train_applprev_1_1.csv</v>
      </c>
    </row>
    <row r="148" spans="1:10" hidden="1" x14ac:dyDescent="0.35">
      <c r="A148" s="8" t="s">
        <v>82</v>
      </c>
      <c r="B148">
        <f>VLOOKUP(Table1[[#This Row],[Feature]],Table3[],2,FALSE)</f>
        <v>0</v>
      </c>
      <c r="C148">
        <v>1014.8</v>
      </c>
      <c r="D148">
        <v>15508.355157788999</v>
      </c>
      <c r="E148">
        <f>RANK(Table1[[#This Row],[split]],Table1[split])</f>
        <v>79</v>
      </c>
      <c r="F148">
        <f>RANK(Table1[[#This Row],[gain]],Table1[gain])</f>
        <v>147</v>
      </c>
      <c r="G148">
        <f t="shared" si="2"/>
        <v>113</v>
      </c>
      <c r="H148">
        <f>SUM(Table1[[#This Row],[split]],Table1[[#This Row],[gain]])</f>
        <v>16523.155157788999</v>
      </c>
      <c r="I148" s="1">
        <f>RANK(Table1[[#This Row],[SUM]],Table1[SUM])</f>
        <v>146</v>
      </c>
      <c r="J148" s="1" t="str">
        <f>VLOOKUP(Table1[[#This Row],[Feature]],Table3[],3,FALSE)</f>
        <v>train_static</v>
      </c>
    </row>
    <row r="149" spans="1:10" hidden="1" x14ac:dyDescent="0.35">
      <c r="A149" s="8" t="s">
        <v>81</v>
      </c>
      <c r="B149" t="str">
        <f>VLOOKUP(Table1[[#This Row],[Feature]],Table3[],2,FALSE)</f>
        <v>Number of results in second quarter.</v>
      </c>
      <c r="C149">
        <v>1165.2</v>
      </c>
      <c r="D149">
        <v>15354.759474914499</v>
      </c>
      <c r="E149">
        <f>RANK(Table1[[#This Row],[split]],Table1[split])</f>
        <v>63</v>
      </c>
      <c r="F149">
        <f>RANK(Table1[[#This Row],[gain]],Table1[gain])</f>
        <v>148</v>
      </c>
      <c r="G149">
        <f t="shared" si="2"/>
        <v>105.5</v>
      </c>
      <c r="H149">
        <f>SUM(Table1[[#This Row],[split]],Table1[[#This Row],[gain]])</f>
        <v>16519.9594749145</v>
      </c>
      <c r="I149" s="1">
        <f>RANK(Table1[[#This Row],[SUM]],Table1[SUM])</f>
        <v>147</v>
      </c>
      <c r="J149" s="1" t="str">
        <f>VLOOKUP(Table1[[#This Row],[Feature]],Table3[],3,FALSE)</f>
        <v>Train_static_cb</v>
      </c>
    </row>
    <row r="150" spans="1:10" hidden="1" x14ac:dyDescent="0.35">
      <c r="A150" s="8" t="s">
        <v>80</v>
      </c>
      <c r="B150" t="str">
        <f>VLOOKUP(Table1[[#This Row],[Feature]],Table3[],2,FALSE)</f>
        <v>Number of distinct home phones on client's application.</v>
      </c>
      <c r="C150">
        <v>504.6</v>
      </c>
      <c r="D150">
        <v>15196.2693632185</v>
      </c>
      <c r="E150">
        <f>RANK(Table1[[#This Row],[split]],Table1[split])</f>
        <v>211</v>
      </c>
      <c r="F150">
        <f>RANK(Table1[[#This Row],[gain]],Table1[gain])</f>
        <v>149</v>
      </c>
      <c r="G150">
        <f t="shared" si="2"/>
        <v>180</v>
      </c>
      <c r="H150">
        <f>SUM(Table1[[#This Row],[split]],Table1[[#This Row],[gain]])</f>
        <v>15700.8693632185</v>
      </c>
      <c r="I150" s="1">
        <f>RANK(Table1[[#This Row],[SUM]],Table1[SUM])</f>
        <v>151</v>
      </c>
      <c r="J150" s="1" t="str">
        <f>VLOOKUP(Table1[[#This Row],[Feature]],Table3[],3,FALSE)</f>
        <v>train_static</v>
      </c>
    </row>
    <row r="151" spans="1:10" hidden="1" x14ac:dyDescent="0.35">
      <c r="A151" s="8" t="s">
        <v>79</v>
      </c>
      <c r="B151" t="str">
        <f>VLOOKUP(Table1[[#This Row],[Feature]],Table3[],2,FALSE)</f>
        <v>Number of unpaid instalments.</v>
      </c>
      <c r="C151">
        <v>432.2</v>
      </c>
      <c r="D151">
        <v>14864.4720619574</v>
      </c>
      <c r="E151">
        <f>RANK(Table1[[#This Row],[split]],Table1[split])</f>
        <v>224</v>
      </c>
      <c r="F151">
        <f>RANK(Table1[[#This Row],[gain]],Table1[gain])</f>
        <v>150</v>
      </c>
      <c r="G151">
        <f t="shared" si="2"/>
        <v>187</v>
      </c>
      <c r="H151">
        <f>SUM(Table1[[#This Row],[split]],Table1[[#This Row],[gain]])</f>
        <v>15296.672061957401</v>
      </c>
      <c r="I151" s="1">
        <f>RANK(Table1[[#This Row],[SUM]],Table1[SUM])</f>
        <v>152</v>
      </c>
      <c r="J151" s="1" t="str">
        <f>VLOOKUP(Table1[[#This Row],[Feature]],Table3[],3,FALSE)</f>
        <v>train_static</v>
      </c>
    </row>
    <row r="152" spans="1:10" hidden="1" x14ac:dyDescent="0.35">
      <c r="A152" s="8" t="s">
        <v>78</v>
      </c>
      <c r="B152">
        <f>VLOOKUP(Table1[[#This Row],[Feature]],Table3[],2,FALSE)</f>
        <v>0</v>
      </c>
      <c r="C152">
        <v>1003.8</v>
      </c>
      <c r="D152">
        <v>14708.342745653499</v>
      </c>
      <c r="E152">
        <f>RANK(Table1[[#This Row],[split]],Table1[split])</f>
        <v>83</v>
      </c>
      <c r="F152">
        <f>RANK(Table1[[#This Row],[gain]],Table1[gain])</f>
        <v>151</v>
      </c>
      <c r="G152">
        <f t="shared" si="2"/>
        <v>117</v>
      </c>
      <c r="H152">
        <f>SUM(Table1[[#This Row],[split]],Table1[[#This Row],[gain]])</f>
        <v>15712.142745653498</v>
      </c>
      <c r="I152" s="1">
        <f>RANK(Table1[[#This Row],[SUM]],Table1[SUM])</f>
        <v>150</v>
      </c>
      <c r="J152" s="1" t="str">
        <f>VLOOKUP(Table1[[#This Row],[Feature]],Table3[],3,FALSE)</f>
        <v>train_static, train_applprev_1_0.csv, train_applprev_1_1.csv</v>
      </c>
    </row>
    <row r="153" spans="1:10" hidden="1" x14ac:dyDescent="0.35">
      <c r="A153" s="8" t="s">
        <v>77</v>
      </c>
      <c r="B153">
        <f>VLOOKUP(Table1[[#This Row],[Feature]],Table3[],2,FALSE)</f>
        <v>0</v>
      </c>
      <c r="C153">
        <v>1260.2</v>
      </c>
      <c r="D153">
        <v>14646.253214484401</v>
      </c>
      <c r="E153">
        <f>RANK(Table1[[#This Row],[split]],Table1[split])</f>
        <v>52</v>
      </c>
      <c r="F153">
        <f>RANK(Table1[[#This Row],[gain]],Table1[gain])</f>
        <v>152</v>
      </c>
      <c r="G153">
        <f t="shared" si="2"/>
        <v>102</v>
      </c>
      <c r="H153">
        <f>SUM(Table1[[#This Row],[split]],Table1[[#This Row],[gain]])</f>
        <v>15906.453214484402</v>
      </c>
      <c r="I153" s="1">
        <f>RANK(Table1[[#This Row],[SUM]],Table1[SUM])</f>
        <v>149</v>
      </c>
      <c r="J153" s="1" t="str">
        <f>VLOOKUP(Table1[[#This Row],[Feature]],Table3[],3,FALSE)</f>
        <v>train_applprev_1_0.csv, train_applprev_1_1.csv</v>
      </c>
    </row>
    <row r="154" spans="1:10" hidden="1" x14ac:dyDescent="0.35">
      <c r="A154" s="8" t="s">
        <v>76</v>
      </c>
      <c r="B154">
        <f>VLOOKUP(Table1[[#This Row],[Feature]],Table3[],2,FALSE)</f>
        <v>0</v>
      </c>
      <c r="C154">
        <v>717.6</v>
      </c>
      <c r="D154">
        <v>14346.845607711301</v>
      </c>
      <c r="E154">
        <f>RANK(Table1[[#This Row],[split]],Table1[split])</f>
        <v>157</v>
      </c>
      <c r="F154">
        <f>RANK(Table1[[#This Row],[gain]],Table1[gain])</f>
        <v>153</v>
      </c>
      <c r="G154">
        <f t="shared" si="2"/>
        <v>155</v>
      </c>
      <c r="H154">
        <f>SUM(Table1[[#This Row],[split]],Table1[[#This Row],[gain]])</f>
        <v>15064.445607711301</v>
      </c>
      <c r="I154" s="1">
        <f>RANK(Table1[[#This Row],[SUM]],Table1[SUM])</f>
        <v>153</v>
      </c>
      <c r="J154" s="1" t="str">
        <f>VLOOKUP(Table1[[#This Row],[Feature]],Table3[],3,FALSE)</f>
        <v>train_static</v>
      </c>
    </row>
    <row r="155" spans="1:10" hidden="1" x14ac:dyDescent="0.35">
      <c r="A155" s="8" t="s">
        <v>75</v>
      </c>
      <c r="B155">
        <f>VLOOKUP(Table1[[#This Row],[Feature]],Table3[],2,FALSE)</f>
        <v>0</v>
      </c>
      <c r="C155">
        <v>1000.4</v>
      </c>
      <c r="D155">
        <v>13829.0063087784</v>
      </c>
      <c r="E155">
        <f>RANK(Table1[[#This Row],[split]],Table1[split])</f>
        <v>84</v>
      </c>
      <c r="F155">
        <f>RANK(Table1[[#This Row],[gain]],Table1[gain])</f>
        <v>154</v>
      </c>
      <c r="G155">
        <f t="shared" si="2"/>
        <v>119</v>
      </c>
      <c r="H155">
        <f>SUM(Table1[[#This Row],[split]],Table1[[#This Row],[gain]])</f>
        <v>14829.4063087784</v>
      </c>
      <c r="I155" s="1">
        <f>RANK(Table1[[#This Row],[SUM]],Table1[SUM])</f>
        <v>154</v>
      </c>
      <c r="J155" s="1" t="str">
        <f>VLOOKUP(Table1[[#This Row],[Feature]],Table3[],3,FALSE)</f>
        <v>train_static, train_applprev_1_0.csv, train_applprev_1_1.csv</v>
      </c>
    </row>
    <row r="156" spans="1:10" hidden="1" x14ac:dyDescent="0.35">
      <c r="A156" s="8" t="s">
        <v>74</v>
      </c>
      <c r="B156">
        <f>VLOOKUP(Table1[[#This Row],[Feature]],Table3[],2,FALSE)</f>
        <v>0</v>
      </c>
      <c r="C156">
        <v>978.6</v>
      </c>
      <c r="D156">
        <v>13773.2024454692</v>
      </c>
      <c r="E156">
        <f>RANK(Table1[[#This Row],[split]],Table1[split])</f>
        <v>89</v>
      </c>
      <c r="F156">
        <f>RANK(Table1[[#This Row],[gain]],Table1[gain])</f>
        <v>155</v>
      </c>
      <c r="G156">
        <f t="shared" si="2"/>
        <v>122</v>
      </c>
      <c r="H156">
        <f>SUM(Table1[[#This Row],[split]],Table1[[#This Row],[gain]])</f>
        <v>14751.8024454692</v>
      </c>
      <c r="I156" s="1">
        <f>RANK(Table1[[#This Row],[SUM]],Table1[SUM])</f>
        <v>155</v>
      </c>
      <c r="J156" s="1" t="str">
        <f>VLOOKUP(Table1[[#This Row],[Feature]],Table3[],3,FALSE)</f>
        <v>train_static, train_applprev_1_0.csv, train_applprev_1_1.csv</v>
      </c>
    </row>
    <row r="157" spans="1:10" hidden="1" x14ac:dyDescent="0.35">
      <c r="A157" s="8" t="s">
        <v>73</v>
      </c>
      <c r="B157">
        <f>VLOOKUP(Table1[[#This Row],[Feature]],Table3[],2,FALSE)</f>
        <v>0</v>
      </c>
      <c r="C157">
        <v>763.8</v>
      </c>
      <c r="D157">
        <v>13730.168634350501</v>
      </c>
      <c r="E157">
        <f>RANK(Table1[[#This Row],[split]],Table1[split])</f>
        <v>139</v>
      </c>
      <c r="F157">
        <f>RANK(Table1[[#This Row],[gain]],Table1[gain])</f>
        <v>156</v>
      </c>
      <c r="G157">
        <f t="shared" si="2"/>
        <v>147.5</v>
      </c>
      <c r="H157">
        <f>SUM(Table1[[#This Row],[split]],Table1[[#This Row],[gain]])</f>
        <v>14493.9686343505</v>
      </c>
      <c r="I157" s="1">
        <f>RANK(Table1[[#This Row],[SUM]],Table1[SUM])</f>
        <v>157</v>
      </c>
      <c r="J157" s="1" t="str">
        <f>VLOOKUP(Table1[[#This Row],[Feature]],Table3[],3,FALSE)</f>
        <v>not_fiound</v>
      </c>
    </row>
    <row r="158" spans="1:10" hidden="1" x14ac:dyDescent="0.35">
      <c r="A158" s="8" t="s">
        <v>72</v>
      </c>
      <c r="B158">
        <f>VLOOKUP(Table1[[#This Row],[Feature]],Table3[],2,FALSE)</f>
        <v>0</v>
      </c>
      <c r="C158">
        <v>738.8</v>
      </c>
      <c r="D158">
        <v>13656.5105477424</v>
      </c>
      <c r="E158">
        <f>RANK(Table1[[#This Row],[split]],Table1[split])</f>
        <v>149</v>
      </c>
      <c r="F158">
        <f>RANK(Table1[[#This Row],[gain]],Table1[gain])</f>
        <v>157</v>
      </c>
      <c r="G158">
        <f t="shared" si="2"/>
        <v>153</v>
      </c>
      <c r="H158">
        <f>SUM(Table1[[#This Row],[split]],Table1[[#This Row],[gain]])</f>
        <v>14395.3105477424</v>
      </c>
      <c r="I158" s="1">
        <f>RANK(Table1[[#This Row],[SUM]],Table1[SUM])</f>
        <v>158</v>
      </c>
      <c r="J158" s="1" t="str">
        <f>VLOOKUP(Table1[[#This Row],[Feature]],Table3[],3,FALSE)</f>
        <v>train_applprev_1_0.csv, train_applprev_1_1.csv</v>
      </c>
    </row>
    <row r="159" spans="1:10" hidden="1" x14ac:dyDescent="0.35">
      <c r="A159" s="8" t="s">
        <v>71</v>
      </c>
      <c r="B159">
        <f>VLOOKUP(Table1[[#This Row],[Feature]],Table3[],2,FALSE)</f>
        <v>0</v>
      </c>
      <c r="C159">
        <v>990.2</v>
      </c>
      <c r="D159">
        <v>13569.567044048301</v>
      </c>
      <c r="E159">
        <f>RANK(Table1[[#This Row],[split]],Table1[split])</f>
        <v>87</v>
      </c>
      <c r="F159">
        <f>RANK(Table1[[#This Row],[gain]],Table1[gain])</f>
        <v>158</v>
      </c>
      <c r="G159">
        <f t="shared" si="2"/>
        <v>122.5</v>
      </c>
      <c r="H159">
        <f>SUM(Table1[[#This Row],[split]],Table1[[#This Row],[gain]])</f>
        <v>14559.767044048302</v>
      </c>
      <c r="I159" s="1">
        <f>RANK(Table1[[#This Row],[SUM]],Table1[SUM])</f>
        <v>156</v>
      </c>
      <c r="J159" s="1" t="str">
        <f>VLOOKUP(Table1[[#This Row],[Feature]],Table3[],3,FALSE)</f>
        <v>train_static, train_applprev_1_0.csv, train_applprev_1_1.csv</v>
      </c>
    </row>
    <row r="160" spans="1:10" x14ac:dyDescent="0.35">
      <c r="A160" s="8" t="s">
        <v>70</v>
      </c>
      <c r="B160">
        <f>VLOOKUP(Table1[[#This Row],[Feature]],Table3[],2,FALSE)</f>
        <v>0</v>
      </c>
      <c r="C160">
        <v>779.4</v>
      </c>
      <c r="D160">
        <v>13525.1947276353</v>
      </c>
      <c r="E160">
        <f>RANK(Table1[[#This Row],[split]],Table1[split])</f>
        <v>138</v>
      </c>
      <c r="F160">
        <f>RANK(Table1[[#This Row],[gain]],Table1[gain])</f>
        <v>159</v>
      </c>
      <c r="G160">
        <f t="shared" si="2"/>
        <v>148.5</v>
      </c>
      <c r="H160">
        <f>SUM(Table1[[#This Row],[split]],Table1[[#This Row],[gain]])</f>
        <v>14304.5947276353</v>
      </c>
      <c r="I160" s="1">
        <f>RANK(Table1[[#This Row],[SUM]],Table1[SUM])</f>
        <v>160</v>
      </c>
      <c r="J160" s="1" t="str">
        <f>VLOOKUP(Table1[[#This Row],[Feature]],Table3[],3,FALSE)</f>
        <v>Can't find in HomeCredit dataset PDF</v>
      </c>
    </row>
    <row r="161" spans="1:10" hidden="1" x14ac:dyDescent="0.35">
      <c r="A161" s="8" t="s">
        <v>69</v>
      </c>
      <c r="B161" t="str">
        <f>VLOOKUP(Table1[[#This Row],[Feature]],Table3[],2,FALSE)</f>
        <v>Number of instalments that have been paid more than 2 days before their due date.</v>
      </c>
      <c r="C161">
        <v>712.8</v>
      </c>
      <c r="D161">
        <v>13503.7039075989</v>
      </c>
      <c r="E161">
        <f>RANK(Table1[[#This Row],[split]],Table1[split])</f>
        <v>158</v>
      </c>
      <c r="F161">
        <f>RANK(Table1[[#This Row],[gain]],Table1[gain])</f>
        <v>160</v>
      </c>
      <c r="G161">
        <f t="shared" si="2"/>
        <v>159</v>
      </c>
      <c r="H161">
        <f>SUM(Table1[[#This Row],[split]],Table1[[#This Row],[gain]])</f>
        <v>14216.503907598899</v>
      </c>
      <c r="I161" s="1">
        <f>RANK(Table1[[#This Row],[SUM]],Table1[SUM])</f>
        <v>161</v>
      </c>
      <c r="J161" s="1" t="str">
        <f>VLOOKUP(Table1[[#This Row],[Feature]],Table3[],3,FALSE)</f>
        <v>train_static, Train_static_cb</v>
      </c>
    </row>
    <row r="162" spans="1:10" hidden="1" x14ac:dyDescent="0.35">
      <c r="A162" s="8" t="s">
        <v>68</v>
      </c>
      <c r="B162">
        <f>VLOOKUP(Table1[[#This Row],[Feature]],Table3[],2,FALSE)</f>
        <v>0</v>
      </c>
      <c r="C162">
        <v>867</v>
      </c>
      <c r="D162">
        <v>13255.0200992876</v>
      </c>
      <c r="E162">
        <f>RANK(Table1[[#This Row],[split]],Table1[split])</f>
        <v>114</v>
      </c>
      <c r="F162">
        <f>RANK(Table1[[#This Row],[gain]],Table1[gain])</f>
        <v>161</v>
      </c>
      <c r="G162">
        <f t="shared" si="2"/>
        <v>137.5</v>
      </c>
      <c r="H162">
        <f>SUM(Table1[[#This Row],[split]],Table1[[#This Row],[gain]])</f>
        <v>14122.0200992876</v>
      </c>
      <c r="I162" s="1">
        <f>RANK(Table1[[#This Row],[SUM]],Table1[SUM])</f>
        <v>162</v>
      </c>
      <c r="J162" s="1" t="str">
        <f>VLOOKUP(Table1[[#This Row],[Feature]],Table3[],3,FALSE)</f>
        <v>train_applprev_1_0.csv, train_applprev_1_1.csv</v>
      </c>
    </row>
    <row r="163" spans="1:10" hidden="1" x14ac:dyDescent="0.35">
      <c r="A163" s="8" t="s">
        <v>67</v>
      </c>
      <c r="B163">
        <f>VLOOKUP(Table1[[#This Row],[Feature]],Table3[],2,FALSE)</f>
        <v>0</v>
      </c>
      <c r="C163">
        <v>742</v>
      </c>
      <c r="D163">
        <v>13200.948296566299</v>
      </c>
      <c r="E163">
        <f>RANK(Table1[[#This Row],[split]],Table1[split])</f>
        <v>145</v>
      </c>
      <c r="F163">
        <f>RANK(Table1[[#This Row],[gain]],Table1[gain])</f>
        <v>162</v>
      </c>
      <c r="G163">
        <f t="shared" si="2"/>
        <v>153.5</v>
      </c>
      <c r="H163">
        <f>SUM(Table1[[#This Row],[split]],Table1[[#This Row],[gain]])</f>
        <v>13942.948296566299</v>
      </c>
      <c r="I163" s="1">
        <f>RANK(Table1[[#This Row],[SUM]],Table1[SUM])</f>
        <v>164</v>
      </c>
      <c r="J163" s="1" t="str">
        <f>VLOOKUP(Table1[[#This Row],[Feature]],Table3[],3,FALSE)</f>
        <v>train_applprev_1_0.csv, train_applprev_1_1.csv</v>
      </c>
    </row>
    <row r="164" spans="1:10" hidden="1" x14ac:dyDescent="0.35">
      <c r="A164" s="8" t="s">
        <v>66</v>
      </c>
      <c r="B164" t="str">
        <f>VLOOKUP(Table1[[#This Row],[Feature]],Table3[],2,FALSE)</f>
        <v>Client's primary income amount.</v>
      </c>
      <c r="C164">
        <v>1193.2</v>
      </c>
      <c r="D164">
        <v>13133.769336136</v>
      </c>
      <c r="E164">
        <f>RANK(Table1[[#This Row],[split]],Table1[split])</f>
        <v>61</v>
      </c>
      <c r="F164">
        <f>RANK(Table1[[#This Row],[gain]],Table1[gain])</f>
        <v>163</v>
      </c>
      <c r="G164">
        <f t="shared" si="2"/>
        <v>112</v>
      </c>
      <c r="H164">
        <f>SUM(Table1[[#This Row],[split]],Table1[[#This Row],[gain]])</f>
        <v>14326.969336136</v>
      </c>
      <c r="I164" s="1">
        <f>RANK(Table1[[#This Row],[SUM]],Table1[SUM])</f>
        <v>159</v>
      </c>
      <c r="J164" s="1" t="str">
        <f>VLOOKUP(Table1[[#This Row],[Feature]],Table3[],3,FALSE)</f>
        <v>train_static, Train_person_1, train_applprev_1_0.csv, train_applprev_1_1.csv</v>
      </c>
    </row>
    <row r="165" spans="1:10" hidden="1" x14ac:dyDescent="0.35">
      <c r="A165" s="8" t="s">
        <v>65</v>
      </c>
      <c r="B165" t="str">
        <f>VLOOKUP(Table1[[#This Row],[Feature]],Table3[],2,FALSE)</f>
        <v>Number of fully paid regular installments in the client's previous contracts.</v>
      </c>
      <c r="C165">
        <v>810.6</v>
      </c>
      <c r="D165">
        <v>13059.7872460156</v>
      </c>
      <c r="E165">
        <f>RANK(Table1[[#This Row],[split]],Table1[split])</f>
        <v>125</v>
      </c>
      <c r="F165">
        <f>RANK(Table1[[#This Row],[gain]],Table1[gain])</f>
        <v>164</v>
      </c>
      <c r="G165">
        <f t="shared" si="2"/>
        <v>144.5</v>
      </c>
      <c r="H165">
        <f>SUM(Table1[[#This Row],[split]],Table1[[#This Row],[gain]])</f>
        <v>13870.3872460156</v>
      </c>
      <c r="I165" s="1">
        <f>RANK(Table1[[#This Row],[SUM]],Table1[SUM])</f>
        <v>165</v>
      </c>
      <c r="J165" s="1" t="str">
        <f>VLOOKUP(Table1[[#This Row],[Feature]],Table3[],3,FALSE)</f>
        <v>train_static</v>
      </c>
    </row>
    <row r="166" spans="1:10" hidden="1" x14ac:dyDescent="0.35">
      <c r="A166" s="8" t="s">
        <v>64</v>
      </c>
      <c r="B166">
        <f>VLOOKUP(Table1[[#This Row],[Feature]],Table3[],2,FALSE)</f>
        <v>0</v>
      </c>
      <c r="C166">
        <v>1054.8</v>
      </c>
      <c r="D166">
        <v>13025.8605175271</v>
      </c>
      <c r="E166">
        <f>RANK(Table1[[#This Row],[split]],Table1[split])</f>
        <v>75</v>
      </c>
      <c r="F166">
        <f>RANK(Table1[[#This Row],[gain]],Table1[gain])</f>
        <v>165</v>
      </c>
      <c r="G166">
        <f t="shared" si="2"/>
        <v>120</v>
      </c>
      <c r="H166">
        <f>SUM(Table1[[#This Row],[split]],Table1[[#This Row],[gain]])</f>
        <v>14080.6605175271</v>
      </c>
      <c r="I166" s="1">
        <f>RANK(Table1[[#This Row],[SUM]],Table1[SUM])</f>
        <v>163</v>
      </c>
      <c r="J166" s="1" t="str">
        <f>VLOOKUP(Table1[[#This Row],[Feature]],Table3[],3,FALSE)</f>
        <v>train_applprev_1_0.csv, train_applprev_1_1.csv</v>
      </c>
    </row>
    <row r="167" spans="1:10" hidden="1" x14ac:dyDescent="0.35">
      <c r="A167" s="8" t="s">
        <v>63</v>
      </c>
      <c r="B167">
        <f>VLOOKUP(Table1[[#This Row],[Feature]],Table3[],2,FALSE)</f>
        <v>0</v>
      </c>
      <c r="C167">
        <v>960.4</v>
      </c>
      <c r="D167">
        <v>12891.043395594501</v>
      </c>
      <c r="E167">
        <f>RANK(Table1[[#This Row],[split]],Table1[split])</f>
        <v>94</v>
      </c>
      <c r="F167">
        <f>RANK(Table1[[#This Row],[gain]],Table1[gain])</f>
        <v>166</v>
      </c>
      <c r="G167">
        <f t="shared" si="2"/>
        <v>130</v>
      </c>
      <c r="H167">
        <f>SUM(Table1[[#This Row],[split]],Table1[[#This Row],[gain]])</f>
        <v>13851.443395594501</v>
      </c>
      <c r="I167" s="1">
        <f>RANK(Table1[[#This Row],[SUM]],Table1[SUM])</f>
        <v>166</v>
      </c>
      <c r="J167" s="1" t="str">
        <f>VLOOKUP(Table1[[#This Row],[Feature]],Table3[],3,FALSE)</f>
        <v>train_applprev_1_0.csv, train_applprev_1_1.csv</v>
      </c>
    </row>
    <row r="168" spans="1:10" hidden="1" x14ac:dyDescent="0.35">
      <c r="A168" s="8" t="s">
        <v>62</v>
      </c>
      <c r="B168">
        <f>VLOOKUP(Table1[[#This Row],[Feature]],Table3[],2,FALSE)</f>
        <v>0</v>
      </c>
      <c r="C168">
        <v>735</v>
      </c>
      <c r="D168">
        <v>12878.728325846399</v>
      </c>
      <c r="E168">
        <f>RANK(Table1[[#This Row],[split]],Table1[split])</f>
        <v>151</v>
      </c>
      <c r="F168">
        <f>RANK(Table1[[#This Row],[gain]],Table1[gain])</f>
        <v>167</v>
      </c>
      <c r="G168">
        <f t="shared" si="2"/>
        <v>159</v>
      </c>
      <c r="H168">
        <f>SUM(Table1[[#This Row],[split]],Table1[[#This Row],[gain]])</f>
        <v>13613.728325846399</v>
      </c>
      <c r="I168" s="1">
        <f>RANK(Table1[[#This Row],[SUM]],Table1[SUM])</f>
        <v>168</v>
      </c>
      <c r="J168" s="1" t="str">
        <f>VLOOKUP(Table1[[#This Row],[Feature]],Table3[],3,FALSE)</f>
        <v>not_fiound</v>
      </c>
    </row>
    <row r="169" spans="1:10" hidden="1" x14ac:dyDescent="0.35">
      <c r="A169" s="8" t="s">
        <v>61</v>
      </c>
      <c r="B169">
        <f>VLOOKUP(Table1[[#This Row],[Feature]],Table3[],2,FALSE)</f>
        <v>0</v>
      </c>
      <c r="C169">
        <v>813.4</v>
      </c>
      <c r="D169">
        <v>12840.104380720801</v>
      </c>
      <c r="E169">
        <f>RANK(Table1[[#This Row],[split]],Table1[split])</f>
        <v>124</v>
      </c>
      <c r="F169">
        <f>RANK(Table1[[#This Row],[gain]],Table1[gain])</f>
        <v>168</v>
      </c>
      <c r="G169">
        <f t="shared" si="2"/>
        <v>146</v>
      </c>
      <c r="H169">
        <f>SUM(Table1[[#This Row],[split]],Table1[[#This Row],[gain]])</f>
        <v>13653.5043807208</v>
      </c>
      <c r="I169" s="1">
        <f>RANK(Table1[[#This Row],[SUM]],Table1[SUM])</f>
        <v>167</v>
      </c>
      <c r="J169" s="1" t="str">
        <f>VLOOKUP(Table1[[#This Row],[Feature]],Table3[],3,FALSE)</f>
        <v>train_static</v>
      </c>
    </row>
    <row r="170" spans="1:10" hidden="1" x14ac:dyDescent="0.35">
      <c r="A170" s="8" t="s">
        <v>60</v>
      </c>
      <c r="B170" t="str">
        <f>VLOOKUP(Table1[[#This Row],[Feature]],Table3[],2,FALSE)</f>
        <v>Sum of total outstanding amount.</v>
      </c>
      <c r="C170">
        <v>579</v>
      </c>
      <c r="D170">
        <v>12804.094262278</v>
      </c>
      <c r="E170">
        <f>RANK(Table1[[#This Row],[split]],Table1[split])</f>
        <v>196</v>
      </c>
      <c r="F170">
        <f>RANK(Table1[[#This Row],[gain]],Table1[gain])</f>
        <v>169</v>
      </c>
      <c r="G170">
        <f t="shared" si="2"/>
        <v>182.5</v>
      </c>
      <c r="H170">
        <f>SUM(Table1[[#This Row],[split]],Table1[[#This Row],[gain]])</f>
        <v>13383.094262278</v>
      </c>
      <c r="I170" s="1">
        <f>RANK(Table1[[#This Row],[SUM]],Table1[SUM])</f>
        <v>170</v>
      </c>
      <c r="J170" s="1" t="str">
        <f>VLOOKUP(Table1[[#This Row],[Feature]],Table3[],3,FALSE)</f>
        <v>train_static</v>
      </c>
    </row>
    <row r="171" spans="1:10" hidden="1" x14ac:dyDescent="0.35">
      <c r="A171" s="8" t="s">
        <v>59</v>
      </c>
      <c r="B171">
        <f>VLOOKUP(Table1[[#This Row],[Feature]],Table3[],2,FALSE)</f>
        <v>0</v>
      </c>
      <c r="C171">
        <v>823.4</v>
      </c>
      <c r="D171">
        <v>12719.5658687176</v>
      </c>
      <c r="E171">
        <f>RANK(Table1[[#This Row],[split]],Table1[split])</f>
        <v>119</v>
      </c>
      <c r="F171">
        <f>RANK(Table1[[#This Row],[gain]],Table1[gain])</f>
        <v>170</v>
      </c>
      <c r="G171">
        <f t="shared" si="2"/>
        <v>144.5</v>
      </c>
      <c r="H171">
        <f>SUM(Table1[[#This Row],[split]],Table1[[#This Row],[gain]])</f>
        <v>13542.9658687176</v>
      </c>
      <c r="I171" s="1">
        <f>RANK(Table1[[#This Row],[SUM]],Table1[SUM])</f>
        <v>169</v>
      </c>
      <c r="J171" s="1" t="str">
        <f>VLOOKUP(Table1[[#This Row],[Feature]],Table3[],3,FALSE)</f>
        <v>train_applprev_1_0.csv, train_applprev_1_1.csv</v>
      </c>
    </row>
    <row r="172" spans="1:10" hidden="1" x14ac:dyDescent="0.35">
      <c r="A172" s="8" t="s">
        <v>58</v>
      </c>
      <c r="B172">
        <f>VLOOKUP(Table1[[#This Row],[Feature]],Table3[],2,FALSE)</f>
        <v>0</v>
      </c>
      <c r="C172">
        <v>649.79999999999995</v>
      </c>
      <c r="D172">
        <v>12661.4468894977</v>
      </c>
      <c r="E172">
        <f>RANK(Table1[[#This Row],[split]],Table1[split])</f>
        <v>176</v>
      </c>
      <c r="F172">
        <f>RANK(Table1[[#This Row],[gain]],Table1[gain])</f>
        <v>171</v>
      </c>
      <c r="G172">
        <f t="shared" si="2"/>
        <v>173.5</v>
      </c>
      <c r="H172">
        <f>SUM(Table1[[#This Row],[split]],Table1[[#This Row],[gain]])</f>
        <v>13311.246889497699</v>
      </c>
      <c r="I172" s="1">
        <f>RANK(Table1[[#This Row],[SUM]],Table1[SUM])</f>
        <v>172</v>
      </c>
      <c r="J172" s="1" t="str">
        <f>VLOOKUP(Table1[[#This Row],[Feature]],Table3[],3,FALSE)</f>
        <v>not_fiound</v>
      </c>
    </row>
    <row r="173" spans="1:10" hidden="1" x14ac:dyDescent="0.35">
      <c r="A173" s="8" t="s">
        <v>57</v>
      </c>
      <c r="B173" t="str">
        <f>VLOOKUP(Table1[[#This Row],[Feature]],Table3[],2,FALSE)</f>
        <v>Maximum Days Past Due (DPD) in the period ranging from 6 to 36 months.</v>
      </c>
      <c r="C173">
        <v>678</v>
      </c>
      <c r="D173">
        <v>12651.594497296201</v>
      </c>
      <c r="E173">
        <f>RANK(Table1[[#This Row],[split]],Table1[split])</f>
        <v>167</v>
      </c>
      <c r="F173">
        <f>RANK(Table1[[#This Row],[gain]],Table1[gain])</f>
        <v>172</v>
      </c>
      <c r="G173">
        <f t="shared" si="2"/>
        <v>169.5</v>
      </c>
      <c r="H173">
        <f>SUM(Table1[[#This Row],[split]],Table1[[#This Row],[gain]])</f>
        <v>13329.594497296201</v>
      </c>
      <c r="I173" s="1">
        <f>RANK(Table1[[#This Row],[SUM]],Table1[SUM])</f>
        <v>171</v>
      </c>
      <c r="J173" s="1" t="str">
        <f>VLOOKUP(Table1[[#This Row],[Feature]],Table3[],3,FALSE)</f>
        <v>train_static</v>
      </c>
    </row>
    <row r="174" spans="1:10" hidden="1" x14ac:dyDescent="0.35">
      <c r="A174" s="8" t="s">
        <v>56</v>
      </c>
      <c r="B174" t="str">
        <f>VLOOKUP(Table1[[#This Row],[Feature]],Table3[],2,FALSE)</f>
        <v>Date of last payment made by the applicant.</v>
      </c>
      <c r="C174">
        <v>991.8</v>
      </c>
      <c r="D174">
        <v>12266.4693332038</v>
      </c>
      <c r="E174">
        <f>RANK(Table1[[#This Row],[split]],Table1[split])</f>
        <v>86</v>
      </c>
      <c r="F174">
        <f>RANK(Table1[[#This Row],[gain]],Table1[gain])</f>
        <v>173</v>
      </c>
      <c r="G174">
        <f t="shared" si="2"/>
        <v>129.5</v>
      </c>
      <c r="H174">
        <f>SUM(Table1[[#This Row],[split]],Table1[[#This Row],[gain]])</f>
        <v>13258.2693332038</v>
      </c>
      <c r="I174" s="1">
        <f>RANK(Table1[[#This Row],[SUM]],Table1[SUM])</f>
        <v>173</v>
      </c>
      <c r="J174" s="1" t="str">
        <f>VLOOKUP(Table1[[#This Row],[Feature]],Table3[],3,FALSE)</f>
        <v>train_static, train_applprev_1_0.csv, train_applprev_1_1.csv</v>
      </c>
    </row>
    <row r="175" spans="1:10" hidden="1" x14ac:dyDescent="0.35">
      <c r="A175" s="8" t="s">
        <v>55</v>
      </c>
      <c r="B175" t="str">
        <f>VLOOKUP(Table1[[#This Row],[Feature]],Table3[],2,FALSE)</f>
        <v>Date of approval on client's most recent previous application.</v>
      </c>
      <c r="C175">
        <v>797</v>
      </c>
      <c r="D175">
        <v>12240.823106517901</v>
      </c>
      <c r="E175">
        <f>RANK(Table1[[#This Row],[split]],Table1[split])</f>
        <v>132</v>
      </c>
      <c r="F175">
        <f>RANK(Table1[[#This Row],[gain]],Table1[gain])</f>
        <v>174</v>
      </c>
      <c r="G175">
        <f t="shared" si="2"/>
        <v>153</v>
      </c>
      <c r="H175">
        <f>SUM(Table1[[#This Row],[split]],Table1[[#This Row],[gain]])</f>
        <v>13037.823106517901</v>
      </c>
      <c r="I175" s="1">
        <f>RANK(Table1[[#This Row],[SUM]],Table1[SUM])</f>
        <v>177</v>
      </c>
      <c r="J175" s="1" t="str">
        <f>VLOOKUP(Table1[[#This Row],[Feature]],Table3[],3,FALSE)</f>
        <v>train_static, train_applprev_1_0.csv</v>
      </c>
    </row>
    <row r="176" spans="1:10" hidden="1" x14ac:dyDescent="0.35">
      <c r="A176" s="8" t="s">
        <v>54</v>
      </c>
      <c r="B176" t="str">
        <f>VLOOKUP(Table1[[#This Row],[Feature]],Table3[],2,FALSE)</f>
        <v>Number of results obtained from credit bureau in the first quarter.</v>
      </c>
      <c r="C176">
        <v>1008.2</v>
      </c>
      <c r="D176">
        <v>12203.246899047401</v>
      </c>
      <c r="E176">
        <f>RANK(Table1[[#This Row],[split]],Table1[split])</f>
        <v>81</v>
      </c>
      <c r="F176">
        <f>RANK(Table1[[#This Row],[gain]],Table1[gain])</f>
        <v>175</v>
      </c>
      <c r="G176">
        <f t="shared" si="2"/>
        <v>128</v>
      </c>
      <c r="H176">
        <f>SUM(Table1[[#This Row],[split]],Table1[[#This Row],[gain]])</f>
        <v>13211.446899047402</v>
      </c>
      <c r="I176" s="1">
        <f>RANK(Table1[[#This Row],[SUM]],Table1[SUM])</f>
        <v>174</v>
      </c>
      <c r="J176" s="1" t="str">
        <f>VLOOKUP(Table1[[#This Row],[Feature]],Table3[],3,FALSE)</f>
        <v>Train_static_cb</v>
      </c>
    </row>
    <row r="177" spans="1:10" hidden="1" x14ac:dyDescent="0.35">
      <c r="A177" s="8" t="s">
        <v>53</v>
      </c>
      <c r="B177">
        <f>VLOOKUP(Table1[[#This Row],[Feature]],Table3[],2,FALSE)</f>
        <v>0</v>
      </c>
      <c r="C177">
        <v>1005.6</v>
      </c>
      <c r="D177">
        <v>12079.227194458201</v>
      </c>
      <c r="E177">
        <f>RANK(Table1[[#This Row],[split]],Table1[split])</f>
        <v>82</v>
      </c>
      <c r="F177">
        <f>RANK(Table1[[#This Row],[gain]],Table1[gain])</f>
        <v>176</v>
      </c>
      <c r="G177">
        <f t="shared" si="2"/>
        <v>129</v>
      </c>
      <c r="H177">
        <f>SUM(Table1[[#This Row],[split]],Table1[[#This Row],[gain]])</f>
        <v>13084.827194458201</v>
      </c>
      <c r="I177" s="1">
        <f>RANK(Table1[[#This Row],[SUM]],Table1[SUM])</f>
        <v>175</v>
      </c>
      <c r="J177" s="1" t="str">
        <f>VLOOKUP(Table1[[#This Row],[Feature]],Table3[],3,FALSE)</f>
        <v>train_applprev_1_0.csv, train_applprev_1_1.csv</v>
      </c>
    </row>
    <row r="178" spans="1:10" hidden="1" x14ac:dyDescent="0.35">
      <c r="A178" s="8" t="s">
        <v>52</v>
      </c>
      <c r="B178" t="str">
        <f>VLOOKUP(Table1[[#This Row],[Feature]],Table3[],2,FALSE)</f>
        <v>Average outstanding balance of applicant for the last 6 months.</v>
      </c>
      <c r="C178">
        <v>1010.8</v>
      </c>
      <c r="D178">
        <v>12032.4507777612</v>
      </c>
      <c r="E178">
        <f>RANK(Table1[[#This Row],[split]],Table1[split])</f>
        <v>80</v>
      </c>
      <c r="F178">
        <f>RANK(Table1[[#This Row],[gain]],Table1[gain])</f>
        <v>177</v>
      </c>
      <c r="G178">
        <f t="shared" si="2"/>
        <v>128.5</v>
      </c>
      <c r="H178">
        <f>SUM(Table1[[#This Row],[split]],Table1[[#This Row],[gain]])</f>
        <v>13043.250777761199</v>
      </c>
      <c r="I178" s="1">
        <f>RANK(Table1[[#This Row],[SUM]],Table1[SUM])</f>
        <v>176</v>
      </c>
      <c r="J178" s="1" t="str">
        <f>VLOOKUP(Table1[[#This Row],[Feature]],Table3[],3,FALSE)</f>
        <v>train_static</v>
      </c>
    </row>
    <row r="179" spans="1:10" hidden="1" x14ac:dyDescent="0.35">
      <c r="A179" s="8" t="s">
        <v>51</v>
      </c>
      <c r="B179">
        <f>VLOOKUP(Table1[[#This Row],[Feature]],Table3[],2,FALSE)</f>
        <v>0</v>
      </c>
      <c r="C179">
        <v>628</v>
      </c>
      <c r="D179">
        <v>11981.8560135357</v>
      </c>
      <c r="E179">
        <f>RANK(Table1[[#This Row],[split]],Table1[split])</f>
        <v>186</v>
      </c>
      <c r="F179">
        <f>RANK(Table1[[#This Row],[gain]],Table1[gain])</f>
        <v>178</v>
      </c>
      <c r="G179">
        <f t="shared" si="2"/>
        <v>182</v>
      </c>
      <c r="H179">
        <f>SUM(Table1[[#This Row],[split]],Table1[[#This Row],[gain]])</f>
        <v>12609.8560135357</v>
      </c>
      <c r="I179" s="1">
        <f>RANK(Table1[[#This Row],[SUM]],Table1[SUM])</f>
        <v>178</v>
      </c>
      <c r="J179" s="1" t="str">
        <f>VLOOKUP(Table1[[#This Row],[Feature]],Table3[],3,FALSE)</f>
        <v>train_applprev_1_0.csv, train_applprev_1_1.csv</v>
      </c>
    </row>
    <row r="180" spans="1:10" hidden="1" x14ac:dyDescent="0.35">
      <c r="A180" s="8" t="s">
        <v>50</v>
      </c>
      <c r="B180">
        <f>VLOOKUP(Table1[[#This Row],[Feature]],Table3[],2,FALSE)</f>
        <v>0</v>
      </c>
      <c r="C180">
        <v>590.4</v>
      </c>
      <c r="D180">
        <v>11576.371262594999</v>
      </c>
      <c r="E180">
        <f>RANK(Table1[[#This Row],[split]],Table1[split])</f>
        <v>194</v>
      </c>
      <c r="F180">
        <f>RANK(Table1[[#This Row],[gain]],Table1[gain])</f>
        <v>179</v>
      </c>
      <c r="G180">
        <f t="shared" si="2"/>
        <v>186.5</v>
      </c>
      <c r="H180">
        <f>SUM(Table1[[#This Row],[split]],Table1[[#This Row],[gain]])</f>
        <v>12166.771262594999</v>
      </c>
      <c r="I180" s="1">
        <f>RANK(Table1[[#This Row],[SUM]],Table1[SUM])</f>
        <v>181</v>
      </c>
      <c r="J180" s="1" t="str">
        <f>VLOOKUP(Table1[[#This Row],[Feature]],Table3[],3,FALSE)</f>
        <v>train_applprev_1_0.csv, train_applprev_1_1.csv</v>
      </c>
    </row>
    <row r="181" spans="1:10" hidden="1" x14ac:dyDescent="0.35">
      <c r="A181" s="8" t="s">
        <v>49</v>
      </c>
      <c r="B181" t="str">
        <f>VLOOKUP(Table1[[#This Row],[Feature]],Table3[],2,FALSE)</f>
        <v>Date of the first due date.</v>
      </c>
      <c r="C181">
        <v>821.2</v>
      </c>
      <c r="D181">
        <v>11382.9991035331</v>
      </c>
      <c r="E181">
        <f>RANK(Table1[[#This Row],[split]],Table1[split])</f>
        <v>120</v>
      </c>
      <c r="F181">
        <f>RANK(Table1[[#This Row],[gain]],Table1[gain])</f>
        <v>180</v>
      </c>
      <c r="G181">
        <f t="shared" si="2"/>
        <v>150</v>
      </c>
      <c r="H181">
        <f>SUM(Table1[[#This Row],[split]],Table1[[#This Row],[gain]])</f>
        <v>12204.199103533101</v>
      </c>
      <c r="I181" s="1">
        <f>RANK(Table1[[#This Row],[SUM]],Table1[SUM])</f>
        <v>180</v>
      </c>
      <c r="J181" s="1" t="str">
        <f>VLOOKUP(Table1[[#This Row],[Feature]],Table3[],3,FALSE)</f>
        <v>train_static</v>
      </c>
    </row>
    <row r="182" spans="1:10" hidden="1" x14ac:dyDescent="0.35">
      <c r="A182" s="8" t="s">
        <v>48</v>
      </c>
      <c r="B182">
        <f>VLOOKUP(Table1[[#This Row],[Feature]],Table3[],2,FALSE)</f>
        <v>0</v>
      </c>
      <c r="C182">
        <v>974.6</v>
      </c>
      <c r="D182">
        <v>11311.154304244499</v>
      </c>
      <c r="E182">
        <f>RANK(Table1[[#This Row],[split]],Table1[split])</f>
        <v>91</v>
      </c>
      <c r="F182">
        <f>RANK(Table1[[#This Row],[gain]],Table1[gain])</f>
        <v>181</v>
      </c>
      <c r="G182">
        <f t="shared" si="2"/>
        <v>136</v>
      </c>
      <c r="H182">
        <f>SUM(Table1[[#This Row],[split]],Table1[[#This Row],[gain]])</f>
        <v>12285.7543042445</v>
      </c>
      <c r="I182" s="1">
        <f>RANK(Table1[[#This Row],[SUM]],Table1[SUM])</f>
        <v>179</v>
      </c>
      <c r="J182" s="1" t="str">
        <f>VLOOKUP(Table1[[#This Row],[Feature]],Table3[],3,FALSE)</f>
        <v>train_static, Train_person_1, train_applprev_1_0.csv, train_applprev_1_1.csv</v>
      </c>
    </row>
    <row r="183" spans="1:10" hidden="1" x14ac:dyDescent="0.35">
      <c r="A183" s="8" t="s">
        <v>47</v>
      </c>
      <c r="B183" t="str">
        <f>VLOOKUP(Table1[[#This Row],[Feature]],Table3[],2,FALSE)</f>
        <v>Number of sellerplaces where the same client's mobile phone was used.</v>
      </c>
      <c r="C183">
        <v>655.6</v>
      </c>
      <c r="D183">
        <v>11304.2365935623</v>
      </c>
      <c r="E183">
        <f>RANK(Table1[[#This Row],[split]],Table1[split])</f>
        <v>173</v>
      </c>
      <c r="F183">
        <f>RANK(Table1[[#This Row],[gain]],Table1[gain])</f>
        <v>182</v>
      </c>
      <c r="G183">
        <f t="shared" si="2"/>
        <v>177.5</v>
      </c>
      <c r="H183">
        <f>SUM(Table1[[#This Row],[split]],Table1[[#This Row],[gain]])</f>
        <v>11959.836593562301</v>
      </c>
      <c r="I183" s="1">
        <f>RANK(Table1[[#This Row],[SUM]],Table1[SUM])</f>
        <v>182</v>
      </c>
      <c r="J183" s="1" t="str">
        <f>VLOOKUP(Table1[[#This Row],[Feature]],Table3[],3,FALSE)</f>
        <v>train_static</v>
      </c>
    </row>
    <row r="184" spans="1:10" hidden="1" x14ac:dyDescent="0.35">
      <c r="A184" s="8" t="s">
        <v>46</v>
      </c>
      <c r="B184">
        <f>VLOOKUP(Table1[[#This Row],[Feature]],Table3[],2,FALSE)</f>
        <v>0</v>
      </c>
      <c r="C184">
        <v>602.20000000000005</v>
      </c>
      <c r="D184">
        <v>11226.0741557359</v>
      </c>
      <c r="E184">
        <f>RANK(Table1[[#This Row],[split]],Table1[split])</f>
        <v>192</v>
      </c>
      <c r="F184">
        <f>RANK(Table1[[#This Row],[gain]],Table1[gain])</f>
        <v>183</v>
      </c>
      <c r="G184">
        <f t="shared" si="2"/>
        <v>187.5</v>
      </c>
      <c r="H184">
        <f>SUM(Table1[[#This Row],[split]],Table1[[#This Row],[gain]])</f>
        <v>11828.2741557359</v>
      </c>
      <c r="I184" s="1">
        <f>RANK(Table1[[#This Row],[SUM]],Table1[SUM])</f>
        <v>183</v>
      </c>
      <c r="J184" s="1" t="str">
        <f>VLOOKUP(Table1[[#This Row],[Feature]],Table3[],3,FALSE)</f>
        <v>Train_person_1</v>
      </c>
    </row>
    <row r="185" spans="1:10" hidden="1" x14ac:dyDescent="0.35">
      <c r="A185" s="8" t="s">
        <v>45</v>
      </c>
      <c r="B185">
        <f>VLOOKUP(Table1[[#This Row],[Feature]],Table3[],2,FALSE)</f>
        <v>0</v>
      </c>
      <c r="C185">
        <v>612.6</v>
      </c>
      <c r="D185">
        <v>11198.261556084401</v>
      </c>
      <c r="E185">
        <f>RANK(Table1[[#This Row],[split]],Table1[split])</f>
        <v>190</v>
      </c>
      <c r="F185">
        <f>RANK(Table1[[#This Row],[gain]],Table1[gain])</f>
        <v>184</v>
      </c>
      <c r="G185">
        <f t="shared" si="2"/>
        <v>187</v>
      </c>
      <c r="H185">
        <f>SUM(Table1[[#This Row],[split]],Table1[[#This Row],[gain]])</f>
        <v>11810.861556084401</v>
      </c>
      <c r="I185" s="1">
        <f>RANK(Table1[[#This Row],[SUM]],Table1[SUM])</f>
        <v>184</v>
      </c>
      <c r="J185" s="1" t="str">
        <f>VLOOKUP(Table1[[#This Row],[Feature]],Table3[],3,FALSE)</f>
        <v>train_static</v>
      </c>
    </row>
    <row r="186" spans="1:10" hidden="1" x14ac:dyDescent="0.35">
      <c r="A186" s="8" t="s">
        <v>44</v>
      </c>
      <c r="B186" t="str">
        <f>VLOOKUP(Table1[[#This Row],[Feature]],Table3[],2,FALSE)</f>
        <v>Maximum outstanding balance in the last 12 months.</v>
      </c>
      <c r="C186">
        <v>958.6</v>
      </c>
      <c r="D186">
        <v>10676.0656753905</v>
      </c>
      <c r="E186">
        <f>RANK(Table1[[#This Row],[split]],Table1[split])</f>
        <v>95</v>
      </c>
      <c r="F186">
        <f>RANK(Table1[[#This Row],[gain]],Table1[gain])</f>
        <v>185</v>
      </c>
      <c r="G186">
        <f t="shared" si="2"/>
        <v>140</v>
      </c>
      <c r="H186">
        <f>SUM(Table1[[#This Row],[split]],Table1[[#This Row],[gain]])</f>
        <v>11634.665675390501</v>
      </c>
      <c r="I186" s="1">
        <f>RANK(Table1[[#This Row],[SUM]],Table1[SUM])</f>
        <v>185</v>
      </c>
      <c r="J186" s="1" t="str">
        <f>VLOOKUP(Table1[[#This Row],[Feature]],Table3[],3,FALSE)</f>
        <v>train_static</v>
      </c>
    </row>
    <row r="187" spans="1:10" hidden="1" x14ac:dyDescent="0.35">
      <c r="A187" s="8" t="s">
        <v>43</v>
      </c>
      <c r="B187" t="str">
        <f>VLOOKUP(Table1[[#This Row],[Feature]],Table3[],2,FALSE)</f>
        <v>Credit amount from the client's last application.</v>
      </c>
      <c r="C187">
        <v>963.6</v>
      </c>
      <c r="D187">
        <v>10589.5301558017</v>
      </c>
      <c r="E187">
        <f>RANK(Table1[[#This Row],[split]],Table1[split])</f>
        <v>93</v>
      </c>
      <c r="F187">
        <f>RANK(Table1[[#This Row],[gain]],Table1[gain])</f>
        <v>186</v>
      </c>
      <c r="G187">
        <f t="shared" si="2"/>
        <v>139.5</v>
      </c>
      <c r="H187">
        <f>SUM(Table1[[#This Row],[split]],Table1[[#This Row],[gain]])</f>
        <v>11553.1301558017</v>
      </c>
      <c r="I187" s="1">
        <f>RANK(Table1[[#This Row],[SUM]],Table1[SUM])</f>
        <v>186</v>
      </c>
      <c r="J187" s="1" t="str">
        <f>VLOOKUP(Table1[[#This Row],[Feature]],Table3[],3,FALSE)</f>
        <v>train_static, train_applprev_1_0.csv</v>
      </c>
    </row>
    <row r="188" spans="1:10" hidden="1" x14ac:dyDescent="0.35">
      <c r="A188" s="8" t="s">
        <v>42</v>
      </c>
      <c r="B188" t="str">
        <f>VLOOKUP(Table1[[#This Row],[Feature]],Table3[],2,FALSE)</f>
        <v>Average instalments paid by the client over the past 24 months.</v>
      </c>
      <c r="C188">
        <v>964.4</v>
      </c>
      <c r="D188">
        <v>10444.137481915501</v>
      </c>
      <c r="E188">
        <f>RANK(Table1[[#This Row],[split]],Table1[split])</f>
        <v>92</v>
      </c>
      <c r="F188">
        <f>RANK(Table1[[#This Row],[gain]],Table1[gain])</f>
        <v>187</v>
      </c>
      <c r="G188">
        <f t="shared" si="2"/>
        <v>139.5</v>
      </c>
      <c r="H188">
        <f>SUM(Table1[[#This Row],[split]],Table1[[#This Row],[gain]])</f>
        <v>11408.5374819155</v>
      </c>
      <c r="I188" s="1">
        <f>RANK(Table1[[#This Row],[SUM]],Table1[SUM])</f>
        <v>187</v>
      </c>
      <c r="J188" s="1" t="str">
        <f>VLOOKUP(Table1[[#This Row],[Feature]],Table3[],3,FALSE)</f>
        <v>train_static</v>
      </c>
    </row>
    <row r="189" spans="1:10" hidden="1" x14ac:dyDescent="0.35">
      <c r="A189" s="8" t="s">
        <v>41</v>
      </c>
      <c r="B189">
        <f>VLOOKUP(Table1[[#This Row],[Feature]],Table3[],2,FALSE)</f>
        <v>0</v>
      </c>
      <c r="C189">
        <v>800.2</v>
      </c>
      <c r="D189">
        <v>10176.6361694143</v>
      </c>
      <c r="E189">
        <f>RANK(Table1[[#This Row],[split]],Table1[split])</f>
        <v>131</v>
      </c>
      <c r="F189">
        <f>RANK(Table1[[#This Row],[gain]],Table1[gain])</f>
        <v>188</v>
      </c>
      <c r="G189">
        <f t="shared" si="2"/>
        <v>159.5</v>
      </c>
      <c r="H189">
        <f>SUM(Table1[[#This Row],[split]],Table1[[#This Row],[gain]])</f>
        <v>10976.8361694143</v>
      </c>
      <c r="I189" s="1">
        <f>RANK(Table1[[#This Row],[SUM]],Table1[SUM])</f>
        <v>188</v>
      </c>
      <c r="J189" s="1" t="str">
        <f>VLOOKUP(Table1[[#This Row],[Feature]],Table3[],3,FALSE)</f>
        <v>train_applprev_1_0.csv, train_applprev_1_1.csv</v>
      </c>
    </row>
    <row r="190" spans="1:10" hidden="1" x14ac:dyDescent="0.35">
      <c r="A190" s="8" t="s">
        <v>40</v>
      </c>
      <c r="B190" t="str">
        <f>VLOOKUP(Table1[[#This Row],[Feature]],Table3[],2,FALSE)</f>
        <v>Instalment number of which client was most days past due.</v>
      </c>
      <c r="C190">
        <v>876.2</v>
      </c>
      <c r="D190">
        <v>10030.719338421501</v>
      </c>
      <c r="E190">
        <f>RANK(Table1[[#This Row],[split]],Table1[split])</f>
        <v>113</v>
      </c>
      <c r="F190">
        <f>RANK(Table1[[#This Row],[gain]],Table1[gain])</f>
        <v>189</v>
      </c>
      <c r="G190">
        <f t="shared" si="2"/>
        <v>151</v>
      </c>
      <c r="H190">
        <f>SUM(Table1[[#This Row],[split]],Table1[[#This Row],[gain]])</f>
        <v>10906.919338421501</v>
      </c>
      <c r="I190" s="1">
        <f>RANK(Table1[[#This Row],[SUM]],Table1[SUM])</f>
        <v>189</v>
      </c>
      <c r="J190" s="1" t="str">
        <f>VLOOKUP(Table1[[#This Row],[Feature]],Table3[],3,FALSE)</f>
        <v>train_static</v>
      </c>
    </row>
    <row r="191" spans="1:10" hidden="1" x14ac:dyDescent="0.35">
      <c r="A191" s="8" t="s">
        <v>39</v>
      </c>
      <c r="B191">
        <f>VLOOKUP(Table1[[#This Row],[Feature]],Table3[],2,FALSE)</f>
        <v>0</v>
      </c>
      <c r="C191">
        <v>924</v>
      </c>
      <c r="D191">
        <v>9924.8576061099702</v>
      </c>
      <c r="E191">
        <f>RANK(Table1[[#This Row],[split]],Table1[split])</f>
        <v>102</v>
      </c>
      <c r="F191">
        <f>RANK(Table1[[#This Row],[gain]],Table1[gain])</f>
        <v>190</v>
      </c>
      <c r="G191">
        <f t="shared" si="2"/>
        <v>146</v>
      </c>
      <c r="H191">
        <f>SUM(Table1[[#This Row],[split]],Table1[[#This Row],[gain]])</f>
        <v>10848.85760610997</v>
      </c>
      <c r="I191" s="1">
        <f>RANK(Table1[[#This Row],[SUM]],Table1[SUM])</f>
        <v>190</v>
      </c>
      <c r="J191" s="1" t="str">
        <f>VLOOKUP(Table1[[#This Row],[Feature]],Table3[],3,FALSE)</f>
        <v>train_static, Train_person_1, train_applprev_1_0.csv, train_applprev_1_1.csv</v>
      </c>
    </row>
    <row r="192" spans="1:10" hidden="1" x14ac:dyDescent="0.35">
      <c r="A192" s="8" t="s">
        <v>38</v>
      </c>
      <c r="B192">
        <f>VLOOKUP(Table1[[#This Row],[Feature]],Table3[],2,FALSE)</f>
        <v>0</v>
      </c>
      <c r="C192">
        <v>568.6</v>
      </c>
      <c r="D192">
        <v>9924.6768575698097</v>
      </c>
      <c r="E192">
        <f>RANK(Table1[[#This Row],[split]],Table1[split])</f>
        <v>199</v>
      </c>
      <c r="F192">
        <f>RANK(Table1[[#This Row],[gain]],Table1[gain])</f>
        <v>191</v>
      </c>
      <c r="G192">
        <f t="shared" si="2"/>
        <v>195</v>
      </c>
      <c r="H192">
        <f>SUM(Table1[[#This Row],[split]],Table1[[#This Row],[gain]])</f>
        <v>10493.27685756981</v>
      </c>
      <c r="I192" s="1">
        <f>RANK(Table1[[#This Row],[SUM]],Table1[SUM])</f>
        <v>193</v>
      </c>
      <c r="J192" s="1" t="str">
        <f>VLOOKUP(Table1[[#This Row],[Feature]],Table3[],3,FALSE)</f>
        <v>Train_person_1</v>
      </c>
    </row>
    <row r="193" spans="1:10" hidden="1" x14ac:dyDescent="0.35">
      <c r="A193" s="8" t="s">
        <v>37</v>
      </c>
      <c r="B193">
        <f>VLOOKUP(Table1[[#This Row],[Feature]],Table3[],2,FALSE)</f>
        <v>0</v>
      </c>
      <c r="C193">
        <v>588.6</v>
      </c>
      <c r="D193">
        <v>9900.32559993416</v>
      </c>
      <c r="E193">
        <f>RANK(Table1[[#This Row],[split]],Table1[split])</f>
        <v>195</v>
      </c>
      <c r="F193">
        <f>RANK(Table1[[#This Row],[gain]],Table1[gain])</f>
        <v>192</v>
      </c>
      <c r="G193">
        <f t="shared" si="2"/>
        <v>193.5</v>
      </c>
      <c r="H193">
        <f>SUM(Table1[[#This Row],[split]],Table1[[#This Row],[gain]])</f>
        <v>10488.92559993416</v>
      </c>
      <c r="I193" s="1">
        <f>RANK(Table1[[#This Row],[SUM]],Table1[SUM])</f>
        <v>194</v>
      </c>
      <c r="J193" s="1" t="str">
        <f>VLOOKUP(Table1[[#This Row],[Feature]],Table3[],3,FALSE)</f>
        <v>Tax_registry</v>
      </c>
    </row>
    <row r="194" spans="1:10" hidden="1" x14ac:dyDescent="0.35">
      <c r="A194" s="8" t="s">
        <v>36</v>
      </c>
      <c r="B194">
        <f>VLOOKUP(Table1[[#This Row],[Feature]],Table3[],2,FALSE)</f>
        <v>0</v>
      </c>
      <c r="C194">
        <v>521.6</v>
      </c>
      <c r="D194">
        <v>9773.3123002052307</v>
      </c>
      <c r="E194">
        <f>RANK(Table1[[#This Row],[split]],Table1[split])</f>
        <v>206</v>
      </c>
      <c r="F194">
        <f>RANK(Table1[[#This Row],[gain]],Table1[gain])</f>
        <v>193</v>
      </c>
      <c r="G194">
        <f t="shared" ref="G194:G228" si="3">AVERAGE(E194,F194)</f>
        <v>199.5</v>
      </c>
      <c r="H194">
        <f>SUM(Table1[[#This Row],[split]],Table1[[#This Row],[gain]])</f>
        <v>10294.912300205231</v>
      </c>
      <c r="I194" s="1">
        <f>RANK(Table1[[#This Row],[SUM]],Table1[SUM])</f>
        <v>197</v>
      </c>
      <c r="J194" s="1" t="str">
        <f>VLOOKUP(Table1[[#This Row],[Feature]],Table3[],3,FALSE)</f>
        <v>Train_person_1</v>
      </c>
    </row>
    <row r="195" spans="1:10" hidden="1" x14ac:dyDescent="0.35">
      <c r="A195" s="8" t="s">
        <v>35</v>
      </c>
      <c r="B195" t="str">
        <f>VLOOKUP(Table1[[#This Row],[Feature]],Table3[],2,FALSE)</f>
        <v>Minimum days before due in last 24 months.</v>
      </c>
      <c r="C195">
        <v>801</v>
      </c>
      <c r="D195">
        <v>9692.2933044887995</v>
      </c>
      <c r="E195">
        <f>RANK(Table1[[#This Row],[split]],Table1[split])</f>
        <v>130</v>
      </c>
      <c r="F195">
        <f>RANK(Table1[[#This Row],[gain]],Table1[gain])</f>
        <v>194</v>
      </c>
      <c r="G195">
        <f t="shared" si="3"/>
        <v>162</v>
      </c>
      <c r="H195">
        <f>SUM(Table1[[#This Row],[split]],Table1[[#This Row],[gain]])</f>
        <v>10493.2933044888</v>
      </c>
      <c r="I195" s="1">
        <f>RANK(Table1[[#This Row],[SUM]],Table1[SUM])</f>
        <v>192</v>
      </c>
      <c r="J195" s="1" t="str">
        <f>VLOOKUP(Table1[[#This Row],[Feature]],Table3[],3,FALSE)</f>
        <v>train_static</v>
      </c>
    </row>
    <row r="196" spans="1:10" hidden="1" x14ac:dyDescent="0.35">
      <c r="A196" s="8" t="s">
        <v>34</v>
      </c>
      <c r="B196">
        <f>VLOOKUP(Table1[[#This Row],[Feature]],Table3[],2,FALSE)</f>
        <v>0</v>
      </c>
      <c r="C196">
        <v>792.8</v>
      </c>
      <c r="D196">
        <v>9676.7689262353306</v>
      </c>
      <c r="E196">
        <f>RANK(Table1[[#This Row],[split]],Table1[split])</f>
        <v>133</v>
      </c>
      <c r="F196">
        <f>RANK(Table1[[#This Row],[gain]],Table1[gain])</f>
        <v>195</v>
      </c>
      <c r="G196">
        <f t="shared" si="3"/>
        <v>164</v>
      </c>
      <c r="H196">
        <f>SUM(Table1[[#This Row],[split]],Table1[[#This Row],[gain]])</f>
        <v>10469.56892623533</v>
      </c>
      <c r="I196" s="1">
        <f>RANK(Table1[[#This Row],[SUM]],Table1[SUM])</f>
        <v>195</v>
      </c>
      <c r="J196" s="1" t="str">
        <f>VLOOKUP(Table1[[#This Row],[Feature]],Table3[],3,FALSE)</f>
        <v>train_applprev_1_0.csv, train_applprev_1_1.csv</v>
      </c>
    </row>
    <row r="197" spans="1:10" hidden="1" x14ac:dyDescent="0.35">
      <c r="A197" s="8" t="s">
        <v>33</v>
      </c>
      <c r="B197">
        <f>VLOOKUP(Table1[[#This Row],[Feature]],Table3[],2,FALSE)</f>
        <v>0</v>
      </c>
      <c r="C197">
        <v>905.6</v>
      </c>
      <c r="D197">
        <v>9602.6058279454701</v>
      </c>
      <c r="E197">
        <f>RANK(Table1[[#This Row],[split]],Table1[split])</f>
        <v>104</v>
      </c>
      <c r="F197">
        <f>RANK(Table1[[#This Row],[gain]],Table1[gain])</f>
        <v>196</v>
      </c>
      <c r="G197">
        <f t="shared" si="3"/>
        <v>150</v>
      </c>
      <c r="H197">
        <f>SUM(Table1[[#This Row],[split]],Table1[[#This Row],[gain]])</f>
        <v>10508.20582794547</v>
      </c>
      <c r="I197" s="1">
        <f>RANK(Table1[[#This Row],[SUM]],Table1[SUM])</f>
        <v>191</v>
      </c>
      <c r="J197" s="1" t="str">
        <f>VLOOKUP(Table1[[#This Row],[Feature]],Table3[],3,FALSE)</f>
        <v>train_static, Train_person_1, train_applprev_1_0.csv, train_applprev_1_1.csv</v>
      </c>
    </row>
    <row r="198" spans="1:10" hidden="1" x14ac:dyDescent="0.35">
      <c r="A198" s="8" t="s">
        <v>32</v>
      </c>
      <c r="B198" t="str">
        <f>VLOOKUP(Table1[[#This Row],[Feature]],Table3[],2,FALSE)</f>
        <v>Number of instalments that have been paid more than 3 days in advance of the due date.</v>
      </c>
      <c r="C198">
        <v>553.20000000000005</v>
      </c>
      <c r="D198">
        <v>9544.9975713983094</v>
      </c>
      <c r="E198">
        <f>RANK(Table1[[#This Row],[split]],Table1[split])</f>
        <v>201</v>
      </c>
      <c r="F198">
        <f>RANK(Table1[[#This Row],[gain]],Table1[gain])</f>
        <v>197</v>
      </c>
      <c r="G198">
        <f t="shared" si="3"/>
        <v>199</v>
      </c>
      <c r="H198">
        <f>SUM(Table1[[#This Row],[split]],Table1[[#This Row],[gain]])</f>
        <v>10098.19757139831</v>
      </c>
      <c r="I198" s="1">
        <f>RANK(Table1[[#This Row],[SUM]],Table1[SUM])</f>
        <v>201</v>
      </c>
      <c r="J198" s="1" t="str">
        <f>VLOOKUP(Table1[[#This Row],[Feature]],Table3[],3,FALSE)</f>
        <v>train_static, Train_static_cb</v>
      </c>
    </row>
    <row r="199" spans="1:10" hidden="1" x14ac:dyDescent="0.35">
      <c r="A199" s="8" t="s">
        <v>31</v>
      </c>
      <c r="B199">
        <f>VLOOKUP(Table1[[#This Row],[Feature]],Table3[],2,FALSE)</f>
        <v>0</v>
      </c>
      <c r="C199">
        <v>641.79999999999995</v>
      </c>
      <c r="D199">
        <v>9495.9527208156796</v>
      </c>
      <c r="E199">
        <f>RANK(Table1[[#This Row],[split]],Table1[split])</f>
        <v>179</v>
      </c>
      <c r="F199">
        <f>RANK(Table1[[#This Row],[gain]],Table1[gain])</f>
        <v>198</v>
      </c>
      <c r="G199">
        <f t="shared" si="3"/>
        <v>188.5</v>
      </c>
      <c r="H199">
        <f>SUM(Table1[[#This Row],[split]],Table1[[#This Row],[gain]])</f>
        <v>10137.752720815679</v>
      </c>
      <c r="I199" s="1">
        <f>RANK(Table1[[#This Row],[SUM]],Table1[SUM])</f>
        <v>199</v>
      </c>
      <c r="J199" s="1" t="str">
        <f>VLOOKUP(Table1[[#This Row],[Feature]],Table3[],3,FALSE)</f>
        <v>train_applprev_1_0.csv, train_applprev_1_1.csv</v>
      </c>
    </row>
    <row r="200" spans="1:10" hidden="1" x14ac:dyDescent="0.35">
      <c r="A200" s="8" t="s">
        <v>30</v>
      </c>
      <c r="B200" t="str">
        <f>VLOOKUP(Table1[[#This Row],[Feature]],Table3[],2,FALSE)</f>
        <v>Total amount of monthly instalments paid in the previous month.</v>
      </c>
      <c r="C200">
        <v>877.2</v>
      </c>
      <c r="D200">
        <v>9495.6480721009902</v>
      </c>
      <c r="E200">
        <f>RANK(Table1[[#This Row],[split]],Table1[split])</f>
        <v>111</v>
      </c>
      <c r="F200">
        <f>RANK(Table1[[#This Row],[gain]],Table1[gain])</f>
        <v>199</v>
      </c>
      <c r="G200">
        <f t="shared" si="3"/>
        <v>155</v>
      </c>
      <c r="H200">
        <f>SUM(Table1[[#This Row],[split]],Table1[[#This Row],[gain]])</f>
        <v>10372.848072100991</v>
      </c>
      <c r="I200" s="1">
        <f>RANK(Table1[[#This Row],[SUM]],Table1[SUM])</f>
        <v>196</v>
      </c>
      <c r="J200" s="1" t="str">
        <f>VLOOKUP(Table1[[#This Row],[Feature]],Table3[],3,FALSE)</f>
        <v>train_credit_bureau_a_1_0.csv, train_credit_bureau_a_1_1.csv, train_credit_bureau_a_1_2.csv, train_static</v>
      </c>
    </row>
    <row r="201" spans="1:10" hidden="1" x14ac:dyDescent="0.35">
      <c r="A201" s="8" t="s">
        <v>29</v>
      </c>
      <c r="B201" t="str">
        <f>VLOOKUP(Table1[[#This Row],[Feature]],Table3[],2,FALSE)</f>
        <v>Number of paid instalments.</v>
      </c>
      <c r="C201">
        <v>577</v>
      </c>
      <c r="D201">
        <v>9492.8652139972401</v>
      </c>
      <c r="E201">
        <f>RANK(Table1[[#This Row],[split]],Table1[split])</f>
        <v>197</v>
      </c>
      <c r="F201">
        <f>RANK(Table1[[#This Row],[gain]],Table1[gain])</f>
        <v>200</v>
      </c>
      <c r="G201">
        <f t="shared" si="3"/>
        <v>198.5</v>
      </c>
      <c r="H201">
        <f>SUM(Table1[[#This Row],[split]],Table1[[#This Row],[gain]])</f>
        <v>10069.86521399724</v>
      </c>
      <c r="I201" s="1">
        <f>RANK(Table1[[#This Row],[SUM]],Table1[SUM])</f>
        <v>203</v>
      </c>
      <c r="J201" s="1" t="str">
        <f>VLOOKUP(Table1[[#This Row],[Feature]],Table3[],3,FALSE)</f>
        <v>train_static, Train_static_cb</v>
      </c>
    </row>
    <row r="202" spans="1:10" hidden="1" x14ac:dyDescent="0.35">
      <c r="A202" s="8" t="s">
        <v>28</v>
      </c>
      <c r="B202">
        <f>VLOOKUP(Table1[[#This Row],[Feature]],Table3[],2,FALSE)</f>
        <v>0</v>
      </c>
      <c r="C202">
        <v>658.8</v>
      </c>
      <c r="D202">
        <v>9454.7503516487704</v>
      </c>
      <c r="E202">
        <f>RANK(Table1[[#This Row],[split]],Table1[split])</f>
        <v>172</v>
      </c>
      <c r="F202">
        <f>RANK(Table1[[#This Row],[gain]],Table1[gain])</f>
        <v>201</v>
      </c>
      <c r="G202">
        <f t="shared" si="3"/>
        <v>186.5</v>
      </c>
      <c r="H202">
        <f>SUM(Table1[[#This Row],[split]],Table1[[#This Row],[gain]])</f>
        <v>10113.55035164877</v>
      </c>
      <c r="I202" s="1">
        <f>RANK(Table1[[#This Row],[SUM]],Table1[SUM])</f>
        <v>200</v>
      </c>
      <c r="J202" s="1" t="str">
        <f>VLOOKUP(Table1[[#This Row],[Feature]],Table3[],3,FALSE)</f>
        <v>train_static</v>
      </c>
    </row>
    <row r="203" spans="1:10" hidden="1" x14ac:dyDescent="0.35">
      <c r="A203" s="8" t="s">
        <v>27</v>
      </c>
      <c r="B203">
        <f>VLOOKUP(Table1[[#This Row],[Feature]],Table3[],2,FALSE)</f>
        <v>0</v>
      </c>
      <c r="C203">
        <v>876.6</v>
      </c>
      <c r="D203">
        <v>9337.8336068504395</v>
      </c>
      <c r="E203">
        <f>RANK(Table1[[#This Row],[split]],Table1[split])</f>
        <v>112</v>
      </c>
      <c r="F203">
        <f>RANK(Table1[[#This Row],[gain]],Table1[gain])</f>
        <v>202</v>
      </c>
      <c r="G203">
        <f t="shared" si="3"/>
        <v>157</v>
      </c>
      <c r="H203">
        <f>SUM(Table1[[#This Row],[split]],Table1[[#This Row],[gain]])</f>
        <v>10214.43360685044</v>
      </c>
      <c r="I203" s="1">
        <f>RANK(Table1[[#This Row],[SUM]],Table1[SUM])</f>
        <v>198</v>
      </c>
      <c r="J203" s="1" t="str">
        <f>VLOOKUP(Table1[[#This Row],[Feature]],Table3[],3,FALSE)</f>
        <v>train_static, Train_person_1, train_applprev_1_0.csv, train_applprev_1_1.csv</v>
      </c>
    </row>
    <row r="204" spans="1:10" hidden="1" x14ac:dyDescent="0.35">
      <c r="A204" s="8" t="s">
        <v>26</v>
      </c>
      <c r="B204" t="str">
        <f>VLOOKUP(Table1[[#This Row],[Feature]],Table3[],2,FALSE)</f>
        <v>Contract activation date for previous applications.</v>
      </c>
      <c r="C204">
        <v>783</v>
      </c>
      <c r="D204">
        <v>9307.4691191010097</v>
      </c>
      <c r="E204">
        <f>RANK(Table1[[#This Row],[split]],Table1[split])</f>
        <v>137</v>
      </c>
      <c r="F204">
        <f>RANK(Table1[[#This Row],[gain]],Table1[gain])</f>
        <v>203</v>
      </c>
      <c r="G204">
        <f t="shared" si="3"/>
        <v>170</v>
      </c>
      <c r="H204">
        <f>SUM(Table1[[#This Row],[split]],Table1[[#This Row],[gain]])</f>
        <v>10090.46911910101</v>
      </c>
      <c r="I204" s="1">
        <f>RANK(Table1[[#This Row],[SUM]],Table1[SUM])</f>
        <v>202</v>
      </c>
      <c r="J204" s="1" t="str">
        <f>VLOOKUP(Table1[[#This Row],[Feature]],Table3[],3,FALSE)</f>
        <v>train_static</v>
      </c>
    </row>
    <row r="205" spans="1:10" hidden="1" x14ac:dyDescent="0.35">
      <c r="A205" s="8" t="s">
        <v>25</v>
      </c>
      <c r="B205">
        <f>VLOOKUP(Table1[[#This Row],[Feature]],Table3[],2,FALSE)</f>
        <v>0</v>
      </c>
      <c r="C205">
        <v>536.4</v>
      </c>
      <c r="D205">
        <v>9271.0760333746603</v>
      </c>
      <c r="E205">
        <f>RANK(Table1[[#This Row],[split]],Table1[split])</f>
        <v>202</v>
      </c>
      <c r="F205">
        <f>RANK(Table1[[#This Row],[gain]],Table1[gain])</f>
        <v>204</v>
      </c>
      <c r="G205">
        <f t="shared" si="3"/>
        <v>203</v>
      </c>
      <c r="H205">
        <f>SUM(Table1[[#This Row],[split]],Table1[[#This Row],[gain]])</f>
        <v>9807.4760333746599</v>
      </c>
      <c r="I205" s="1">
        <f>RANK(Table1[[#This Row],[SUM]],Table1[SUM])</f>
        <v>205</v>
      </c>
      <c r="J205" s="1" t="str">
        <f>VLOOKUP(Table1[[#This Row],[Feature]],Table3[],3,FALSE)</f>
        <v>Tax_registry</v>
      </c>
    </row>
    <row r="206" spans="1:10" hidden="1" x14ac:dyDescent="0.35">
      <c r="A206" s="8" t="s">
        <v>24</v>
      </c>
      <c r="B206">
        <f>VLOOKUP(Table1[[#This Row],[Feature]],Table3[],2,FALSE)</f>
        <v>0</v>
      </c>
      <c r="C206">
        <v>705</v>
      </c>
      <c r="D206">
        <v>9212.3431070894003</v>
      </c>
      <c r="E206">
        <f>RANK(Table1[[#This Row],[split]],Table1[split])</f>
        <v>163</v>
      </c>
      <c r="F206">
        <f>RANK(Table1[[#This Row],[gain]],Table1[gain])</f>
        <v>205</v>
      </c>
      <c r="G206">
        <f t="shared" si="3"/>
        <v>184</v>
      </c>
      <c r="H206">
        <f>SUM(Table1[[#This Row],[split]],Table1[[#This Row],[gain]])</f>
        <v>9917.3431070894003</v>
      </c>
      <c r="I206" s="1">
        <f>RANK(Table1[[#This Row],[SUM]],Table1[SUM])</f>
        <v>204</v>
      </c>
      <c r="J206" s="1" t="str">
        <f>VLOOKUP(Table1[[#This Row],[Feature]],Table3[],3,FALSE)</f>
        <v>train_deposit</v>
      </c>
    </row>
    <row r="207" spans="1:10" hidden="1" x14ac:dyDescent="0.35">
      <c r="A207" s="8" t="s">
        <v>23</v>
      </c>
      <c r="B207" t="str">
        <f>VLOOKUP(Table1[[#This Row],[Feature]],Table3[],2,FALSE)</f>
        <v>Sum of total outstanding amount.</v>
      </c>
      <c r="C207">
        <v>482</v>
      </c>
      <c r="D207">
        <v>9156.8654931306792</v>
      </c>
      <c r="E207">
        <f>RANK(Table1[[#This Row],[split]],Table1[split])</f>
        <v>216</v>
      </c>
      <c r="F207">
        <f>RANK(Table1[[#This Row],[gain]],Table1[gain])</f>
        <v>206</v>
      </c>
      <c r="G207">
        <f t="shared" si="3"/>
        <v>211</v>
      </c>
      <c r="H207">
        <f>SUM(Table1[[#This Row],[split]],Table1[[#This Row],[gain]])</f>
        <v>9638.8654931306792</v>
      </c>
      <c r="I207" s="1">
        <f>RANK(Table1[[#This Row],[SUM]],Table1[SUM])</f>
        <v>207</v>
      </c>
      <c r="J207" s="1" t="str">
        <f>VLOOKUP(Table1[[#This Row],[Feature]],Table3[],3,FALSE)</f>
        <v>train_static</v>
      </c>
    </row>
    <row r="208" spans="1:10" hidden="1" x14ac:dyDescent="0.35">
      <c r="A208" s="8" t="s">
        <v>22</v>
      </c>
      <c r="B208">
        <f>VLOOKUP(Table1[[#This Row],[Feature]],Table3[],2,FALSE)</f>
        <v>0</v>
      </c>
      <c r="C208">
        <v>627.4</v>
      </c>
      <c r="D208">
        <v>9027.1076570073092</v>
      </c>
      <c r="E208">
        <f>RANK(Table1[[#This Row],[split]],Table1[split])</f>
        <v>187</v>
      </c>
      <c r="F208">
        <f>RANK(Table1[[#This Row],[gain]],Table1[gain])</f>
        <v>207</v>
      </c>
      <c r="G208">
        <f t="shared" si="3"/>
        <v>197</v>
      </c>
      <c r="H208">
        <f>SUM(Table1[[#This Row],[split]],Table1[[#This Row],[gain]])</f>
        <v>9654.5076570073088</v>
      </c>
      <c r="I208" s="1">
        <f>RANK(Table1[[#This Row],[SUM]],Table1[SUM])</f>
        <v>206</v>
      </c>
      <c r="J208" s="1" t="str">
        <f>VLOOKUP(Table1[[#This Row],[Feature]],Table3[],3,FALSE)</f>
        <v>train_applprev_1_0.csv, train_applprev_1_1.csv</v>
      </c>
    </row>
    <row r="209" spans="1:10" hidden="1" x14ac:dyDescent="0.35">
      <c r="A209" s="8" t="s">
        <v>21</v>
      </c>
      <c r="B209" t="str">
        <f>VLOOKUP(Table1[[#This Row],[Feature]],Table3[],2,FALSE)</f>
        <v>Average loan amount in the last 24 months.</v>
      </c>
      <c r="C209">
        <v>733</v>
      </c>
      <c r="D209">
        <v>8869.0452945278903</v>
      </c>
      <c r="E209">
        <f>RANK(Table1[[#This Row],[split]],Table1[split])</f>
        <v>152</v>
      </c>
      <c r="F209">
        <f>RANK(Table1[[#This Row],[gain]],Table1[gain])</f>
        <v>208</v>
      </c>
      <c r="G209">
        <f t="shared" si="3"/>
        <v>180</v>
      </c>
      <c r="H209">
        <f>SUM(Table1[[#This Row],[split]],Table1[[#This Row],[gain]])</f>
        <v>9602.0452945278903</v>
      </c>
      <c r="I209" s="1">
        <f>RANK(Table1[[#This Row],[SUM]],Table1[SUM])</f>
        <v>208</v>
      </c>
      <c r="J209" s="1" t="str">
        <f>VLOOKUP(Table1[[#This Row],[Feature]],Table3[],3,FALSE)</f>
        <v>train_static</v>
      </c>
    </row>
    <row r="210" spans="1:10" hidden="1" x14ac:dyDescent="0.35">
      <c r="A210" s="8" t="s">
        <v>20</v>
      </c>
      <c r="B210" t="str">
        <f>VLOOKUP(Table1[[#This Row],[Feature]],Table3[],2,FALSE)</f>
        <v>Number of instalments paid more than 1 day past their due date.</v>
      </c>
      <c r="C210">
        <v>712</v>
      </c>
      <c r="D210">
        <v>8737.0703147411296</v>
      </c>
      <c r="E210">
        <f>RANK(Table1[[#This Row],[split]],Table1[split])</f>
        <v>159</v>
      </c>
      <c r="F210">
        <f>RANK(Table1[[#This Row],[gain]],Table1[gain])</f>
        <v>209</v>
      </c>
      <c r="G210">
        <f t="shared" si="3"/>
        <v>184</v>
      </c>
      <c r="H210">
        <f>SUM(Table1[[#This Row],[split]],Table1[[#This Row],[gain]])</f>
        <v>9449.0703147411296</v>
      </c>
      <c r="I210" s="1">
        <f>RANK(Table1[[#This Row],[SUM]],Table1[SUM])</f>
        <v>209</v>
      </c>
      <c r="J210" s="1" t="str">
        <f>VLOOKUP(Table1[[#This Row],[Feature]],Table3[],3,FALSE)</f>
        <v>train_static, Train_static_cb</v>
      </c>
    </row>
    <row r="211" spans="1:10" hidden="1" x14ac:dyDescent="0.35">
      <c r="A211" s="8" t="s">
        <v>19</v>
      </c>
      <c r="B211">
        <f>VLOOKUP(Table1[[#This Row],[Feature]],Table3[],2,FALSE)</f>
        <v>0</v>
      </c>
      <c r="C211">
        <v>709.4</v>
      </c>
      <c r="D211">
        <v>8656.4693317163692</v>
      </c>
      <c r="E211">
        <f>RANK(Table1[[#This Row],[split]],Table1[split])</f>
        <v>161</v>
      </c>
      <c r="F211">
        <f>RANK(Table1[[#This Row],[gain]],Table1[gain])</f>
        <v>210</v>
      </c>
      <c r="G211">
        <f t="shared" si="3"/>
        <v>185.5</v>
      </c>
      <c r="H211">
        <f>SUM(Table1[[#This Row],[split]],Table1[[#This Row],[gain]])</f>
        <v>9365.8693317163688</v>
      </c>
      <c r="I211" s="1">
        <f>RANK(Table1[[#This Row],[SUM]],Table1[SUM])</f>
        <v>210</v>
      </c>
      <c r="J211" s="1" t="str">
        <f>VLOOKUP(Table1[[#This Row],[Feature]],Table3[],3,FALSE)</f>
        <v>train_static, train_applprev_1_0.csv, train_applprev_1_1.csv</v>
      </c>
    </row>
    <row r="212" spans="1:10" hidden="1" x14ac:dyDescent="0.35">
      <c r="A212" s="8" t="s">
        <v>18</v>
      </c>
      <c r="B212" t="str">
        <f>VLOOKUP(Table1[[#This Row],[Feature]],Table3[],2,FALSE)</f>
        <v>Number of paid installments from the client's last contract.</v>
      </c>
      <c r="C212">
        <v>732.8</v>
      </c>
      <c r="D212">
        <v>8517.4191276224792</v>
      </c>
      <c r="E212">
        <f>RANK(Table1[[#This Row],[split]],Table1[split])</f>
        <v>153</v>
      </c>
      <c r="F212">
        <f>RANK(Table1[[#This Row],[gain]],Table1[gain])</f>
        <v>211</v>
      </c>
      <c r="G212">
        <f t="shared" si="3"/>
        <v>182</v>
      </c>
      <c r="H212">
        <f>SUM(Table1[[#This Row],[split]],Table1[[#This Row],[gain]])</f>
        <v>9250.2191276224785</v>
      </c>
      <c r="I212" s="1">
        <f>RANK(Table1[[#This Row],[SUM]],Table1[SUM])</f>
        <v>211</v>
      </c>
      <c r="J212" s="1" t="str">
        <f>VLOOKUP(Table1[[#This Row],[Feature]],Table3[],3,FALSE)</f>
        <v>train_static, Train_static_cb</v>
      </c>
    </row>
    <row r="213" spans="1:10" hidden="1" x14ac:dyDescent="0.35">
      <c r="A213" s="8" t="s">
        <v>17</v>
      </c>
      <c r="B213" t="str">
        <f>VLOOKUP(Table1[[#This Row],[Feature]],Table3[],2,FALSE)</f>
        <v>Maximum loan amount started in the last 6 months.</v>
      </c>
      <c r="C213">
        <v>802.6</v>
      </c>
      <c r="D213">
        <v>8432.5181290488599</v>
      </c>
      <c r="E213">
        <f>RANK(Table1[[#This Row],[split]],Table1[split])</f>
        <v>128</v>
      </c>
      <c r="F213">
        <f>RANK(Table1[[#This Row],[gain]],Table1[gain])</f>
        <v>212</v>
      </c>
      <c r="G213">
        <f t="shared" si="3"/>
        <v>170</v>
      </c>
      <c r="H213">
        <f>SUM(Table1[[#This Row],[split]],Table1[[#This Row],[gain]])</f>
        <v>9235.1181290488603</v>
      </c>
      <c r="I213" s="1">
        <f>RANK(Table1[[#This Row],[SUM]],Table1[SUM])</f>
        <v>212</v>
      </c>
      <c r="J213" s="1" t="str">
        <f>VLOOKUP(Table1[[#This Row],[Feature]],Table3[],3,FALSE)</f>
        <v>train_static</v>
      </c>
    </row>
    <row r="214" spans="1:10" hidden="1" x14ac:dyDescent="0.35">
      <c r="A214" s="8" t="s">
        <v>16</v>
      </c>
      <c r="B214">
        <f>VLOOKUP(Table1[[#This Row],[Feature]],Table3[],2,FALSE)</f>
        <v>0</v>
      </c>
      <c r="C214">
        <v>739.4</v>
      </c>
      <c r="D214">
        <v>8411.0732459858009</v>
      </c>
      <c r="E214">
        <f>RANK(Table1[[#This Row],[split]],Table1[split])</f>
        <v>148</v>
      </c>
      <c r="F214">
        <f>RANK(Table1[[#This Row],[gain]],Table1[gain])</f>
        <v>213</v>
      </c>
      <c r="G214">
        <f t="shared" si="3"/>
        <v>180.5</v>
      </c>
      <c r="H214">
        <f>SUM(Table1[[#This Row],[split]],Table1[[#This Row],[gain]])</f>
        <v>9150.4732459858005</v>
      </c>
      <c r="I214" s="1">
        <f>RANK(Table1[[#This Row],[SUM]],Table1[SUM])</f>
        <v>213</v>
      </c>
      <c r="J214" s="1" t="str">
        <f>VLOOKUP(Table1[[#This Row],[Feature]],Table3[],3,FALSE)</f>
        <v>train_applprev_1_0.csv, train_applprev_1_1.csv</v>
      </c>
    </row>
    <row r="215" spans="1:10" hidden="1" x14ac:dyDescent="0.35">
      <c r="A215" s="8" t="s">
        <v>15</v>
      </c>
      <c r="B215">
        <f>VLOOKUP(Table1[[#This Row],[Feature]],Table3[],2,FALSE)</f>
        <v>0</v>
      </c>
      <c r="C215">
        <v>524</v>
      </c>
      <c r="D215">
        <v>8315.8329838275895</v>
      </c>
      <c r="E215">
        <f>RANK(Table1[[#This Row],[split]],Table1[split])</f>
        <v>205</v>
      </c>
      <c r="F215">
        <f>RANK(Table1[[#This Row],[gain]],Table1[gain])</f>
        <v>214</v>
      </c>
      <c r="G215">
        <f t="shared" si="3"/>
        <v>209.5</v>
      </c>
      <c r="H215">
        <f>SUM(Table1[[#This Row],[split]],Table1[[#This Row],[gain]])</f>
        <v>8839.8329838275895</v>
      </c>
      <c r="I215" s="1">
        <f>RANK(Table1[[#This Row],[SUM]],Table1[SUM])</f>
        <v>215</v>
      </c>
      <c r="J215" s="1" t="str">
        <f>VLOOKUP(Table1[[#This Row],[Feature]],Table3[],3,FALSE)</f>
        <v>Train_person_1</v>
      </c>
    </row>
    <row r="216" spans="1:10" hidden="1" x14ac:dyDescent="0.35">
      <c r="A216" s="8" t="s">
        <v>14</v>
      </c>
      <c r="B216" t="str">
        <f>VLOOKUP(Table1[[#This Row],[Feature]],Table3[],2,FALSE)</f>
        <v>Number of fully paid regular installments on clients' previous contracts.</v>
      </c>
      <c r="C216">
        <v>525.6</v>
      </c>
      <c r="D216">
        <v>8243.2380172036592</v>
      </c>
      <c r="E216">
        <f>RANK(Table1[[#This Row],[split]],Table1[split])</f>
        <v>204</v>
      </c>
      <c r="F216">
        <f>RANK(Table1[[#This Row],[gain]],Table1[gain])</f>
        <v>215</v>
      </c>
      <c r="G216">
        <f t="shared" si="3"/>
        <v>209.5</v>
      </c>
      <c r="H216">
        <f>SUM(Table1[[#This Row],[split]],Table1[[#This Row],[gain]])</f>
        <v>8768.8380172036595</v>
      </c>
      <c r="I216" s="1">
        <f>RANK(Table1[[#This Row],[SUM]],Table1[SUM])</f>
        <v>216</v>
      </c>
      <c r="J216" s="1" t="str">
        <f>VLOOKUP(Table1[[#This Row],[Feature]],Table3[],3,FALSE)</f>
        <v>train_static</v>
      </c>
    </row>
    <row r="217" spans="1:10" hidden="1" x14ac:dyDescent="0.35">
      <c r="A217" s="8" t="s">
        <v>13</v>
      </c>
      <c r="B217" t="str">
        <f>VLOOKUP(Table1[[#This Row],[Feature]],Table3[],2,FALSE)</f>
        <v>Average of payments made by the client in the last 12 months.</v>
      </c>
      <c r="C217">
        <v>740.4</v>
      </c>
      <c r="D217">
        <v>8167.69227342456</v>
      </c>
      <c r="E217">
        <f>RANK(Table1[[#This Row],[split]],Table1[split])</f>
        <v>147</v>
      </c>
      <c r="F217">
        <f>RANK(Table1[[#This Row],[gain]],Table1[gain])</f>
        <v>216</v>
      </c>
      <c r="G217">
        <f t="shared" si="3"/>
        <v>181.5</v>
      </c>
      <c r="H217">
        <f>SUM(Table1[[#This Row],[split]],Table1[[#This Row],[gain]])</f>
        <v>8908.0922734245596</v>
      </c>
      <c r="I217" s="1">
        <f>RANK(Table1[[#This Row],[SUM]],Table1[SUM])</f>
        <v>214</v>
      </c>
      <c r="J217" s="1" t="str">
        <f>VLOOKUP(Table1[[#This Row],[Feature]],Table3[],3,FALSE)</f>
        <v>train_static</v>
      </c>
    </row>
    <row r="218" spans="1:10" hidden="1" x14ac:dyDescent="0.35">
      <c r="A218" s="8" t="s">
        <v>12</v>
      </c>
      <c r="B218">
        <f>VLOOKUP(Table1[[#This Row],[Feature]],Table3[],2,FALSE)</f>
        <v>0</v>
      </c>
      <c r="C218">
        <v>752.2</v>
      </c>
      <c r="D218">
        <v>7771.6695570543397</v>
      </c>
      <c r="E218">
        <f>RANK(Table1[[#This Row],[split]],Table1[split])</f>
        <v>141</v>
      </c>
      <c r="F218">
        <f>RANK(Table1[[#This Row],[gain]],Table1[gain])</f>
        <v>217</v>
      </c>
      <c r="G218">
        <f t="shared" si="3"/>
        <v>179</v>
      </c>
      <c r="H218">
        <f>SUM(Table1[[#This Row],[split]],Table1[[#This Row],[gain]])</f>
        <v>8523.8695570543405</v>
      </c>
      <c r="I218" s="1">
        <f>RANK(Table1[[#This Row],[SUM]],Table1[SUM])</f>
        <v>217</v>
      </c>
      <c r="J218" s="1" t="str">
        <f>VLOOKUP(Table1[[#This Row],[Feature]],Table3[],3,FALSE)</f>
        <v>train_applprev_1_0.csv, train_applprev_1_1.csv</v>
      </c>
    </row>
    <row r="219" spans="1:10" hidden="1" x14ac:dyDescent="0.35">
      <c r="A219" s="8" t="s">
        <v>11</v>
      </c>
      <c r="B219" t="str">
        <f>VLOOKUP(Table1[[#This Row],[Feature]],Table3[],2,FALSE)</f>
        <v>Maximum payment made by the client in the last 3 months.</v>
      </c>
      <c r="C219">
        <v>666.4</v>
      </c>
      <c r="D219">
        <v>7309.9182477930499</v>
      </c>
      <c r="E219">
        <f>RANK(Table1[[#This Row],[split]],Table1[split])</f>
        <v>169</v>
      </c>
      <c r="F219">
        <f>RANK(Table1[[#This Row],[gain]],Table1[gain])</f>
        <v>218</v>
      </c>
      <c r="G219">
        <f t="shared" si="3"/>
        <v>193.5</v>
      </c>
      <c r="H219">
        <f>SUM(Table1[[#This Row],[split]],Table1[[#This Row],[gain]])</f>
        <v>7976.3182477930495</v>
      </c>
      <c r="I219" s="1">
        <f>RANK(Table1[[#This Row],[SUM]],Table1[SUM])</f>
        <v>218</v>
      </c>
      <c r="J219" s="1" t="str">
        <f>VLOOKUP(Table1[[#This Row],[Feature]],Table3[],3,FALSE)</f>
        <v>train_static</v>
      </c>
    </row>
    <row r="220" spans="1:10" hidden="1" x14ac:dyDescent="0.35">
      <c r="A220" s="8" t="s">
        <v>10</v>
      </c>
      <c r="B220">
        <f>VLOOKUP(Table1[[#This Row],[Feature]],Table3[],2,FALSE)</f>
        <v>0</v>
      </c>
      <c r="C220">
        <v>597.6</v>
      </c>
      <c r="D220">
        <v>7222.61193377375</v>
      </c>
      <c r="E220">
        <f>RANK(Table1[[#This Row],[split]],Table1[split])</f>
        <v>193</v>
      </c>
      <c r="F220">
        <f>RANK(Table1[[#This Row],[gain]],Table1[gain])</f>
        <v>219</v>
      </c>
      <c r="G220">
        <f t="shared" si="3"/>
        <v>206</v>
      </c>
      <c r="H220">
        <f>SUM(Table1[[#This Row],[split]],Table1[[#This Row],[gain]])</f>
        <v>7820.2119337737504</v>
      </c>
      <c r="I220" s="1">
        <f>RANK(Table1[[#This Row],[SUM]],Table1[SUM])</f>
        <v>220</v>
      </c>
      <c r="J220" s="1" t="str">
        <f>VLOOKUP(Table1[[#This Row],[Feature]],Table3[],3,FALSE)</f>
        <v>train_applprev_1_0.csv, train_applprev_1_1.csv</v>
      </c>
    </row>
    <row r="221" spans="1:10" hidden="1" x14ac:dyDescent="0.35">
      <c r="A221" s="8" t="s">
        <v>9</v>
      </c>
      <c r="B221">
        <f>VLOOKUP(Table1[[#This Row],[Feature]],Table3[],2,FALSE)</f>
        <v>0</v>
      </c>
      <c r="C221">
        <v>644.4</v>
      </c>
      <c r="D221">
        <v>7187.4639770060703</v>
      </c>
      <c r="E221">
        <f>RANK(Table1[[#This Row],[split]],Table1[split])</f>
        <v>178</v>
      </c>
      <c r="F221">
        <f>RANK(Table1[[#This Row],[gain]],Table1[gain])</f>
        <v>220</v>
      </c>
      <c r="G221">
        <f t="shared" si="3"/>
        <v>199</v>
      </c>
      <c r="H221">
        <f>SUM(Table1[[#This Row],[split]],Table1[[#This Row],[gain]])</f>
        <v>7831.8639770060699</v>
      </c>
      <c r="I221" s="1">
        <f>RANK(Table1[[#This Row],[SUM]],Table1[SUM])</f>
        <v>219</v>
      </c>
      <c r="J221" s="1" t="str">
        <f>VLOOKUP(Table1[[#This Row],[Feature]],Table3[],3,FALSE)</f>
        <v>train_static, train_applprev_1_0.csv, train_applprev_1_1.csv</v>
      </c>
    </row>
    <row r="222" spans="1:10" hidden="1" x14ac:dyDescent="0.35">
      <c r="A222" s="8" t="s">
        <v>8</v>
      </c>
      <c r="B222">
        <f>VLOOKUP(Table1[[#This Row],[Feature]],Table3[],2,FALSE)</f>
        <v>0</v>
      </c>
      <c r="C222">
        <v>647.79999999999995</v>
      </c>
      <c r="D222">
        <v>6663.7900606282001</v>
      </c>
      <c r="E222">
        <f>RANK(Table1[[#This Row],[split]],Table1[split])</f>
        <v>177</v>
      </c>
      <c r="F222">
        <f>RANK(Table1[[#This Row],[gain]],Table1[gain])</f>
        <v>221</v>
      </c>
      <c r="G222">
        <f t="shared" si="3"/>
        <v>199</v>
      </c>
      <c r="H222">
        <f>SUM(Table1[[#This Row],[split]],Table1[[#This Row],[gain]])</f>
        <v>7311.5900606282003</v>
      </c>
      <c r="I222" s="1">
        <f>RANK(Table1[[#This Row],[SUM]],Table1[SUM])</f>
        <v>221</v>
      </c>
      <c r="J222" s="1" t="str">
        <f>VLOOKUP(Table1[[#This Row],[Feature]],Table3[],3,FALSE)</f>
        <v>not_fiound</v>
      </c>
    </row>
    <row r="223" spans="1:10" hidden="1" x14ac:dyDescent="0.35">
      <c r="A223" s="8" t="s">
        <v>7</v>
      </c>
      <c r="B223" t="str">
        <f>VLOOKUP(Table1[[#This Row],[Feature]],Table3[],2,FALSE)</f>
        <v>Number of instalments paid more than 5 days prior to the due date.</v>
      </c>
      <c r="C223">
        <v>531</v>
      </c>
      <c r="D223">
        <v>6530.1539857655698</v>
      </c>
      <c r="E223">
        <f>RANK(Table1[[#This Row],[split]],Table1[split])</f>
        <v>203</v>
      </c>
      <c r="F223">
        <f>RANK(Table1[[#This Row],[gain]],Table1[gain])</f>
        <v>222</v>
      </c>
      <c r="G223">
        <f t="shared" si="3"/>
        <v>212.5</v>
      </c>
      <c r="H223">
        <f>SUM(Table1[[#This Row],[split]],Table1[[#This Row],[gain]])</f>
        <v>7061.1539857655698</v>
      </c>
      <c r="I223" s="1">
        <f>RANK(Table1[[#This Row],[SUM]],Table1[SUM])</f>
        <v>222</v>
      </c>
      <c r="J223" s="1" t="str">
        <f>VLOOKUP(Table1[[#This Row],[Feature]],Table3[],3,FALSE)</f>
        <v>train_static, Train_static_cb</v>
      </c>
    </row>
    <row r="224" spans="1:10" hidden="1" x14ac:dyDescent="0.35">
      <c r="A224" s="8" t="s">
        <v>6</v>
      </c>
      <c r="B224">
        <f>VLOOKUP(Table1[[#This Row],[Feature]],Table3[],2,FALSE)</f>
        <v>0</v>
      </c>
      <c r="C224">
        <v>511.4</v>
      </c>
      <c r="D224">
        <v>6414.4172902378796</v>
      </c>
      <c r="E224">
        <f>RANK(Table1[[#This Row],[split]],Table1[split])</f>
        <v>209</v>
      </c>
      <c r="F224">
        <f>RANK(Table1[[#This Row],[gain]],Table1[gain])</f>
        <v>223</v>
      </c>
      <c r="G224">
        <f t="shared" si="3"/>
        <v>216</v>
      </c>
      <c r="H224">
        <f>SUM(Table1[[#This Row],[split]],Table1[[#This Row],[gain]])</f>
        <v>6925.8172902378792</v>
      </c>
      <c r="I224" s="1">
        <f>RANK(Table1[[#This Row],[SUM]],Table1[SUM])</f>
        <v>223</v>
      </c>
      <c r="J224" s="1" t="str">
        <f>VLOOKUP(Table1[[#This Row],[Feature]],Table3[],3,FALSE)</f>
        <v>train_applprev_1_0.csv, train_applprev_1_1.csv</v>
      </c>
    </row>
    <row r="225" spans="1:10" hidden="1" x14ac:dyDescent="0.35">
      <c r="A225" s="8" t="s">
        <v>5</v>
      </c>
      <c r="B225" t="str">
        <f>VLOOKUP(Table1[[#This Row],[Feature]],Table3[],2,FALSE)</f>
        <v>Marital status of the client.</v>
      </c>
      <c r="C225">
        <v>415.8</v>
      </c>
      <c r="D225">
        <v>6227.3593359470296</v>
      </c>
      <c r="E225">
        <f>RANK(Table1[[#This Row],[split]],Table1[split])</f>
        <v>226</v>
      </c>
      <c r="F225">
        <f>RANK(Table1[[#This Row],[gain]],Table1[gain])</f>
        <v>224</v>
      </c>
      <c r="G225">
        <f t="shared" si="3"/>
        <v>225</v>
      </c>
      <c r="H225">
        <f>SUM(Table1[[#This Row],[split]],Table1[[#This Row],[gain]])</f>
        <v>6643.1593359470298</v>
      </c>
      <c r="I225" s="1">
        <f>RANK(Table1[[#This Row],[SUM]],Table1[SUM])</f>
        <v>225</v>
      </c>
      <c r="J225" s="1" t="str">
        <f>VLOOKUP(Table1[[#This Row],[Feature]],Table3[],3,FALSE)</f>
        <v>Train_static_cb, Train_person_1, train_applprev_1_0.csv</v>
      </c>
    </row>
    <row r="226" spans="1:10" hidden="1" x14ac:dyDescent="0.35">
      <c r="A226" s="8" t="s">
        <v>4</v>
      </c>
      <c r="B226" t="str">
        <f>VLOOKUP(Table1[[#This Row],[Feature]],Table3[],2,FALSE)</f>
        <v>Number of instalments that were overdue by at least 5 days.</v>
      </c>
      <c r="C226">
        <v>509.4</v>
      </c>
      <c r="D226">
        <v>6145.1319601654995</v>
      </c>
      <c r="E226">
        <f>RANK(Table1[[#This Row],[split]],Table1[split])</f>
        <v>210</v>
      </c>
      <c r="F226">
        <f>RANK(Table1[[#This Row],[gain]],Table1[gain])</f>
        <v>225</v>
      </c>
      <c r="G226">
        <f t="shared" si="3"/>
        <v>217.5</v>
      </c>
      <c r="H226">
        <f>SUM(Table1[[#This Row],[split]],Table1[[#This Row],[gain]])</f>
        <v>6654.5319601654992</v>
      </c>
      <c r="I226" s="1">
        <f>RANK(Table1[[#This Row],[SUM]],Table1[SUM])</f>
        <v>224</v>
      </c>
      <c r="J226" s="1" t="str">
        <f>VLOOKUP(Table1[[#This Row],[Feature]],Table3[],3,FALSE)</f>
        <v>train_static, Train_static_cb</v>
      </c>
    </row>
    <row r="227" spans="1:10" hidden="1" x14ac:dyDescent="0.35">
      <c r="A227" s="8" t="s">
        <v>3</v>
      </c>
      <c r="B227">
        <f>VLOOKUP(Table1[[#This Row],[Feature]],Table3[],2,FALSE)</f>
        <v>0</v>
      </c>
      <c r="C227">
        <v>563.20000000000005</v>
      </c>
      <c r="D227">
        <v>5866.4990308031402</v>
      </c>
      <c r="E227">
        <f>RANK(Table1[[#This Row],[split]],Table1[split])</f>
        <v>200</v>
      </c>
      <c r="F227">
        <f>RANK(Table1[[#This Row],[gain]],Table1[gain])</f>
        <v>226</v>
      </c>
      <c r="G227">
        <f t="shared" si="3"/>
        <v>213</v>
      </c>
      <c r="H227">
        <f>SUM(Table1[[#This Row],[split]],Table1[[#This Row],[gain]])</f>
        <v>6429.69903080314</v>
      </c>
      <c r="I227" s="1">
        <f>RANK(Table1[[#This Row],[SUM]],Table1[SUM])</f>
        <v>226</v>
      </c>
      <c r="J227" s="1" t="str">
        <f>VLOOKUP(Table1[[#This Row],[Feature]],Table3[],3,FALSE)</f>
        <v>train_applprev_1_0.csv, train_applprev_1_1.csv</v>
      </c>
    </row>
    <row r="228" spans="1:10" hidden="1" x14ac:dyDescent="0.35">
      <c r="A228" s="8" t="s">
        <v>2</v>
      </c>
      <c r="B228">
        <f>VLOOKUP(Table1[[#This Row],[Feature]],Table3[],2,FALSE)</f>
        <v>0</v>
      </c>
      <c r="C228">
        <v>486.8</v>
      </c>
      <c r="D228">
        <v>5689.3345967054302</v>
      </c>
      <c r="E228">
        <f>RANK(Table1[[#This Row],[split]],Table1[split])</f>
        <v>215</v>
      </c>
      <c r="F228">
        <f>RANK(Table1[[#This Row],[gain]],Table1[gain])</f>
        <v>227</v>
      </c>
      <c r="G228">
        <f t="shared" si="3"/>
        <v>221</v>
      </c>
      <c r="H228">
        <f>SUM(Table1[[#This Row],[split]],Table1[[#This Row],[gain]])</f>
        <v>6176.1345967054303</v>
      </c>
      <c r="I228" s="1">
        <f>RANK(Table1[[#This Row],[SUM]],Table1[SUM])</f>
        <v>227</v>
      </c>
      <c r="J228" s="1" t="str">
        <f>VLOOKUP(Table1[[#This Row],[Feature]],Table3[],3,FALSE)</f>
        <v>train_applprev_1_0.csv, train_applprev_1_1.csv</v>
      </c>
    </row>
    <row r="229" spans="1:10" x14ac:dyDescent="0.35">
      <c r="E229" s="1"/>
      <c r="G229" s="1">
        <f>SUM(Table1[AvG])</f>
        <v>25876.5</v>
      </c>
    </row>
  </sheetData>
  <conditionalFormatting sqref="G2:G228">
    <cfRule type="cellIs" dxfId="9" priority="1" operator="lessThan">
      <formula>113.5</formula>
    </cfRule>
  </conditionalFormatting>
  <pageMargins left="0.7" right="0.7" top="0.7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74"/>
  <sheetViews>
    <sheetView topLeftCell="A360" zoomScale="65" workbookViewId="0">
      <selection activeCell="A383" sqref="A383"/>
    </sheetView>
  </sheetViews>
  <sheetFormatPr defaultRowHeight="19" customHeight="1" x14ac:dyDescent="0.35"/>
  <cols>
    <col min="1" max="1" width="32.54296875" bestFit="1" customWidth="1"/>
    <col min="2" max="2" width="180.7265625" bestFit="1" customWidth="1"/>
    <col min="3" max="3" width="136.90625" bestFit="1" customWidth="1"/>
    <col min="4" max="4" width="133.90625" bestFit="1" customWidth="1"/>
    <col min="5" max="5" width="32" bestFit="1" customWidth="1"/>
  </cols>
  <sheetData>
    <row r="1" spans="1:6" ht="19" customHeight="1" x14ac:dyDescent="0.35">
      <c r="A1" t="s">
        <v>1014</v>
      </c>
      <c r="B1" t="s">
        <v>232</v>
      </c>
      <c r="C1" t="s">
        <v>1029</v>
      </c>
    </row>
    <row r="2" spans="1:6" ht="19" customHeight="1" thickBot="1" x14ac:dyDescent="0.4">
      <c r="A2" t="s">
        <v>233</v>
      </c>
      <c r="B2" t="s">
        <v>234</v>
      </c>
      <c r="C2" t="s">
        <v>1024</v>
      </c>
      <c r="E2" s="7" t="s">
        <v>1024</v>
      </c>
      <c r="F2" s="6" t="s">
        <v>233</v>
      </c>
    </row>
    <row r="3" spans="1:6" ht="19" customHeight="1" thickBot="1" x14ac:dyDescent="0.4">
      <c r="A3" t="s">
        <v>235</v>
      </c>
      <c r="B3" t="s">
        <v>236</v>
      </c>
      <c r="C3" t="s">
        <v>1044</v>
      </c>
      <c r="E3" s="7" t="s">
        <v>1044</v>
      </c>
      <c r="F3" s="6" t="s">
        <v>235</v>
      </c>
    </row>
    <row r="4" spans="1:6" ht="19" customHeight="1" thickBot="1" x14ac:dyDescent="0.4">
      <c r="A4" t="s">
        <v>237</v>
      </c>
      <c r="B4" t="s">
        <v>238</v>
      </c>
      <c r="C4" t="s">
        <v>1045</v>
      </c>
      <c r="E4" s="7" t="s">
        <v>1045</v>
      </c>
      <c r="F4" s="6" t="s">
        <v>237</v>
      </c>
    </row>
    <row r="5" spans="1:6" ht="19" customHeight="1" thickBot="1" x14ac:dyDescent="0.4">
      <c r="A5" t="s">
        <v>239</v>
      </c>
      <c r="B5" t="s">
        <v>240</v>
      </c>
      <c r="C5" t="s">
        <v>1045</v>
      </c>
      <c r="E5" s="7" t="s">
        <v>1045</v>
      </c>
      <c r="F5" s="6" t="s">
        <v>239</v>
      </c>
    </row>
    <row r="6" spans="1:6" ht="19" customHeight="1" thickBot="1" x14ac:dyDescent="0.4">
      <c r="A6" t="s">
        <v>241</v>
      </c>
      <c r="B6" t="s">
        <v>242</v>
      </c>
      <c r="C6" t="s">
        <v>1045</v>
      </c>
      <c r="E6" s="7" t="s">
        <v>1045</v>
      </c>
      <c r="F6" s="6" t="s">
        <v>241</v>
      </c>
    </row>
    <row r="7" spans="1:6" ht="19" customHeight="1" thickBot="1" x14ac:dyDescent="0.4">
      <c r="A7" t="s">
        <v>243</v>
      </c>
      <c r="B7" t="s">
        <v>244</v>
      </c>
      <c r="C7" t="s">
        <v>1046</v>
      </c>
      <c r="E7" s="7" t="s">
        <v>1046</v>
      </c>
      <c r="F7" s="6" t="s">
        <v>243</v>
      </c>
    </row>
    <row r="8" spans="1:6" ht="19" customHeight="1" thickBot="1" x14ac:dyDescent="0.4">
      <c r="A8" t="s">
        <v>245</v>
      </c>
      <c r="B8" t="s">
        <v>246</v>
      </c>
      <c r="C8" t="s">
        <v>1047</v>
      </c>
      <c r="E8" s="7" t="s">
        <v>1047</v>
      </c>
      <c r="F8" s="6" t="s">
        <v>245</v>
      </c>
    </row>
    <row r="9" spans="1:6" ht="19" customHeight="1" thickBot="1" x14ac:dyDescent="0.4">
      <c r="A9" t="s">
        <v>247</v>
      </c>
      <c r="B9" t="s">
        <v>248</v>
      </c>
      <c r="C9" t="s">
        <v>1048</v>
      </c>
      <c r="E9" s="7" t="s">
        <v>1048</v>
      </c>
      <c r="F9" s="6" t="s">
        <v>247</v>
      </c>
    </row>
    <row r="10" spans="1:6" ht="19" customHeight="1" thickBot="1" x14ac:dyDescent="0.4">
      <c r="A10" t="s">
        <v>249</v>
      </c>
      <c r="B10" t="s">
        <v>248</v>
      </c>
      <c r="C10" t="s">
        <v>1046</v>
      </c>
      <c r="E10" s="7" t="s">
        <v>1046</v>
      </c>
      <c r="F10" s="6" t="s">
        <v>249</v>
      </c>
    </row>
    <row r="11" spans="1:6" ht="19" customHeight="1" thickBot="1" x14ac:dyDescent="0.4">
      <c r="A11" t="s">
        <v>250</v>
      </c>
      <c r="B11" t="s">
        <v>251</v>
      </c>
      <c r="C11" t="s">
        <v>1049</v>
      </c>
      <c r="E11" s="7" t="s">
        <v>1049</v>
      </c>
      <c r="F11" s="6" t="s">
        <v>250</v>
      </c>
    </row>
    <row r="12" spans="1:6" ht="19" customHeight="1" thickBot="1" x14ac:dyDescent="0.4">
      <c r="A12" t="s">
        <v>252</v>
      </c>
      <c r="B12" t="s">
        <v>253</v>
      </c>
      <c r="C12" t="s">
        <v>1049</v>
      </c>
      <c r="E12" s="7" t="s">
        <v>1049</v>
      </c>
      <c r="F12" s="6" t="s">
        <v>252</v>
      </c>
    </row>
    <row r="13" spans="1:6" ht="19" customHeight="1" thickBot="1" x14ac:dyDescent="0.4">
      <c r="A13" t="s">
        <v>254</v>
      </c>
      <c r="B13" t="s">
        <v>255</v>
      </c>
      <c r="C13" t="s">
        <v>1049</v>
      </c>
      <c r="E13" s="7" t="s">
        <v>1049</v>
      </c>
      <c r="F13" s="6" t="s">
        <v>254</v>
      </c>
    </row>
    <row r="14" spans="1:6" ht="19" customHeight="1" thickBot="1" x14ac:dyDescent="0.4">
      <c r="A14" t="s">
        <v>256</v>
      </c>
      <c r="B14" t="s">
        <v>257</v>
      </c>
      <c r="C14" t="s">
        <v>1049</v>
      </c>
      <c r="E14" s="7" t="s">
        <v>1049</v>
      </c>
      <c r="F14" s="6" t="s">
        <v>256</v>
      </c>
    </row>
    <row r="15" spans="1:6" ht="19" customHeight="1" thickBot="1" x14ac:dyDescent="0.4">
      <c r="A15" t="s">
        <v>258</v>
      </c>
      <c r="B15" t="s">
        <v>259</v>
      </c>
      <c r="C15" t="s">
        <v>1049</v>
      </c>
      <c r="E15" s="7" t="s">
        <v>1049</v>
      </c>
      <c r="F15" s="6" t="s">
        <v>258</v>
      </c>
    </row>
    <row r="16" spans="1:6" ht="19" customHeight="1" thickBot="1" x14ac:dyDescent="0.4">
      <c r="A16" t="s">
        <v>137</v>
      </c>
      <c r="B16" t="s">
        <v>260</v>
      </c>
      <c r="C16" t="s">
        <v>1044</v>
      </c>
      <c r="E16" s="7" t="s">
        <v>1044</v>
      </c>
      <c r="F16" s="6" t="s">
        <v>137</v>
      </c>
    </row>
    <row r="17" spans="1:6" ht="19" customHeight="1" thickBot="1" x14ac:dyDescent="0.4">
      <c r="A17" t="s">
        <v>261</v>
      </c>
      <c r="B17" t="s">
        <v>262</v>
      </c>
      <c r="C17" t="s">
        <v>1021</v>
      </c>
      <c r="E17" s="7" t="s">
        <v>1021</v>
      </c>
      <c r="F17" s="6" t="s">
        <v>261</v>
      </c>
    </row>
    <row r="18" spans="1:6" ht="19" customHeight="1" thickBot="1" x14ac:dyDescent="0.4">
      <c r="A18" t="s">
        <v>263</v>
      </c>
      <c r="B18" t="s">
        <v>264</v>
      </c>
      <c r="C18" t="s">
        <v>1021</v>
      </c>
      <c r="E18" s="7" t="s">
        <v>1021</v>
      </c>
      <c r="F18" s="6" t="s">
        <v>263</v>
      </c>
    </row>
    <row r="19" spans="1:6" ht="19" customHeight="1" thickBot="1" x14ac:dyDescent="0.4">
      <c r="A19" t="s">
        <v>203</v>
      </c>
      <c r="B19" t="s">
        <v>265</v>
      </c>
      <c r="C19" t="s">
        <v>1044</v>
      </c>
      <c r="E19" s="7" t="s">
        <v>1044</v>
      </c>
      <c r="F19" s="6" t="s">
        <v>203</v>
      </c>
    </row>
    <row r="20" spans="1:6" ht="19" customHeight="1" thickBot="1" x14ac:dyDescent="0.4">
      <c r="A20" t="s">
        <v>266</v>
      </c>
      <c r="B20" t="s">
        <v>267</v>
      </c>
      <c r="C20" t="s">
        <v>1024</v>
      </c>
      <c r="E20" s="7" t="s">
        <v>1024</v>
      </c>
      <c r="F20" s="6" t="s">
        <v>266</v>
      </c>
    </row>
    <row r="21" spans="1:6" ht="19" customHeight="1" thickBot="1" x14ac:dyDescent="0.4">
      <c r="A21" t="s">
        <v>268</v>
      </c>
      <c r="B21" t="s">
        <v>269</v>
      </c>
      <c r="C21" t="s">
        <v>1044</v>
      </c>
      <c r="E21" s="7" t="s">
        <v>1044</v>
      </c>
      <c r="F21" s="6" t="s">
        <v>268</v>
      </c>
    </row>
    <row r="22" spans="1:6" ht="19" customHeight="1" thickBot="1" x14ac:dyDescent="0.4">
      <c r="A22" t="s">
        <v>270</v>
      </c>
      <c r="B22" t="s">
        <v>271</v>
      </c>
      <c r="C22" t="s">
        <v>1044</v>
      </c>
      <c r="E22" s="7" t="s">
        <v>1044</v>
      </c>
      <c r="F22" s="6" t="s">
        <v>270</v>
      </c>
    </row>
    <row r="23" spans="1:6" ht="19" customHeight="1" thickBot="1" x14ac:dyDescent="0.4">
      <c r="A23" t="s">
        <v>272</v>
      </c>
      <c r="B23" t="s">
        <v>273</v>
      </c>
      <c r="C23" t="s">
        <v>1044</v>
      </c>
      <c r="E23" s="7" t="s">
        <v>1044</v>
      </c>
      <c r="F23" s="6" t="s">
        <v>272</v>
      </c>
    </row>
    <row r="24" spans="1:6" ht="19" customHeight="1" thickBot="1" x14ac:dyDescent="0.4">
      <c r="A24" t="s">
        <v>274</v>
      </c>
      <c r="B24" t="s">
        <v>275</v>
      </c>
      <c r="C24" t="s">
        <v>1044</v>
      </c>
      <c r="E24" s="7" t="s">
        <v>1044</v>
      </c>
      <c r="F24" s="6" t="s">
        <v>274</v>
      </c>
    </row>
    <row r="25" spans="1:6" ht="19" customHeight="1" thickBot="1" x14ac:dyDescent="0.4">
      <c r="A25" t="s">
        <v>276</v>
      </c>
      <c r="B25" t="s">
        <v>277</v>
      </c>
      <c r="C25" t="s">
        <v>1044</v>
      </c>
      <c r="E25" s="7" t="s">
        <v>1044</v>
      </c>
      <c r="F25" s="6" t="s">
        <v>276</v>
      </c>
    </row>
    <row r="26" spans="1:6" ht="19" customHeight="1" thickBot="1" x14ac:dyDescent="0.4">
      <c r="A26" t="s">
        <v>278</v>
      </c>
      <c r="B26" t="s">
        <v>279</v>
      </c>
      <c r="C26" t="s">
        <v>1044</v>
      </c>
      <c r="E26" s="7" t="s">
        <v>1044</v>
      </c>
      <c r="F26" s="6" t="s">
        <v>278</v>
      </c>
    </row>
    <row r="27" spans="1:6" ht="19" customHeight="1" thickBot="1" x14ac:dyDescent="0.4">
      <c r="A27" t="s">
        <v>145</v>
      </c>
      <c r="B27" t="s">
        <v>280</v>
      </c>
      <c r="C27" t="s">
        <v>1044</v>
      </c>
      <c r="E27" s="7" t="s">
        <v>1044</v>
      </c>
      <c r="F27" s="6" t="s">
        <v>145</v>
      </c>
    </row>
    <row r="28" spans="1:6" ht="19" customHeight="1" thickBot="1" x14ac:dyDescent="0.4">
      <c r="A28" t="s">
        <v>281</v>
      </c>
      <c r="B28" t="s">
        <v>282</v>
      </c>
      <c r="C28" t="s">
        <v>1024</v>
      </c>
      <c r="E28" s="7" t="s">
        <v>1024</v>
      </c>
      <c r="F28" s="6" t="s">
        <v>281</v>
      </c>
    </row>
    <row r="29" spans="1:6" ht="19" customHeight="1" thickBot="1" x14ac:dyDescent="0.4">
      <c r="A29" t="s">
        <v>283</v>
      </c>
      <c r="B29" t="s">
        <v>284</v>
      </c>
      <c r="C29" t="s">
        <v>1050</v>
      </c>
      <c r="E29" s="7" t="s">
        <v>1050</v>
      </c>
      <c r="F29" s="6" t="s">
        <v>283</v>
      </c>
    </row>
    <row r="30" spans="1:6" ht="19" customHeight="1" thickBot="1" x14ac:dyDescent="0.4">
      <c r="A30" t="s">
        <v>285</v>
      </c>
      <c r="B30" t="s">
        <v>286</v>
      </c>
      <c r="C30" t="s">
        <v>1050</v>
      </c>
      <c r="E30" s="7" t="s">
        <v>1050</v>
      </c>
      <c r="F30" s="6" t="s">
        <v>285</v>
      </c>
    </row>
    <row r="31" spans="1:6" ht="19" customHeight="1" thickBot="1" x14ac:dyDescent="0.4">
      <c r="A31" t="s">
        <v>287</v>
      </c>
      <c r="B31" t="s">
        <v>288</v>
      </c>
      <c r="C31" t="s">
        <v>1050</v>
      </c>
      <c r="E31" s="7" t="s">
        <v>1050</v>
      </c>
      <c r="F31" s="6" t="s">
        <v>287</v>
      </c>
    </row>
    <row r="32" spans="1:6" ht="19" customHeight="1" thickBot="1" x14ac:dyDescent="0.4">
      <c r="A32" t="s">
        <v>207</v>
      </c>
      <c r="B32" t="s">
        <v>289</v>
      </c>
      <c r="C32" t="s">
        <v>1044</v>
      </c>
      <c r="E32" s="7" t="s">
        <v>1044</v>
      </c>
      <c r="F32" s="6" t="s">
        <v>207</v>
      </c>
    </row>
    <row r="33" spans="1:6" ht="19" customHeight="1" thickBot="1" x14ac:dyDescent="0.4">
      <c r="A33" t="s">
        <v>134</v>
      </c>
      <c r="B33" t="s">
        <v>290</v>
      </c>
      <c r="C33" t="s">
        <v>1044</v>
      </c>
      <c r="E33" s="7" t="s">
        <v>1044</v>
      </c>
      <c r="F33" s="6" t="s">
        <v>134</v>
      </c>
    </row>
    <row r="34" spans="1:6" ht="19" customHeight="1" thickBot="1" x14ac:dyDescent="0.4">
      <c r="A34" t="s">
        <v>107</v>
      </c>
      <c r="B34" t="s">
        <v>291</v>
      </c>
      <c r="C34" t="s">
        <v>1044</v>
      </c>
      <c r="E34" s="7" t="s">
        <v>1044</v>
      </c>
      <c r="F34" s="6" t="s">
        <v>107</v>
      </c>
    </row>
    <row r="35" spans="1:6" ht="19" customHeight="1" thickBot="1" x14ac:dyDescent="0.4">
      <c r="A35" t="s">
        <v>228</v>
      </c>
      <c r="B35" t="s">
        <v>292</v>
      </c>
      <c r="C35" t="s">
        <v>1044</v>
      </c>
      <c r="E35" s="7" t="s">
        <v>1044</v>
      </c>
      <c r="F35" s="6" t="s">
        <v>228</v>
      </c>
    </row>
    <row r="36" spans="1:6" ht="19" customHeight="1" thickBot="1" x14ac:dyDescent="0.4">
      <c r="A36" t="s">
        <v>42</v>
      </c>
      <c r="B36" t="s">
        <v>293</v>
      </c>
      <c r="C36" t="s">
        <v>1044</v>
      </c>
      <c r="E36" s="7" t="s">
        <v>1044</v>
      </c>
      <c r="F36" s="6" t="s">
        <v>42</v>
      </c>
    </row>
    <row r="37" spans="1:6" ht="19" customHeight="1" thickBot="1" x14ac:dyDescent="0.4">
      <c r="A37" t="s">
        <v>21</v>
      </c>
      <c r="B37" t="s">
        <v>294</v>
      </c>
      <c r="C37" t="s">
        <v>1044</v>
      </c>
      <c r="E37" s="7" t="s">
        <v>1044</v>
      </c>
      <c r="F37" s="6" t="s">
        <v>21</v>
      </c>
    </row>
    <row r="38" spans="1:6" ht="19" customHeight="1" thickBot="1" x14ac:dyDescent="0.4">
      <c r="A38" t="s">
        <v>130</v>
      </c>
      <c r="B38" t="s">
        <v>295</v>
      </c>
      <c r="C38" t="s">
        <v>1044</v>
      </c>
      <c r="E38" s="7" t="s">
        <v>1044</v>
      </c>
      <c r="F38" s="6" t="s">
        <v>130</v>
      </c>
    </row>
    <row r="39" spans="1:6" ht="19" customHeight="1" thickBot="1" x14ac:dyDescent="0.4">
      <c r="A39" t="s">
        <v>52</v>
      </c>
      <c r="B39" t="s">
        <v>296</v>
      </c>
      <c r="C39" t="s">
        <v>1044</v>
      </c>
      <c r="E39" s="7" t="s">
        <v>1044</v>
      </c>
      <c r="F39" s="6" t="s">
        <v>52</v>
      </c>
    </row>
    <row r="40" spans="1:6" ht="19" customHeight="1" thickBot="1" x14ac:dyDescent="0.4">
      <c r="A40" t="s">
        <v>13</v>
      </c>
      <c r="B40" t="s">
        <v>297</v>
      </c>
      <c r="C40" t="s">
        <v>1044</v>
      </c>
      <c r="E40" s="7" t="s">
        <v>1044</v>
      </c>
      <c r="F40" s="6" t="s">
        <v>13</v>
      </c>
    </row>
    <row r="41" spans="1:6" ht="19" customHeight="1" thickBot="1" x14ac:dyDescent="0.4">
      <c r="A41" t="s">
        <v>298</v>
      </c>
      <c r="B41" t="s">
        <v>299</v>
      </c>
      <c r="C41" t="s">
        <v>1044</v>
      </c>
      <c r="E41" s="7" t="s">
        <v>1044</v>
      </c>
      <c r="F41" s="6" t="s">
        <v>298</v>
      </c>
    </row>
    <row r="42" spans="1:6" ht="19" customHeight="1" thickBot="1" x14ac:dyDescent="0.4">
      <c r="A42" t="s">
        <v>300</v>
      </c>
      <c r="B42" t="s">
        <v>301</v>
      </c>
      <c r="C42" t="s">
        <v>1051</v>
      </c>
      <c r="E42" s="7" t="s">
        <v>1051</v>
      </c>
      <c r="F42" s="6" t="s">
        <v>300</v>
      </c>
    </row>
    <row r="43" spans="1:6" ht="19" customHeight="1" thickBot="1" x14ac:dyDescent="0.4">
      <c r="A43" t="s">
        <v>302</v>
      </c>
      <c r="B43" t="s">
        <v>303</v>
      </c>
      <c r="C43" t="s">
        <v>1050</v>
      </c>
      <c r="E43" s="7" t="s">
        <v>1050</v>
      </c>
      <c r="F43" s="6" t="s">
        <v>302</v>
      </c>
    </row>
    <row r="44" spans="1:6" ht="19" customHeight="1" thickBot="1" x14ac:dyDescent="0.4">
      <c r="A44" t="s">
        <v>304</v>
      </c>
      <c r="B44" t="s">
        <v>305</v>
      </c>
      <c r="C44" t="s">
        <v>1051</v>
      </c>
      <c r="E44" s="7" t="s">
        <v>1051</v>
      </c>
      <c r="F44" s="6" t="s">
        <v>304</v>
      </c>
    </row>
    <row r="45" spans="1:6" ht="19" customHeight="1" thickBot="1" x14ac:dyDescent="0.4">
      <c r="A45" t="s">
        <v>306</v>
      </c>
      <c r="B45" t="s">
        <v>307</v>
      </c>
      <c r="C45" t="s">
        <v>1024</v>
      </c>
      <c r="E45" s="7" t="s">
        <v>1024</v>
      </c>
      <c r="F45" s="6" t="s">
        <v>306</v>
      </c>
    </row>
    <row r="46" spans="1:6" ht="19" customHeight="1" thickBot="1" x14ac:dyDescent="0.4">
      <c r="A46" t="s">
        <v>308</v>
      </c>
      <c r="B46" t="s">
        <v>309</v>
      </c>
      <c r="C46" t="s">
        <v>1052</v>
      </c>
      <c r="E46" s="7" t="s">
        <v>1052</v>
      </c>
      <c r="F46" s="6" t="s">
        <v>308</v>
      </c>
    </row>
    <row r="47" spans="1:6" ht="19" customHeight="1" thickBot="1" x14ac:dyDescent="0.4">
      <c r="A47" t="s">
        <v>310</v>
      </c>
      <c r="B47" t="s">
        <v>311</v>
      </c>
      <c r="C47" t="s">
        <v>1024</v>
      </c>
      <c r="E47" s="7" t="s">
        <v>1024</v>
      </c>
      <c r="F47" s="6" t="s">
        <v>310</v>
      </c>
    </row>
    <row r="48" spans="1:6" ht="19" customHeight="1" thickBot="1" x14ac:dyDescent="0.4">
      <c r="A48" t="s">
        <v>312</v>
      </c>
      <c r="B48" t="s">
        <v>313</v>
      </c>
      <c r="C48" t="s">
        <v>1044</v>
      </c>
      <c r="E48" s="7" t="s">
        <v>1044</v>
      </c>
      <c r="F48" s="6" t="s">
        <v>312</v>
      </c>
    </row>
    <row r="49" spans="1:6" ht="19" customHeight="1" thickBot="1" x14ac:dyDescent="0.4">
      <c r="A49" t="s">
        <v>314</v>
      </c>
      <c r="B49" t="s">
        <v>315</v>
      </c>
      <c r="C49" t="s">
        <v>1051</v>
      </c>
      <c r="E49" s="7" t="s">
        <v>1051</v>
      </c>
      <c r="F49" s="6" t="s">
        <v>314</v>
      </c>
    </row>
    <row r="50" spans="1:6" ht="19" customHeight="1" thickBot="1" x14ac:dyDescent="0.4">
      <c r="A50" t="s">
        <v>316</v>
      </c>
      <c r="B50" t="s">
        <v>317</v>
      </c>
      <c r="C50" t="s">
        <v>1024</v>
      </c>
      <c r="E50" s="7" t="s">
        <v>1024</v>
      </c>
      <c r="F50" s="6" t="s">
        <v>316</v>
      </c>
    </row>
    <row r="51" spans="1:6" ht="19" customHeight="1" thickBot="1" x14ac:dyDescent="0.4">
      <c r="A51" t="s">
        <v>318</v>
      </c>
      <c r="B51" t="s">
        <v>319</v>
      </c>
      <c r="C51" t="s">
        <v>1046</v>
      </c>
      <c r="E51" s="7" t="s">
        <v>1046</v>
      </c>
      <c r="F51" s="6" t="s">
        <v>318</v>
      </c>
    </row>
    <row r="52" spans="1:6" ht="19" customHeight="1" thickBot="1" x14ac:dyDescent="0.4">
      <c r="A52" t="s">
        <v>320</v>
      </c>
      <c r="B52" t="s">
        <v>319</v>
      </c>
      <c r="C52" t="s">
        <v>1021</v>
      </c>
      <c r="E52" s="7" t="s">
        <v>1021</v>
      </c>
      <c r="F52" s="6" t="s">
        <v>320</v>
      </c>
    </row>
    <row r="53" spans="1:6" ht="19" customHeight="1" thickBot="1" x14ac:dyDescent="0.4">
      <c r="A53" t="s">
        <v>321</v>
      </c>
      <c r="B53" t="s">
        <v>322</v>
      </c>
      <c r="C53" t="s">
        <v>1021</v>
      </c>
      <c r="E53" s="7" t="s">
        <v>1021</v>
      </c>
      <c r="F53" s="6" t="s">
        <v>321</v>
      </c>
    </row>
    <row r="54" spans="1:6" ht="19" customHeight="1" thickBot="1" x14ac:dyDescent="0.4">
      <c r="A54" t="s">
        <v>323</v>
      </c>
      <c r="B54" t="s">
        <v>324</v>
      </c>
      <c r="C54" t="s">
        <v>1044</v>
      </c>
      <c r="E54" s="7" t="s">
        <v>1044</v>
      </c>
      <c r="F54" s="6" t="s">
        <v>323</v>
      </c>
    </row>
    <row r="55" spans="1:6" ht="19" customHeight="1" thickBot="1" x14ac:dyDescent="0.4">
      <c r="A55" t="s">
        <v>325</v>
      </c>
      <c r="B55" t="s">
        <v>326</v>
      </c>
      <c r="C55" t="s">
        <v>1044</v>
      </c>
      <c r="E55" s="7" t="s">
        <v>1044</v>
      </c>
      <c r="F55" s="6" t="s">
        <v>325</v>
      </c>
    </row>
    <row r="56" spans="1:6" ht="19" customHeight="1" thickBot="1" x14ac:dyDescent="0.4">
      <c r="A56" t="s">
        <v>327</v>
      </c>
      <c r="B56" t="s">
        <v>328</v>
      </c>
      <c r="C56" t="s">
        <v>1044</v>
      </c>
      <c r="E56" s="7" t="s">
        <v>1044</v>
      </c>
      <c r="F56" s="6" t="s">
        <v>327</v>
      </c>
    </row>
    <row r="57" spans="1:6" ht="19" customHeight="1" thickBot="1" x14ac:dyDescent="0.4">
      <c r="A57" t="s">
        <v>329</v>
      </c>
      <c r="B57" t="s">
        <v>330</v>
      </c>
      <c r="C57" t="s">
        <v>1044</v>
      </c>
      <c r="E57" s="7" t="s">
        <v>1044</v>
      </c>
      <c r="F57" s="6" t="s">
        <v>329</v>
      </c>
    </row>
    <row r="58" spans="1:6" ht="19" customHeight="1" thickBot="1" x14ac:dyDescent="0.4">
      <c r="A58" t="s">
        <v>331</v>
      </c>
      <c r="B58" t="s">
        <v>332</v>
      </c>
      <c r="C58" t="s">
        <v>1044</v>
      </c>
      <c r="E58" s="7" t="s">
        <v>1044</v>
      </c>
      <c r="F58" s="6" t="s">
        <v>331</v>
      </c>
    </row>
    <row r="59" spans="1:6" ht="19" customHeight="1" thickBot="1" x14ac:dyDescent="0.4">
      <c r="A59" t="s">
        <v>333</v>
      </c>
      <c r="B59" t="s">
        <v>334</v>
      </c>
      <c r="C59" t="s">
        <v>1044</v>
      </c>
      <c r="E59" s="7" t="s">
        <v>1044</v>
      </c>
      <c r="F59" s="6" t="s">
        <v>333</v>
      </c>
    </row>
    <row r="60" spans="1:6" ht="19" customHeight="1" thickBot="1" x14ac:dyDescent="0.4">
      <c r="A60" t="s">
        <v>335</v>
      </c>
      <c r="B60" t="s">
        <v>336</v>
      </c>
      <c r="C60" t="s">
        <v>1044</v>
      </c>
      <c r="E60" s="7" t="s">
        <v>1044</v>
      </c>
      <c r="F60" s="6" t="s">
        <v>335</v>
      </c>
    </row>
    <row r="61" spans="1:6" ht="19" customHeight="1" thickBot="1" x14ac:dyDescent="0.4">
      <c r="A61" t="s">
        <v>337</v>
      </c>
      <c r="B61" t="s">
        <v>338</v>
      </c>
      <c r="C61" t="s">
        <v>1044</v>
      </c>
      <c r="E61" s="7" t="s">
        <v>1044</v>
      </c>
      <c r="F61" s="6" t="s">
        <v>337</v>
      </c>
    </row>
    <row r="62" spans="1:6" ht="19" customHeight="1" thickBot="1" x14ac:dyDescent="0.4">
      <c r="A62" t="s">
        <v>339</v>
      </c>
      <c r="B62" t="s">
        <v>340</v>
      </c>
      <c r="C62" t="s">
        <v>1044</v>
      </c>
      <c r="E62" s="7" t="s">
        <v>1044</v>
      </c>
      <c r="F62" s="6" t="s">
        <v>339</v>
      </c>
    </row>
    <row r="63" spans="1:6" ht="19" customHeight="1" thickBot="1" x14ac:dyDescent="0.4">
      <c r="A63" t="s">
        <v>341</v>
      </c>
      <c r="B63" t="s">
        <v>342</v>
      </c>
      <c r="C63" t="s">
        <v>1044</v>
      </c>
      <c r="E63" s="7" t="s">
        <v>1044</v>
      </c>
      <c r="F63" s="6" t="s">
        <v>341</v>
      </c>
    </row>
    <row r="64" spans="1:6" ht="19" customHeight="1" thickBot="1" x14ac:dyDescent="0.4">
      <c r="A64" t="s">
        <v>343</v>
      </c>
      <c r="B64" t="s">
        <v>344</v>
      </c>
      <c r="C64" t="s">
        <v>1044</v>
      </c>
      <c r="E64" s="7" t="s">
        <v>1044</v>
      </c>
      <c r="F64" s="6" t="s">
        <v>343</v>
      </c>
    </row>
    <row r="65" spans="1:6" ht="19" customHeight="1" thickBot="1" x14ac:dyDescent="0.4">
      <c r="A65" t="s">
        <v>345</v>
      </c>
      <c r="B65" t="s">
        <v>346</v>
      </c>
      <c r="C65" t="s">
        <v>1044</v>
      </c>
      <c r="E65" s="7" t="s">
        <v>1044</v>
      </c>
      <c r="F65" s="6" t="s">
        <v>345</v>
      </c>
    </row>
    <row r="66" spans="1:6" ht="19" customHeight="1" thickBot="1" x14ac:dyDescent="0.4">
      <c r="A66" t="s">
        <v>347</v>
      </c>
      <c r="B66" t="s">
        <v>348</v>
      </c>
      <c r="C66" t="s">
        <v>1044</v>
      </c>
      <c r="E66" s="7" t="s">
        <v>1044</v>
      </c>
      <c r="F66" s="6" t="s">
        <v>347</v>
      </c>
    </row>
    <row r="67" spans="1:6" ht="19" customHeight="1" thickBot="1" x14ac:dyDescent="0.4">
      <c r="A67" t="s">
        <v>349</v>
      </c>
      <c r="B67" t="s">
        <v>350</v>
      </c>
      <c r="C67" t="s">
        <v>1044</v>
      </c>
      <c r="E67" s="7" t="s">
        <v>1044</v>
      </c>
      <c r="F67" s="6" t="s">
        <v>349</v>
      </c>
    </row>
    <row r="68" spans="1:6" ht="19" customHeight="1" thickBot="1" x14ac:dyDescent="0.4">
      <c r="A68" t="s">
        <v>351</v>
      </c>
      <c r="B68" t="s">
        <v>352</v>
      </c>
      <c r="C68" t="s">
        <v>1044</v>
      </c>
      <c r="E68" s="7" t="s">
        <v>1044</v>
      </c>
      <c r="F68" s="6" t="s">
        <v>351</v>
      </c>
    </row>
    <row r="69" spans="1:6" ht="19" customHeight="1" thickBot="1" x14ac:dyDescent="0.4">
      <c r="A69" t="s">
        <v>353</v>
      </c>
      <c r="B69" t="s">
        <v>354</v>
      </c>
      <c r="C69" t="s">
        <v>1044</v>
      </c>
      <c r="E69" s="7" t="s">
        <v>1044</v>
      </c>
      <c r="F69" s="6" t="s">
        <v>353</v>
      </c>
    </row>
    <row r="70" spans="1:6" ht="19" customHeight="1" thickBot="1" x14ac:dyDescent="0.4">
      <c r="A70" t="s">
        <v>103</v>
      </c>
      <c r="B70" t="s">
        <v>355</v>
      </c>
      <c r="C70" t="s">
        <v>1044</v>
      </c>
      <c r="E70" s="7" t="s">
        <v>1044</v>
      </c>
      <c r="F70" s="6" t="s">
        <v>103</v>
      </c>
    </row>
    <row r="71" spans="1:6" ht="19" customHeight="1" thickBot="1" x14ac:dyDescent="0.4">
      <c r="A71" t="s">
        <v>185</v>
      </c>
      <c r="B71" t="s">
        <v>356</v>
      </c>
      <c r="C71" t="s">
        <v>1044</v>
      </c>
      <c r="E71" s="7" t="s">
        <v>1044</v>
      </c>
      <c r="F71" s="6" t="s">
        <v>185</v>
      </c>
    </row>
    <row r="72" spans="1:6" ht="19" customHeight="1" thickBot="1" x14ac:dyDescent="0.4">
      <c r="A72" t="s">
        <v>357</v>
      </c>
      <c r="B72" t="s">
        <v>358</v>
      </c>
      <c r="C72" t="s">
        <v>1053</v>
      </c>
      <c r="E72" s="7" t="s">
        <v>1053</v>
      </c>
      <c r="F72" s="6" t="s">
        <v>357</v>
      </c>
    </row>
    <row r="73" spans="1:6" ht="19" customHeight="1" thickBot="1" x14ac:dyDescent="0.4">
      <c r="A73" t="s">
        <v>359</v>
      </c>
      <c r="B73" t="s">
        <v>360</v>
      </c>
      <c r="C73" t="s">
        <v>1053</v>
      </c>
      <c r="E73" s="7" t="s">
        <v>1053</v>
      </c>
      <c r="F73" s="6" t="s">
        <v>359</v>
      </c>
    </row>
    <row r="74" spans="1:6" ht="19" customHeight="1" thickBot="1" x14ac:dyDescent="0.4">
      <c r="A74" t="s">
        <v>361</v>
      </c>
      <c r="B74" t="s">
        <v>362</v>
      </c>
      <c r="C74" t="s">
        <v>1053</v>
      </c>
      <c r="E74" s="7" t="s">
        <v>1053</v>
      </c>
      <c r="F74" s="6" t="s">
        <v>361</v>
      </c>
    </row>
    <row r="75" spans="1:6" ht="19" customHeight="1" thickBot="1" x14ac:dyDescent="0.4">
      <c r="A75" t="s">
        <v>363</v>
      </c>
      <c r="B75" t="s">
        <v>364</v>
      </c>
      <c r="C75" t="s">
        <v>1053</v>
      </c>
      <c r="E75" s="7" t="s">
        <v>1053</v>
      </c>
      <c r="F75" s="6" t="s">
        <v>363</v>
      </c>
    </row>
    <row r="76" spans="1:6" ht="19" customHeight="1" thickBot="1" x14ac:dyDescent="0.4">
      <c r="A76" t="s">
        <v>365</v>
      </c>
      <c r="B76" t="s">
        <v>366</v>
      </c>
      <c r="C76" t="s">
        <v>1053</v>
      </c>
      <c r="E76" s="7" t="s">
        <v>1053</v>
      </c>
      <c r="F76" s="6" t="s">
        <v>365</v>
      </c>
    </row>
    <row r="77" spans="1:6" ht="19" customHeight="1" thickBot="1" x14ac:dyDescent="0.4">
      <c r="A77" t="s">
        <v>367</v>
      </c>
      <c r="B77" t="s">
        <v>368</v>
      </c>
      <c r="C77" t="s">
        <v>1053</v>
      </c>
      <c r="E77" s="7" t="s">
        <v>1053</v>
      </c>
      <c r="F77" s="6" t="s">
        <v>367</v>
      </c>
    </row>
    <row r="78" spans="1:6" ht="19" customHeight="1" thickBot="1" x14ac:dyDescent="0.4">
      <c r="A78" t="s">
        <v>369</v>
      </c>
      <c r="B78" t="s">
        <v>370</v>
      </c>
      <c r="C78" t="s">
        <v>1044</v>
      </c>
      <c r="E78" s="7" t="s">
        <v>1044</v>
      </c>
      <c r="F78" s="6" t="s">
        <v>369</v>
      </c>
    </row>
    <row r="79" spans="1:6" ht="19" customHeight="1" thickBot="1" x14ac:dyDescent="0.4">
      <c r="A79" t="s">
        <v>371</v>
      </c>
      <c r="B79" t="s">
        <v>372</v>
      </c>
      <c r="C79" t="s">
        <v>1051</v>
      </c>
      <c r="E79" s="7" t="s">
        <v>1051</v>
      </c>
      <c r="F79" s="6" t="s">
        <v>371</v>
      </c>
    </row>
    <row r="80" spans="1:6" ht="19" customHeight="1" thickBot="1" x14ac:dyDescent="0.4">
      <c r="A80" t="s">
        <v>373</v>
      </c>
      <c r="B80" t="s">
        <v>374</v>
      </c>
      <c r="C80" t="s">
        <v>1051</v>
      </c>
      <c r="E80" s="7" t="s">
        <v>1051</v>
      </c>
      <c r="F80" s="6" t="s">
        <v>373</v>
      </c>
    </row>
    <row r="81" spans="1:6" ht="19" customHeight="1" thickBot="1" x14ac:dyDescent="0.4">
      <c r="A81" t="s">
        <v>375</v>
      </c>
      <c r="B81" t="s">
        <v>376</v>
      </c>
      <c r="C81" t="s">
        <v>1051</v>
      </c>
      <c r="E81" s="7" t="s">
        <v>1051</v>
      </c>
      <c r="F81" s="6" t="s">
        <v>375</v>
      </c>
    </row>
    <row r="82" spans="1:6" ht="19" customHeight="1" x14ac:dyDescent="0.35">
      <c r="A82" t="s">
        <v>377</v>
      </c>
      <c r="B82" t="s">
        <v>378</v>
      </c>
      <c r="C82" t="s">
        <v>1051</v>
      </c>
      <c r="E82" t="s">
        <v>1051</v>
      </c>
      <c r="F82" t="s">
        <v>377</v>
      </c>
    </row>
    <row r="83" spans="1:6" ht="19" customHeight="1" x14ac:dyDescent="0.35">
      <c r="A83" t="s">
        <v>379</v>
      </c>
      <c r="B83" t="s">
        <v>380</v>
      </c>
      <c r="C83" t="s">
        <v>1046</v>
      </c>
      <c r="E83" t="s">
        <v>1046</v>
      </c>
      <c r="F83" t="s">
        <v>379</v>
      </c>
    </row>
    <row r="84" spans="1:6" ht="19" customHeight="1" x14ac:dyDescent="0.35">
      <c r="A84" t="s">
        <v>381</v>
      </c>
      <c r="B84" t="s">
        <v>382</v>
      </c>
      <c r="C84" t="s">
        <v>1047</v>
      </c>
      <c r="E84" t="s">
        <v>1047</v>
      </c>
      <c r="F84" t="s">
        <v>381</v>
      </c>
    </row>
    <row r="85" spans="1:6" ht="19" customHeight="1" x14ac:dyDescent="0.35">
      <c r="A85" t="s">
        <v>383</v>
      </c>
      <c r="B85" t="s">
        <v>384</v>
      </c>
      <c r="C85" t="s">
        <v>1046</v>
      </c>
      <c r="E85" t="s">
        <v>1046</v>
      </c>
      <c r="F85" t="s">
        <v>383</v>
      </c>
    </row>
    <row r="86" spans="1:6" ht="19" customHeight="1" x14ac:dyDescent="0.35">
      <c r="A86" t="s">
        <v>140</v>
      </c>
      <c r="B86" t="s">
        <v>385</v>
      </c>
      <c r="C86" t="s">
        <v>1050</v>
      </c>
      <c r="E86" t="s">
        <v>1050</v>
      </c>
      <c r="F86" t="s">
        <v>140</v>
      </c>
    </row>
    <row r="87" spans="1:6" ht="19" customHeight="1" x14ac:dyDescent="0.35">
      <c r="A87" t="s">
        <v>386</v>
      </c>
      <c r="B87" t="s">
        <v>387</v>
      </c>
      <c r="C87" t="s">
        <v>1046</v>
      </c>
      <c r="E87" t="s">
        <v>1046</v>
      </c>
      <c r="F87" t="s">
        <v>386</v>
      </c>
    </row>
    <row r="88" spans="1:6" ht="19" customHeight="1" x14ac:dyDescent="0.35">
      <c r="A88" t="s">
        <v>388</v>
      </c>
      <c r="B88" t="s">
        <v>387</v>
      </c>
      <c r="C88" t="s">
        <v>1021</v>
      </c>
      <c r="E88" t="s">
        <v>1021</v>
      </c>
      <c r="F88" t="s">
        <v>388</v>
      </c>
    </row>
    <row r="89" spans="1:6" ht="19" customHeight="1" x14ac:dyDescent="0.35">
      <c r="A89" t="s">
        <v>389</v>
      </c>
      <c r="B89" t="s">
        <v>390</v>
      </c>
      <c r="C89" t="s">
        <v>1021</v>
      </c>
      <c r="E89" t="s">
        <v>1021</v>
      </c>
      <c r="F89" t="s">
        <v>389</v>
      </c>
    </row>
    <row r="90" spans="1:6" ht="19" customHeight="1" x14ac:dyDescent="0.35">
      <c r="A90" t="s">
        <v>391</v>
      </c>
      <c r="B90" t="s">
        <v>392</v>
      </c>
      <c r="C90" t="s">
        <v>1021</v>
      </c>
      <c r="E90" t="s">
        <v>1021</v>
      </c>
      <c r="F90" t="s">
        <v>391</v>
      </c>
    </row>
    <row r="91" spans="1:6" ht="19" customHeight="1" x14ac:dyDescent="0.35">
      <c r="A91" t="s">
        <v>393</v>
      </c>
      <c r="B91" t="s">
        <v>394</v>
      </c>
      <c r="C91" t="s">
        <v>1046</v>
      </c>
      <c r="E91" t="s">
        <v>1046</v>
      </c>
      <c r="F91" t="s">
        <v>393</v>
      </c>
    </row>
    <row r="92" spans="1:6" ht="19" customHeight="1" x14ac:dyDescent="0.35">
      <c r="A92" t="s">
        <v>395</v>
      </c>
      <c r="B92" t="s">
        <v>396</v>
      </c>
      <c r="C92" t="s">
        <v>1045</v>
      </c>
      <c r="E92" t="s">
        <v>1045</v>
      </c>
      <c r="F92" t="s">
        <v>395</v>
      </c>
    </row>
    <row r="93" spans="1:6" ht="19" customHeight="1" x14ac:dyDescent="0.35">
      <c r="A93" t="s">
        <v>397</v>
      </c>
      <c r="B93" t="s">
        <v>398</v>
      </c>
      <c r="C93" t="s">
        <v>1052</v>
      </c>
      <c r="E93" t="s">
        <v>1052</v>
      </c>
      <c r="F93" t="s">
        <v>397</v>
      </c>
    </row>
    <row r="94" spans="1:6" ht="19" customHeight="1" x14ac:dyDescent="0.35">
      <c r="A94" t="s">
        <v>399</v>
      </c>
      <c r="B94" t="s">
        <v>400</v>
      </c>
      <c r="C94" t="s">
        <v>1024</v>
      </c>
      <c r="E94" t="s">
        <v>1024</v>
      </c>
      <c r="F94" t="s">
        <v>399</v>
      </c>
    </row>
    <row r="95" spans="1:6" ht="19" customHeight="1" x14ac:dyDescent="0.35">
      <c r="A95" t="s">
        <v>401</v>
      </c>
      <c r="B95" t="s">
        <v>402</v>
      </c>
      <c r="C95" t="s">
        <v>1024</v>
      </c>
      <c r="E95" t="s">
        <v>1024</v>
      </c>
      <c r="F95" t="s">
        <v>401</v>
      </c>
    </row>
    <row r="96" spans="1:6" ht="19" customHeight="1" x14ac:dyDescent="0.35">
      <c r="A96" t="s">
        <v>403</v>
      </c>
      <c r="B96" t="s">
        <v>404</v>
      </c>
      <c r="C96" t="s">
        <v>1052</v>
      </c>
      <c r="E96" t="s">
        <v>1052</v>
      </c>
      <c r="F96" t="s">
        <v>403</v>
      </c>
    </row>
    <row r="97" spans="1:6" ht="19" customHeight="1" x14ac:dyDescent="0.35">
      <c r="A97" t="s">
        <v>405</v>
      </c>
      <c r="B97" t="s">
        <v>406</v>
      </c>
      <c r="C97" t="s">
        <v>1024</v>
      </c>
      <c r="E97" t="s">
        <v>1024</v>
      </c>
      <c r="F97" t="s">
        <v>405</v>
      </c>
    </row>
    <row r="98" spans="1:6" ht="19" customHeight="1" x14ac:dyDescent="0.35">
      <c r="A98" t="s">
        <v>407</v>
      </c>
      <c r="B98" t="s">
        <v>408</v>
      </c>
      <c r="C98" t="s">
        <v>1024</v>
      </c>
      <c r="E98" t="s">
        <v>1024</v>
      </c>
      <c r="F98" t="s">
        <v>407</v>
      </c>
    </row>
    <row r="99" spans="1:6" ht="19" customHeight="1" x14ac:dyDescent="0.35">
      <c r="A99" t="s">
        <v>409</v>
      </c>
      <c r="B99" t="s">
        <v>410</v>
      </c>
      <c r="C99" t="s">
        <v>1024</v>
      </c>
      <c r="E99" t="s">
        <v>1024</v>
      </c>
      <c r="F99" t="s">
        <v>409</v>
      </c>
    </row>
    <row r="100" spans="1:6" ht="19" customHeight="1" x14ac:dyDescent="0.35">
      <c r="A100" t="s">
        <v>411</v>
      </c>
      <c r="B100" t="s">
        <v>412</v>
      </c>
      <c r="C100" t="s">
        <v>1024</v>
      </c>
      <c r="E100" t="s">
        <v>1024</v>
      </c>
      <c r="F100" t="s">
        <v>411</v>
      </c>
    </row>
    <row r="101" spans="1:6" ht="19" customHeight="1" x14ac:dyDescent="0.35">
      <c r="A101" t="s">
        <v>413</v>
      </c>
      <c r="B101" t="s">
        <v>414</v>
      </c>
      <c r="C101" t="s">
        <v>1024</v>
      </c>
      <c r="E101" t="s">
        <v>1024</v>
      </c>
      <c r="F101" t="s">
        <v>413</v>
      </c>
    </row>
    <row r="102" spans="1:6" ht="19" customHeight="1" x14ac:dyDescent="0.35">
      <c r="A102" t="s">
        <v>415</v>
      </c>
      <c r="B102" t="s">
        <v>416</v>
      </c>
      <c r="C102" t="s">
        <v>1024</v>
      </c>
      <c r="E102" t="s">
        <v>1024</v>
      </c>
      <c r="F102" t="s">
        <v>415</v>
      </c>
    </row>
    <row r="103" spans="1:6" ht="19" customHeight="1" x14ac:dyDescent="0.35">
      <c r="A103" t="s">
        <v>186</v>
      </c>
      <c r="B103" t="s">
        <v>417</v>
      </c>
      <c r="C103" t="s">
        <v>1044</v>
      </c>
      <c r="E103" t="s">
        <v>1044</v>
      </c>
      <c r="F103" t="s">
        <v>186</v>
      </c>
    </row>
    <row r="104" spans="1:6" ht="19" customHeight="1" x14ac:dyDescent="0.35">
      <c r="A104" t="s">
        <v>418</v>
      </c>
      <c r="B104" t="s">
        <v>419</v>
      </c>
      <c r="C104" t="s">
        <v>1046</v>
      </c>
      <c r="E104" t="s">
        <v>1046</v>
      </c>
      <c r="F104" t="s">
        <v>418</v>
      </c>
    </row>
    <row r="105" spans="1:6" ht="19" customHeight="1" x14ac:dyDescent="0.35">
      <c r="A105" t="s">
        <v>420</v>
      </c>
      <c r="B105" t="s">
        <v>421</v>
      </c>
      <c r="C105" t="s">
        <v>1046</v>
      </c>
      <c r="E105" t="s">
        <v>1046</v>
      </c>
      <c r="F105" t="s">
        <v>420</v>
      </c>
    </row>
    <row r="106" spans="1:6" ht="19" customHeight="1" x14ac:dyDescent="0.35">
      <c r="A106" t="s">
        <v>422</v>
      </c>
      <c r="B106" t="s">
        <v>423</v>
      </c>
      <c r="C106" t="s">
        <v>1021</v>
      </c>
      <c r="E106" t="s">
        <v>1021</v>
      </c>
      <c r="F106" t="s">
        <v>422</v>
      </c>
    </row>
    <row r="107" spans="1:6" ht="19" customHeight="1" x14ac:dyDescent="0.35">
      <c r="A107" t="s">
        <v>424</v>
      </c>
      <c r="B107" t="s">
        <v>425</v>
      </c>
      <c r="C107" t="s">
        <v>1046</v>
      </c>
      <c r="E107" t="s">
        <v>1046</v>
      </c>
      <c r="F107" t="s">
        <v>424</v>
      </c>
    </row>
    <row r="108" spans="1:6" ht="19" customHeight="1" x14ac:dyDescent="0.35">
      <c r="A108" t="s">
        <v>426</v>
      </c>
      <c r="B108" t="s">
        <v>425</v>
      </c>
      <c r="C108" t="s">
        <v>1021</v>
      </c>
      <c r="E108" t="s">
        <v>1021</v>
      </c>
      <c r="F108" t="s">
        <v>426</v>
      </c>
    </row>
    <row r="109" spans="1:6" ht="19" customHeight="1" x14ac:dyDescent="0.35">
      <c r="A109" t="s">
        <v>427</v>
      </c>
      <c r="B109" t="s">
        <v>428</v>
      </c>
      <c r="C109" t="s">
        <v>1046</v>
      </c>
      <c r="E109" t="s">
        <v>1046</v>
      </c>
      <c r="F109" t="s">
        <v>427</v>
      </c>
    </row>
    <row r="110" spans="1:6" ht="19" customHeight="1" x14ac:dyDescent="0.35">
      <c r="A110" t="s">
        <v>429</v>
      </c>
      <c r="B110" t="s">
        <v>430</v>
      </c>
      <c r="C110" t="s">
        <v>1046</v>
      </c>
      <c r="E110" t="s">
        <v>1046</v>
      </c>
      <c r="F110" t="s">
        <v>429</v>
      </c>
    </row>
    <row r="111" spans="1:6" ht="19" customHeight="1" x14ac:dyDescent="0.35">
      <c r="A111" t="s">
        <v>431</v>
      </c>
      <c r="B111" t="s">
        <v>432</v>
      </c>
      <c r="C111" t="s">
        <v>1046</v>
      </c>
      <c r="E111" t="s">
        <v>1046</v>
      </c>
      <c r="F111" t="s">
        <v>431</v>
      </c>
    </row>
    <row r="112" spans="1:6" ht="19" customHeight="1" x14ac:dyDescent="0.35">
      <c r="A112" t="s">
        <v>125</v>
      </c>
      <c r="B112" t="s">
        <v>433</v>
      </c>
      <c r="C112" t="s">
        <v>1044</v>
      </c>
      <c r="E112" t="s">
        <v>1044</v>
      </c>
      <c r="F112" t="s">
        <v>125</v>
      </c>
    </row>
    <row r="113" spans="1:6" ht="19" customHeight="1" x14ac:dyDescent="0.35">
      <c r="A113" t="s">
        <v>434</v>
      </c>
      <c r="B113" t="s">
        <v>435</v>
      </c>
      <c r="C113" t="s">
        <v>1024</v>
      </c>
      <c r="E113" t="s">
        <v>1024</v>
      </c>
      <c r="F113" t="s">
        <v>434</v>
      </c>
    </row>
    <row r="114" spans="1:6" ht="19" customHeight="1" x14ac:dyDescent="0.35">
      <c r="A114" t="s">
        <v>136</v>
      </c>
      <c r="B114" t="s">
        <v>436</v>
      </c>
      <c r="C114" t="s">
        <v>1044</v>
      </c>
      <c r="E114" t="s">
        <v>1044</v>
      </c>
      <c r="F114" t="s">
        <v>136</v>
      </c>
    </row>
    <row r="115" spans="1:6" ht="19" customHeight="1" x14ac:dyDescent="0.35">
      <c r="A115" t="s">
        <v>437</v>
      </c>
      <c r="B115" t="s">
        <v>438</v>
      </c>
      <c r="C115" t="s">
        <v>1024</v>
      </c>
      <c r="E115" t="s">
        <v>1024</v>
      </c>
      <c r="F115" t="s">
        <v>437</v>
      </c>
    </row>
    <row r="116" spans="1:6" ht="19" customHeight="1" x14ac:dyDescent="0.35">
      <c r="A116" t="s">
        <v>439</v>
      </c>
      <c r="B116" t="s">
        <v>440</v>
      </c>
      <c r="C116" t="s">
        <v>1044</v>
      </c>
      <c r="E116" t="s">
        <v>1044</v>
      </c>
      <c r="F116" t="s">
        <v>439</v>
      </c>
    </row>
    <row r="117" spans="1:6" ht="19" customHeight="1" x14ac:dyDescent="0.35">
      <c r="A117" t="s">
        <v>441</v>
      </c>
      <c r="B117" t="s">
        <v>442</v>
      </c>
      <c r="C117" t="s">
        <v>1024</v>
      </c>
      <c r="E117" t="s">
        <v>1024</v>
      </c>
      <c r="F117" t="s">
        <v>441</v>
      </c>
    </row>
    <row r="118" spans="1:6" ht="19" customHeight="1" x14ac:dyDescent="0.35">
      <c r="A118" t="s">
        <v>129</v>
      </c>
      <c r="B118" t="s">
        <v>443</v>
      </c>
      <c r="C118" t="s">
        <v>1044</v>
      </c>
      <c r="E118" t="s">
        <v>1044</v>
      </c>
      <c r="F118" t="s">
        <v>129</v>
      </c>
    </row>
    <row r="119" spans="1:6" ht="19" customHeight="1" x14ac:dyDescent="0.35">
      <c r="A119" t="s">
        <v>171</v>
      </c>
      <c r="B119" t="s">
        <v>444</v>
      </c>
      <c r="C119" t="s">
        <v>1044</v>
      </c>
      <c r="E119" t="s">
        <v>1044</v>
      </c>
      <c r="F119" t="s">
        <v>171</v>
      </c>
    </row>
    <row r="120" spans="1:6" ht="19" customHeight="1" x14ac:dyDescent="0.35">
      <c r="A120" t="s">
        <v>151</v>
      </c>
      <c r="B120" t="s">
        <v>445</v>
      </c>
      <c r="C120" t="s">
        <v>1044</v>
      </c>
      <c r="E120" t="s">
        <v>1044</v>
      </c>
      <c r="F120" t="s">
        <v>151</v>
      </c>
    </row>
    <row r="121" spans="1:6" ht="19" customHeight="1" x14ac:dyDescent="0.35">
      <c r="A121" t="s">
        <v>446</v>
      </c>
      <c r="B121" t="s">
        <v>447</v>
      </c>
      <c r="C121" t="s">
        <v>1050</v>
      </c>
      <c r="E121" t="s">
        <v>1050</v>
      </c>
      <c r="F121" t="s">
        <v>446</v>
      </c>
    </row>
    <row r="122" spans="1:6" ht="19" customHeight="1" x14ac:dyDescent="0.35">
      <c r="A122" t="s">
        <v>448</v>
      </c>
      <c r="B122" t="s">
        <v>447</v>
      </c>
      <c r="C122" t="s">
        <v>1050</v>
      </c>
      <c r="E122" t="s">
        <v>1050</v>
      </c>
      <c r="F122" t="s">
        <v>448</v>
      </c>
    </row>
    <row r="123" spans="1:6" ht="19" customHeight="1" x14ac:dyDescent="0.35">
      <c r="A123" t="s">
        <v>449</v>
      </c>
      <c r="B123" t="s">
        <v>450</v>
      </c>
      <c r="C123" t="s">
        <v>1021</v>
      </c>
      <c r="E123" t="s">
        <v>1021</v>
      </c>
      <c r="F123" t="s">
        <v>449</v>
      </c>
    </row>
    <row r="124" spans="1:6" ht="19" customHeight="1" x14ac:dyDescent="0.35">
      <c r="A124" t="s">
        <v>451</v>
      </c>
      <c r="B124" t="s">
        <v>452</v>
      </c>
      <c r="C124" t="s">
        <v>1021</v>
      </c>
      <c r="E124" t="s">
        <v>1021</v>
      </c>
      <c r="F124" t="s">
        <v>451</v>
      </c>
    </row>
    <row r="125" spans="1:6" ht="19" customHeight="1" x14ac:dyDescent="0.35">
      <c r="A125" t="s">
        <v>453</v>
      </c>
      <c r="B125" t="s">
        <v>454</v>
      </c>
      <c r="C125" t="s">
        <v>1021</v>
      </c>
      <c r="E125" t="s">
        <v>1021</v>
      </c>
      <c r="F125" t="s">
        <v>453</v>
      </c>
    </row>
    <row r="126" spans="1:6" ht="19" customHeight="1" x14ac:dyDescent="0.35">
      <c r="A126" t="s">
        <v>455</v>
      </c>
      <c r="B126" t="s">
        <v>456</v>
      </c>
      <c r="C126" t="s">
        <v>1021</v>
      </c>
      <c r="E126" t="s">
        <v>1021</v>
      </c>
      <c r="F126" t="s">
        <v>455</v>
      </c>
    </row>
    <row r="127" spans="1:6" ht="19" customHeight="1" x14ac:dyDescent="0.35">
      <c r="A127" t="s">
        <v>457</v>
      </c>
      <c r="B127" t="s">
        <v>458</v>
      </c>
      <c r="C127" t="s">
        <v>1021</v>
      </c>
      <c r="E127" t="s">
        <v>1021</v>
      </c>
      <c r="F127" t="s">
        <v>457</v>
      </c>
    </row>
    <row r="128" spans="1:6" ht="19" customHeight="1" x14ac:dyDescent="0.35">
      <c r="A128" t="s">
        <v>214</v>
      </c>
      <c r="B128" t="s">
        <v>459</v>
      </c>
      <c r="C128" t="s">
        <v>1050</v>
      </c>
      <c r="E128" t="s">
        <v>1050</v>
      </c>
      <c r="F128" t="s">
        <v>214</v>
      </c>
    </row>
    <row r="129" spans="1:6" ht="19" customHeight="1" x14ac:dyDescent="0.35">
      <c r="A129" t="s">
        <v>204</v>
      </c>
      <c r="B129" t="s">
        <v>460</v>
      </c>
      <c r="C129" t="s">
        <v>1050</v>
      </c>
      <c r="E129" t="s">
        <v>1050</v>
      </c>
      <c r="F129" t="s">
        <v>204</v>
      </c>
    </row>
    <row r="130" spans="1:6" ht="19" customHeight="1" x14ac:dyDescent="0.35">
      <c r="A130" t="s">
        <v>179</v>
      </c>
      <c r="B130" t="s">
        <v>461</v>
      </c>
      <c r="C130" t="s">
        <v>1050</v>
      </c>
      <c r="E130" t="s">
        <v>1050</v>
      </c>
      <c r="F130" t="s">
        <v>179</v>
      </c>
    </row>
    <row r="131" spans="1:6" ht="19" customHeight="1" x14ac:dyDescent="0.35">
      <c r="A131" t="s">
        <v>154</v>
      </c>
      <c r="B131" t="s">
        <v>462</v>
      </c>
      <c r="C131" t="s">
        <v>1050</v>
      </c>
      <c r="E131" t="s">
        <v>1050</v>
      </c>
      <c r="F131" t="s">
        <v>154</v>
      </c>
    </row>
    <row r="132" spans="1:6" ht="19" customHeight="1" x14ac:dyDescent="0.35">
      <c r="A132" t="s">
        <v>213</v>
      </c>
      <c r="B132" t="s">
        <v>463</v>
      </c>
      <c r="C132" t="s">
        <v>1050</v>
      </c>
      <c r="E132" t="s">
        <v>1050</v>
      </c>
      <c r="F132" t="s">
        <v>213</v>
      </c>
    </row>
    <row r="133" spans="1:6" ht="19" customHeight="1" x14ac:dyDescent="0.35">
      <c r="A133" t="s">
        <v>119</v>
      </c>
      <c r="B133" t="s">
        <v>464</v>
      </c>
      <c r="C133" t="s">
        <v>1044</v>
      </c>
      <c r="E133" t="s">
        <v>1044</v>
      </c>
      <c r="F133" t="s">
        <v>119</v>
      </c>
    </row>
    <row r="134" spans="1:6" ht="19" customHeight="1" x14ac:dyDescent="0.35">
      <c r="A134" t="s">
        <v>465</v>
      </c>
      <c r="B134" t="s">
        <v>466</v>
      </c>
      <c r="C134" t="s">
        <v>1021</v>
      </c>
      <c r="E134" t="s">
        <v>1021</v>
      </c>
      <c r="F134" t="s">
        <v>465</v>
      </c>
    </row>
    <row r="135" spans="1:6" ht="19" customHeight="1" x14ac:dyDescent="0.35">
      <c r="A135" t="s">
        <v>467</v>
      </c>
      <c r="B135" t="s">
        <v>468</v>
      </c>
      <c r="C135" t="s">
        <v>1021</v>
      </c>
      <c r="E135" t="s">
        <v>1021</v>
      </c>
      <c r="F135" t="s">
        <v>467</v>
      </c>
    </row>
    <row r="136" spans="1:6" ht="19" customHeight="1" x14ac:dyDescent="0.35">
      <c r="A136" t="s">
        <v>469</v>
      </c>
      <c r="B136" t="s">
        <v>470</v>
      </c>
      <c r="C136" t="s">
        <v>1046</v>
      </c>
      <c r="E136" t="s">
        <v>1046</v>
      </c>
      <c r="F136" t="s">
        <v>469</v>
      </c>
    </row>
    <row r="137" spans="1:6" ht="19" customHeight="1" x14ac:dyDescent="0.35">
      <c r="A137" t="s">
        <v>471</v>
      </c>
      <c r="B137" t="s">
        <v>472</v>
      </c>
      <c r="C137" t="s">
        <v>1046</v>
      </c>
      <c r="E137" t="s">
        <v>1046</v>
      </c>
      <c r="F137" t="s">
        <v>471</v>
      </c>
    </row>
    <row r="138" spans="1:6" ht="19" customHeight="1" x14ac:dyDescent="0.35">
      <c r="A138" t="s">
        <v>473</v>
      </c>
      <c r="B138" t="s">
        <v>474</v>
      </c>
      <c r="C138" t="s">
        <v>1025</v>
      </c>
      <c r="E138" t="s">
        <v>1025</v>
      </c>
      <c r="F138" t="s">
        <v>473</v>
      </c>
    </row>
    <row r="139" spans="1:6" ht="19" customHeight="1" x14ac:dyDescent="0.35">
      <c r="A139" t="s">
        <v>475</v>
      </c>
      <c r="B139" t="s">
        <v>476</v>
      </c>
      <c r="C139" t="s">
        <v>1044</v>
      </c>
      <c r="E139" t="s">
        <v>1044</v>
      </c>
      <c r="F139" t="s">
        <v>475</v>
      </c>
    </row>
    <row r="140" spans="1:6" ht="19" customHeight="1" x14ac:dyDescent="0.35">
      <c r="A140" t="s">
        <v>477</v>
      </c>
      <c r="B140" t="s">
        <v>478</v>
      </c>
      <c r="C140" t="s">
        <v>1030</v>
      </c>
      <c r="E140" t="s">
        <v>1030</v>
      </c>
      <c r="F140" t="s">
        <v>477</v>
      </c>
    </row>
    <row r="141" spans="1:6" ht="19" customHeight="1" x14ac:dyDescent="0.35">
      <c r="A141" t="s">
        <v>479</v>
      </c>
      <c r="B141" t="s">
        <v>478</v>
      </c>
      <c r="C141" t="s">
        <v>1022</v>
      </c>
      <c r="E141" t="s">
        <v>1022</v>
      </c>
      <c r="F141" t="s">
        <v>479</v>
      </c>
    </row>
    <row r="142" spans="1:6" ht="19" customHeight="1" x14ac:dyDescent="0.35">
      <c r="A142" t="s">
        <v>198</v>
      </c>
      <c r="B142" t="s">
        <v>480</v>
      </c>
      <c r="C142" t="s">
        <v>1044</v>
      </c>
      <c r="E142" t="s">
        <v>1044</v>
      </c>
      <c r="F142" t="s">
        <v>198</v>
      </c>
    </row>
    <row r="143" spans="1:6" ht="19" customHeight="1" x14ac:dyDescent="0.35">
      <c r="A143" t="s">
        <v>112</v>
      </c>
      <c r="B143" t="s">
        <v>481</v>
      </c>
      <c r="C143" t="s">
        <v>1044</v>
      </c>
      <c r="E143" t="s">
        <v>1044</v>
      </c>
      <c r="F143" t="s">
        <v>112</v>
      </c>
    </row>
    <row r="144" spans="1:6" ht="19" customHeight="1" x14ac:dyDescent="0.35">
      <c r="A144" t="s">
        <v>482</v>
      </c>
      <c r="B144" t="s">
        <v>483</v>
      </c>
      <c r="C144" t="s">
        <v>1031</v>
      </c>
      <c r="E144" t="s">
        <v>1031</v>
      </c>
      <c r="F144" t="s">
        <v>482</v>
      </c>
    </row>
    <row r="145" spans="1:6" ht="19" customHeight="1" x14ac:dyDescent="0.35">
      <c r="A145" t="s">
        <v>85</v>
      </c>
      <c r="B145" t="s">
        <v>484</v>
      </c>
      <c r="C145" t="s">
        <v>1056</v>
      </c>
      <c r="E145" t="s">
        <v>1056</v>
      </c>
      <c r="F145" t="s">
        <v>85</v>
      </c>
    </row>
    <row r="146" spans="1:6" ht="19" customHeight="1" x14ac:dyDescent="0.35">
      <c r="A146" t="s">
        <v>485</v>
      </c>
      <c r="B146" t="s">
        <v>486</v>
      </c>
      <c r="C146" t="s">
        <v>1056</v>
      </c>
      <c r="E146" t="s">
        <v>1056</v>
      </c>
      <c r="F146" t="s">
        <v>485</v>
      </c>
    </row>
    <row r="147" spans="1:6" ht="19" customHeight="1" x14ac:dyDescent="0.35">
      <c r="A147" t="s">
        <v>487</v>
      </c>
      <c r="B147" t="s">
        <v>488</v>
      </c>
      <c r="C147" t="s">
        <v>1044</v>
      </c>
      <c r="E147" t="s">
        <v>1044</v>
      </c>
      <c r="F147" t="s">
        <v>487</v>
      </c>
    </row>
    <row r="148" spans="1:6" ht="19" customHeight="1" x14ac:dyDescent="0.35">
      <c r="A148" t="s">
        <v>489</v>
      </c>
      <c r="B148" t="s">
        <v>490</v>
      </c>
      <c r="C148" t="s">
        <v>1044</v>
      </c>
      <c r="E148" t="s">
        <v>1044</v>
      </c>
      <c r="F148" t="s">
        <v>489</v>
      </c>
    </row>
    <row r="149" spans="1:6" ht="19" customHeight="1" x14ac:dyDescent="0.35">
      <c r="A149" t="s">
        <v>491</v>
      </c>
      <c r="B149" t="s">
        <v>492</v>
      </c>
      <c r="C149" t="s">
        <v>1030</v>
      </c>
      <c r="E149" t="s">
        <v>1030</v>
      </c>
      <c r="F149" t="s">
        <v>491</v>
      </c>
    </row>
    <row r="150" spans="1:6" ht="19" customHeight="1" x14ac:dyDescent="0.35">
      <c r="A150" t="s">
        <v>493</v>
      </c>
      <c r="B150" t="s">
        <v>494</v>
      </c>
      <c r="C150" t="s">
        <v>1030</v>
      </c>
      <c r="E150" t="s">
        <v>1030</v>
      </c>
      <c r="F150" t="s">
        <v>493</v>
      </c>
    </row>
    <row r="151" spans="1:6" ht="19" customHeight="1" x14ac:dyDescent="0.35">
      <c r="A151" t="s">
        <v>495</v>
      </c>
      <c r="B151" t="s">
        <v>496</v>
      </c>
      <c r="C151" t="s">
        <v>1030</v>
      </c>
      <c r="E151" t="s">
        <v>1030</v>
      </c>
      <c r="F151" t="s">
        <v>495</v>
      </c>
    </row>
    <row r="152" spans="1:6" ht="19" customHeight="1" x14ac:dyDescent="0.35">
      <c r="A152" t="s">
        <v>497</v>
      </c>
      <c r="B152" t="s">
        <v>498</v>
      </c>
      <c r="C152" t="s">
        <v>1030</v>
      </c>
      <c r="E152" t="s">
        <v>1030</v>
      </c>
      <c r="F152" t="s">
        <v>497</v>
      </c>
    </row>
    <row r="153" spans="1:6" ht="19" customHeight="1" x14ac:dyDescent="0.35">
      <c r="A153" t="s">
        <v>499</v>
      </c>
      <c r="B153" t="s">
        <v>500</v>
      </c>
      <c r="C153" t="s">
        <v>1030</v>
      </c>
      <c r="E153" t="s">
        <v>1030</v>
      </c>
      <c r="F153" t="s">
        <v>499</v>
      </c>
    </row>
    <row r="154" spans="1:6" ht="19" customHeight="1" x14ac:dyDescent="0.35">
      <c r="A154" t="s">
        <v>501</v>
      </c>
      <c r="B154" t="s">
        <v>502</v>
      </c>
      <c r="C154" t="s">
        <v>1030</v>
      </c>
      <c r="E154" t="s">
        <v>1030</v>
      </c>
      <c r="F154" t="s">
        <v>501</v>
      </c>
    </row>
    <row r="155" spans="1:6" ht="19" customHeight="1" x14ac:dyDescent="0.35">
      <c r="A155" t="s">
        <v>503</v>
      </c>
      <c r="B155" t="s">
        <v>504</v>
      </c>
      <c r="C155" t="s">
        <v>1030</v>
      </c>
      <c r="E155" t="s">
        <v>1030</v>
      </c>
      <c r="F155" t="s">
        <v>503</v>
      </c>
    </row>
    <row r="156" spans="1:6" ht="19" customHeight="1" x14ac:dyDescent="0.35">
      <c r="A156" t="s">
        <v>505</v>
      </c>
      <c r="B156" t="s">
        <v>506</v>
      </c>
      <c r="C156" t="s">
        <v>1030</v>
      </c>
      <c r="E156" t="s">
        <v>1030</v>
      </c>
      <c r="F156" t="s">
        <v>505</v>
      </c>
    </row>
    <row r="157" spans="1:6" ht="19" customHeight="1" x14ac:dyDescent="0.35">
      <c r="A157" t="s">
        <v>507</v>
      </c>
      <c r="B157" t="s">
        <v>508</v>
      </c>
      <c r="C157" t="s">
        <v>1030</v>
      </c>
      <c r="E157" t="s">
        <v>1030</v>
      </c>
      <c r="F157" t="s">
        <v>507</v>
      </c>
    </row>
    <row r="158" spans="1:6" ht="19" customHeight="1" x14ac:dyDescent="0.35">
      <c r="A158" t="s">
        <v>509</v>
      </c>
      <c r="B158" t="s">
        <v>510</v>
      </c>
      <c r="C158" t="s">
        <v>1056</v>
      </c>
      <c r="E158" t="s">
        <v>1056</v>
      </c>
      <c r="F158" t="s">
        <v>509</v>
      </c>
    </row>
    <row r="159" spans="1:6" ht="19" customHeight="1" x14ac:dyDescent="0.35">
      <c r="A159" t="s">
        <v>511</v>
      </c>
      <c r="B159" t="s">
        <v>512</v>
      </c>
      <c r="C159" t="s">
        <v>1056</v>
      </c>
      <c r="E159" t="s">
        <v>1056</v>
      </c>
      <c r="F159" t="s">
        <v>511</v>
      </c>
    </row>
    <row r="160" spans="1:6" ht="19" customHeight="1" x14ac:dyDescent="0.35">
      <c r="A160" t="s">
        <v>56</v>
      </c>
      <c r="B160" t="s">
        <v>510</v>
      </c>
      <c r="C160" t="s">
        <v>1056</v>
      </c>
      <c r="E160" t="s">
        <v>1056</v>
      </c>
      <c r="F160" t="s">
        <v>56</v>
      </c>
    </row>
    <row r="161" spans="1:6" ht="19" customHeight="1" x14ac:dyDescent="0.35">
      <c r="A161" t="s">
        <v>168</v>
      </c>
      <c r="B161" t="s">
        <v>513</v>
      </c>
      <c r="C161" t="s">
        <v>1032</v>
      </c>
      <c r="E161" t="s">
        <v>1032</v>
      </c>
      <c r="F161" t="s">
        <v>168</v>
      </c>
    </row>
    <row r="162" spans="1:6" ht="19" customHeight="1" x14ac:dyDescent="0.35">
      <c r="A162" t="s">
        <v>514</v>
      </c>
      <c r="B162" t="s">
        <v>515</v>
      </c>
      <c r="C162" t="s">
        <v>1032</v>
      </c>
      <c r="E162" t="s">
        <v>1032</v>
      </c>
      <c r="F162" t="s">
        <v>514</v>
      </c>
    </row>
    <row r="163" spans="1:6" ht="19" customHeight="1" x14ac:dyDescent="0.35">
      <c r="A163" t="s">
        <v>516</v>
      </c>
      <c r="B163" t="s">
        <v>517</v>
      </c>
      <c r="C163" t="s">
        <v>1032</v>
      </c>
      <c r="E163" t="s">
        <v>1032</v>
      </c>
      <c r="F163" t="s">
        <v>516</v>
      </c>
    </row>
    <row r="164" spans="1:6" ht="19" customHeight="1" x14ac:dyDescent="0.35">
      <c r="A164" t="s">
        <v>518</v>
      </c>
      <c r="B164" t="s">
        <v>519</v>
      </c>
      <c r="C164" t="s">
        <v>1032</v>
      </c>
      <c r="E164" t="s">
        <v>1032</v>
      </c>
      <c r="F164" t="s">
        <v>518</v>
      </c>
    </row>
    <row r="165" spans="1:6" ht="19" customHeight="1" x14ac:dyDescent="0.35">
      <c r="A165" t="s">
        <v>178</v>
      </c>
      <c r="B165" t="s">
        <v>520</v>
      </c>
      <c r="C165" t="s">
        <v>1044</v>
      </c>
      <c r="E165" t="s">
        <v>1044</v>
      </c>
      <c r="F165" t="s">
        <v>178</v>
      </c>
    </row>
    <row r="166" spans="1:6" ht="19" customHeight="1" x14ac:dyDescent="0.35">
      <c r="A166" t="s">
        <v>521</v>
      </c>
      <c r="B166" t="s">
        <v>522</v>
      </c>
      <c r="C166" t="s">
        <v>1023</v>
      </c>
      <c r="E166" t="s">
        <v>1023</v>
      </c>
      <c r="F166" t="s">
        <v>521</v>
      </c>
    </row>
    <row r="167" spans="1:6" ht="19" customHeight="1" x14ac:dyDescent="0.35">
      <c r="A167" t="s">
        <v>523</v>
      </c>
      <c r="B167" t="s">
        <v>524</v>
      </c>
      <c r="C167" t="s">
        <v>1023</v>
      </c>
      <c r="E167" t="s">
        <v>1023</v>
      </c>
      <c r="F167" t="s">
        <v>523</v>
      </c>
    </row>
    <row r="168" spans="1:6" ht="19" customHeight="1" x14ac:dyDescent="0.35">
      <c r="A168" t="s">
        <v>525</v>
      </c>
      <c r="B168" t="s">
        <v>526</v>
      </c>
      <c r="C168" t="s">
        <v>1023</v>
      </c>
      <c r="E168" t="s">
        <v>1023</v>
      </c>
      <c r="F168" t="s">
        <v>525</v>
      </c>
    </row>
    <row r="169" spans="1:6" ht="19" customHeight="1" x14ac:dyDescent="0.35">
      <c r="A169" t="s">
        <v>527</v>
      </c>
      <c r="B169" t="s">
        <v>528</v>
      </c>
      <c r="C169" t="s">
        <v>1023</v>
      </c>
      <c r="E169" t="s">
        <v>1023</v>
      </c>
      <c r="F169" t="s">
        <v>527</v>
      </c>
    </row>
    <row r="170" spans="1:6" ht="19" customHeight="1" x14ac:dyDescent="0.35">
      <c r="A170" t="s">
        <v>529</v>
      </c>
      <c r="B170" t="s">
        <v>530</v>
      </c>
      <c r="C170" t="s">
        <v>1023</v>
      </c>
      <c r="E170" t="s">
        <v>1023</v>
      </c>
      <c r="F170" t="s">
        <v>529</v>
      </c>
    </row>
    <row r="171" spans="1:6" ht="19" customHeight="1" x14ac:dyDescent="0.35">
      <c r="A171" t="s">
        <v>531</v>
      </c>
      <c r="B171" t="s">
        <v>532</v>
      </c>
      <c r="C171" t="s">
        <v>1024</v>
      </c>
      <c r="E171" t="s">
        <v>1024</v>
      </c>
      <c r="F171" t="s">
        <v>531</v>
      </c>
    </row>
    <row r="172" spans="1:6" ht="19" customHeight="1" x14ac:dyDescent="0.35">
      <c r="A172" t="s">
        <v>533</v>
      </c>
      <c r="B172" t="s">
        <v>534</v>
      </c>
      <c r="C172" t="s">
        <v>1023</v>
      </c>
      <c r="E172" t="s">
        <v>1023</v>
      </c>
      <c r="F172" t="s">
        <v>533</v>
      </c>
    </row>
    <row r="173" spans="1:6" ht="19" customHeight="1" x14ac:dyDescent="0.35">
      <c r="A173" t="s">
        <v>535</v>
      </c>
      <c r="B173" t="s">
        <v>536</v>
      </c>
      <c r="C173" t="s">
        <v>1026</v>
      </c>
      <c r="E173" t="s">
        <v>1026</v>
      </c>
      <c r="F173" t="s">
        <v>535</v>
      </c>
    </row>
    <row r="174" spans="1:6" ht="19" customHeight="1" x14ac:dyDescent="0.35">
      <c r="A174" t="s">
        <v>537</v>
      </c>
      <c r="B174" t="s">
        <v>538</v>
      </c>
      <c r="C174" t="s">
        <v>1026</v>
      </c>
      <c r="E174" t="s">
        <v>1026</v>
      </c>
      <c r="F174" t="s">
        <v>537</v>
      </c>
    </row>
    <row r="175" spans="1:6" ht="19" customHeight="1" x14ac:dyDescent="0.35">
      <c r="A175" t="s">
        <v>539</v>
      </c>
      <c r="B175" t="s">
        <v>540</v>
      </c>
      <c r="C175" t="s">
        <v>1026</v>
      </c>
      <c r="E175" t="s">
        <v>1026</v>
      </c>
      <c r="F175" t="s">
        <v>539</v>
      </c>
    </row>
    <row r="176" spans="1:6" ht="19" customHeight="1" x14ac:dyDescent="0.35">
      <c r="A176" t="s">
        <v>541</v>
      </c>
      <c r="B176" t="s">
        <v>542</v>
      </c>
      <c r="C176" t="s">
        <v>1044</v>
      </c>
      <c r="E176" t="s">
        <v>1044</v>
      </c>
      <c r="F176" t="s">
        <v>541</v>
      </c>
    </row>
    <row r="177" spans="1:6" ht="19" customHeight="1" x14ac:dyDescent="0.35">
      <c r="A177" t="s">
        <v>543</v>
      </c>
      <c r="B177" t="s">
        <v>544</v>
      </c>
      <c r="C177" t="s">
        <v>1044</v>
      </c>
      <c r="E177" t="s">
        <v>1044</v>
      </c>
      <c r="F177" t="s">
        <v>543</v>
      </c>
    </row>
    <row r="178" spans="1:6" ht="19" customHeight="1" x14ac:dyDescent="0.35">
      <c r="A178" t="s">
        <v>545</v>
      </c>
      <c r="B178" t="s">
        <v>546</v>
      </c>
      <c r="C178" t="s">
        <v>1033</v>
      </c>
      <c r="E178" t="s">
        <v>1033</v>
      </c>
      <c r="F178" t="s">
        <v>545</v>
      </c>
    </row>
    <row r="179" spans="1:6" ht="19" customHeight="1" x14ac:dyDescent="0.35">
      <c r="A179" t="s">
        <v>547</v>
      </c>
      <c r="B179" t="s">
        <v>548</v>
      </c>
      <c r="C179" t="s">
        <v>1033</v>
      </c>
      <c r="E179" t="s">
        <v>1033</v>
      </c>
      <c r="F179" t="s">
        <v>547</v>
      </c>
    </row>
    <row r="180" spans="1:6" ht="19" customHeight="1" x14ac:dyDescent="0.35">
      <c r="A180" t="s">
        <v>549</v>
      </c>
      <c r="B180" t="s">
        <v>550</v>
      </c>
      <c r="C180" t="s">
        <v>1034</v>
      </c>
      <c r="E180" t="s">
        <v>1034</v>
      </c>
      <c r="F180" t="s">
        <v>549</v>
      </c>
    </row>
    <row r="181" spans="1:6" ht="19" customHeight="1" x14ac:dyDescent="0.35">
      <c r="A181" t="s">
        <v>551</v>
      </c>
      <c r="B181" t="s">
        <v>552</v>
      </c>
      <c r="C181" t="s">
        <v>1035</v>
      </c>
      <c r="E181" t="s">
        <v>1035</v>
      </c>
      <c r="F181" t="s">
        <v>551</v>
      </c>
    </row>
    <row r="182" spans="1:6" ht="19" customHeight="1" x14ac:dyDescent="0.35">
      <c r="A182" t="s">
        <v>205</v>
      </c>
      <c r="B182" t="s">
        <v>553</v>
      </c>
      <c r="C182" t="s">
        <v>1044</v>
      </c>
      <c r="E182" t="s">
        <v>1044</v>
      </c>
      <c r="F182" t="s">
        <v>205</v>
      </c>
    </row>
    <row r="183" spans="1:6" ht="19" customHeight="1" x14ac:dyDescent="0.35">
      <c r="A183" t="s">
        <v>49</v>
      </c>
      <c r="B183" t="s">
        <v>554</v>
      </c>
      <c r="C183" t="s">
        <v>1044</v>
      </c>
      <c r="E183" t="s">
        <v>1044</v>
      </c>
      <c r="F183" t="s">
        <v>49</v>
      </c>
    </row>
    <row r="184" spans="1:6" ht="19" customHeight="1" x14ac:dyDescent="0.35">
      <c r="A184" t="s">
        <v>555</v>
      </c>
      <c r="B184" t="s">
        <v>556</v>
      </c>
      <c r="C184" t="s">
        <v>1024</v>
      </c>
      <c r="E184" t="s">
        <v>1024</v>
      </c>
      <c r="F184" t="s">
        <v>555</v>
      </c>
    </row>
    <row r="185" spans="1:6" ht="19" customHeight="1" x14ac:dyDescent="0.35">
      <c r="A185" t="s">
        <v>54</v>
      </c>
      <c r="B185" t="s">
        <v>557</v>
      </c>
      <c r="C185" t="s">
        <v>1022</v>
      </c>
      <c r="E185" t="s">
        <v>1022</v>
      </c>
      <c r="F185" t="s">
        <v>54</v>
      </c>
    </row>
    <row r="186" spans="1:6" ht="19" customHeight="1" x14ac:dyDescent="0.35">
      <c r="A186" t="s">
        <v>558</v>
      </c>
      <c r="B186" t="s">
        <v>559</v>
      </c>
      <c r="C186" t="s">
        <v>1022</v>
      </c>
      <c r="E186" t="s">
        <v>1022</v>
      </c>
      <c r="F186" t="s">
        <v>558</v>
      </c>
    </row>
    <row r="187" spans="1:6" ht="19" customHeight="1" x14ac:dyDescent="0.35">
      <c r="A187" t="s">
        <v>560</v>
      </c>
      <c r="B187" t="s">
        <v>561</v>
      </c>
      <c r="C187" t="s">
        <v>1022</v>
      </c>
      <c r="E187" t="s">
        <v>1022</v>
      </c>
      <c r="F187" t="s">
        <v>560</v>
      </c>
    </row>
    <row r="188" spans="1:6" ht="19" customHeight="1" x14ac:dyDescent="0.35">
      <c r="A188" t="s">
        <v>562</v>
      </c>
      <c r="B188" t="s">
        <v>563</v>
      </c>
      <c r="C188" t="s">
        <v>1022</v>
      </c>
      <c r="E188" t="s">
        <v>1022</v>
      </c>
      <c r="F188" t="s">
        <v>562</v>
      </c>
    </row>
    <row r="189" spans="1:6" ht="19" customHeight="1" x14ac:dyDescent="0.35">
      <c r="A189" t="s">
        <v>564</v>
      </c>
      <c r="B189" t="s">
        <v>565</v>
      </c>
      <c r="C189" t="s">
        <v>1022</v>
      </c>
      <c r="E189" t="s">
        <v>1022</v>
      </c>
      <c r="F189" t="s">
        <v>564</v>
      </c>
    </row>
    <row r="190" spans="1:6" ht="19" customHeight="1" x14ac:dyDescent="0.35">
      <c r="A190" t="s">
        <v>566</v>
      </c>
      <c r="B190" t="s">
        <v>567</v>
      </c>
      <c r="C190" t="s">
        <v>1022</v>
      </c>
      <c r="E190" t="s">
        <v>1022</v>
      </c>
      <c r="F190" t="s">
        <v>566</v>
      </c>
    </row>
    <row r="191" spans="1:6" ht="19" customHeight="1" x14ac:dyDescent="0.35">
      <c r="A191" t="s">
        <v>568</v>
      </c>
      <c r="B191" t="s">
        <v>569</v>
      </c>
      <c r="C191" t="s">
        <v>1022</v>
      </c>
      <c r="E191" t="s">
        <v>1022</v>
      </c>
      <c r="F191" t="s">
        <v>568</v>
      </c>
    </row>
    <row r="192" spans="1:6" ht="19" customHeight="1" x14ac:dyDescent="0.35">
      <c r="A192" t="s">
        <v>570</v>
      </c>
      <c r="B192" t="s">
        <v>571</v>
      </c>
      <c r="C192" t="s">
        <v>1022</v>
      </c>
      <c r="E192" t="s">
        <v>1022</v>
      </c>
      <c r="F192" t="s">
        <v>570</v>
      </c>
    </row>
    <row r="193" spans="1:6" ht="19" customHeight="1" x14ac:dyDescent="0.35">
      <c r="A193" t="s">
        <v>572</v>
      </c>
      <c r="B193" t="s">
        <v>573</v>
      </c>
      <c r="C193" t="s">
        <v>1022</v>
      </c>
      <c r="E193" t="s">
        <v>1022</v>
      </c>
      <c r="F193" t="s">
        <v>572</v>
      </c>
    </row>
    <row r="194" spans="1:6" ht="19" customHeight="1" x14ac:dyDescent="0.35">
      <c r="A194" t="s">
        <v>574</v>
      </c>
      <c r="B194" t="s">
        <v>575</v>
      </c>
      <c r="C194" t="s">
        <v>1022</v>
      </c>
      <c r="E194" t="s">
        <v>1022</v>
      </c>
      <c r="F194" t="s">
        <v>574</v>
      </c>
    </row>
    <row r="195" spans="1:6" ht="19" customHeight="1" x14ac:dyDescent="0.35">
      <c r="A195" t="s">
        <v>576</v>
      </c>
      <c r="B195" t="s">
        <v>577</v>
      </c>
      <c r="C195" t="s">
        <v>1022</v>
      </c>
      <c r="E195" t="s">
        <v>1022</v>
      </c>
      <c r="F195" t="s">
        <v>576</v>
      </c>
    </row>
    <row r="196" spans="1:6" ht="19" customHeight="1" x14ac:dyDescent="0.35">
      <c r="A196" t="s">
        <v>578</v>
      </c>
      <c r="B196" t="s">
        <v>579</v>
      </c>
      <c r="C196" t="s">
        <v>1022</v>
      </c>
      <c r="E196" t="s">
        <v>1022</v>
      </c>
      <c r="F196" t="s">
        <v>578</v>
      </c>
    </row>
    <row r="197" spans="1:6" ht="19" customHeight="1" x14ac:dyDescent="0.35">
      <c r="A197" t="s">
        <v>580</v>
      </c>
      <c r="B197" t="s">
        <v>581</v>
      </c>
      <c r="C197" t="s">
        <v>1022</v>
      </c>
      <c r="E197" t="s">
        <v>1022</v>
      </c>
      <c r="F197" t="s">
        <v>580</v>
      </c>
    </row>
    <row r="198" spans="1:6" ht="19" customHeight="1" x14ac:dyDescent="0.35">
      <c r="A198" t="s">
        <v>582</v>
      </c>
      <c r="B198" t="s">
        <v>583</v>
      </c>
      <c r="C198" t="s">
        <v>1022</v>
      </c>
      <c r="E198" t="s">
        <v>1022</v>
      </c>
      <c r="F198" t="s">
        <v>582</v>
      </c>
    </row>
    <row r="199" spans="1:6" ht="19" customHeight="1" x14ac:dyDescent="0.35">
      <c r="A199" t="s">
        <v>584</v>
      </c>
      <c r="B199" t="s">
        <v>585</v>
      </c>
      <c r="C199" t="s">
        <v>1022</v>
      </c>
      <c r="E199" t="s">
        <v>1022</v>
      </c>
      <c r="F199" t="s">
        <v>584</v>
      </c>
    </row>
    <row r="200" spans="1:6" ht="19" customHeight="1" x14ac:dyDescent="0.35">
      <c r="A200" t="s">
        <v>586</v>
      </c>
      <c r="B200" t="s">
        <v>587</v>
      </c>
      <c r="C200" t="s">
        <v>1022</v>
      </c>
      <c r="E200" t="s">
        <v>1022</v>
      </c>
      <c r="F200" t="s">
        <v>586</v>
      </c>
    </row>
    <row r="201" spans="1:6" ht="19" customHeight="1" x14ac:dyDescent="0.35">
      <c r="A201" t="s">
        <v>588</v>
      </c>
      <c r="B201" t="s">
        <v>589</v>
      </c>
      <c r="C201" t="s">
        <v>1022</v>
      </c>
      <c r="E201" t="s">
        <v>1022</v>
      </c>
      <c r="F201" t="s">
        <v>588</v>
      </c>
    </row>
    <row r="202" spans="1:6" ht="19" customHeight="1" x14ac:dyDescent="0.35">
      <c r="A202" t="s">
        <v>86</v>
      </c>
      <c r="B202" t="s">
        <v>590</v>
      </c>
      <c r="C202" t="s">
        <v>1022</v>
      </c>
      <c r="E202" t="s">
        <v>1022</v>
      </c>
      <c r="F202" t="s">
        <v>86</v>
      </c>
    </row>
    <row r="203" spans="1:6" ht="19" customHeight="1" x14ac:dyDescent="0.35">
      <c r="A203" t="s">
        <v>591</v>
      </c>
      <c r="B203" t="s">
        <v>592</v>
      </c>
      <c r="C203" t="s">
        <v>1023</v>
      </c>
      <c r="E203" t="s">
        <v>1023</v>
      </c>
      <c r="F203" t="s">
        <v>591</v>
      </c>
    </row>
    <row r="204" spans="1:6" ht="19" customHeight="1" x14ac:dyDescent="0.35">
      <c r="A204" t="s">
        <v>80</v>
      </c>
      <c r="B204" t="s">
        <v>593</v>
      </c>
      <c r="C204" t="s">
        <v>1044</v>
      </c>
      <c r="E204" t="s">
        <v>1044</v>
      </c>
      <c r="F204" t="s">
        <v>80</v>
      </c>
    </row>
    <row r="205" spans="1:6" ht="19" customHeight="1" x14ac:dyDescent="0.35">
      <c r="A205" t="s">
        <v>594</v>
      </c>
      <c r="B205" t="s">
        <v>595</v>
      </c>
      <c r="C205" t="s">
        <v>1023</v>
      </c>
      <c r="E205" t="s">
        <v>1023</v>
      </c>
      <c r="F205" t="s">
        <v>594</v>
      </c>
    </row>
    <row r="206" spans="1:6" ht="19" customHeight="1" x14ac:dyDescent="0.35">
      <c r="A206" t="s">
        <v>596</v>
      </c>
      <c r="B206" t="s">
        <v>597</v>
      </c>
      <c r="C206" t="s">
        <v>1023</v>
      </c>
      <c r="E206" t="s">
        <v>1023</v>
      </c>
      <c r="F206" t="s">
        <v>596</v>
      </c>
    </row>
    <row r="207" spans="1:6" ht="19" customHeight="1" x14ac:dyDescent="0.35">
      <c r="A207" t="s">
        <v>598</v>
      </c>
      <c r="B207" t="s">
        <v>599</v>
      </c>
      <c r="C207" t="s">
        <v>1023</v>
      </c>
      <c r="E207" t="s">
        <v>1023</v>
      </c>
      <c r="F207" t="s">
        <v>598</v>
      </c>
    </row>
    <row r="208" spans="1:6" ht="19" customHeight="1" x14ac:dyDescent="0.35">
      <c r="A208" t="s">
        <v>147</v>
      </c>
      <c r="B208" t="s">
        <v>600</v>
      </c>
      <c r="C208" t="s">
        <v>1056</v>
      </c>
      <c r="E208" t="s">
        <v>1056</v>
      </c>
      <c r="F208" t="s">
        <v>147</v>
      </c>
    </row>
    <row r="209" spans="1:6" ht="19" customHeight="1" x14ac:dyDescent="0.35">
      <c r="A209" t="s">
        <v>601</v>
      </c>
      <c r="B209" t="s">
        <v>602</v>
      </c>
      <c r="C209" t="s">
        <v>1056</v>
      </c>
      <c r="E209" t="s">
        <v>1056</v>
      </c>
      <c r="F209" t="s">
        <v>601</v>
      </c>
    </row>
    <row r="210" spans="1:6" ht="19" customHeight="1" x14ac:dyDescent="0.35">
      <c r="A210" t="s">
        <v>603</v>
      </c>
      <c r="B210" t="s">
        <v>604</v>
      </c>
      <c r="C210" t="s">
        <v>1056</v>
      </c>
      <c r="E210" t="s">
        <v>1056</v>
      </c>
      <c r="F210" t="s">
        <v>603</v>
      </c>
    </row>
    <row r="211" spans="1:6" ht="19" customHeight="1" x14ac:dyDescent="0.35">
      <c r="A211" t="s">
        <v>605</v>
      </c>
      <c r="B211" t="s">
        <v>606</v>
      </c>
      <c r="C211" t="s">
        <v>1036</v>
      </c>
      <c r="E211" t="s">
        <v>1036</v>
      </c>
      <c r="F211" t="s">
        <v>605</v>
      </c>
    </row>
    <row r="212" spans="1:6" ht="19" customHeight="1" x14ac:dyDescent="0.35">
      <c r="A212" t="s">
        <v>607</v>
      </c>
      <c r="B212" t="s">
        <v>608</v>
      </c>
      <c r="C212" t="s">
        <v>1036</v>
      </c>
      <c r="E212" t="s">
        <v>1036</v>
      </c>
      <c r="F212" t="s">
        <v>607</v>
      </c>
    </row>
    <row r="213" spans="1:6" ht="19" customHeight="1" x14ac:dyDescent="0.35">
      <c r="A213" t="s">
        <v>609</v>
      </c>
      <c r="B213" t="s">
        <v>610</v>
      </c>
      <c r="C213" t="s">
        <v>1037</v>
      </c>
      <c r="E213" t="s">
        <v>1037</v>
      </c>
      <c r="F213" t="s">
        <v>609</v>
      </c>
    </row>
    <row r="214" spans="1:6" ht="19" customHeight="1" x14ac:dyDescent="0.35">
      <c r="A214" t="s">
        <v>611</v>
      </c>
      <c r="B214" t="s">
        <v>612</v>
      </c>
      <c r="C214" t="s">
        <v>1037</v>
      </c>
      <c r="E214" t="s">
        <v>1037</v>
      </c>
      <c r="F214" t="s">
        <v>611</v>
      </c>
    </row>
    <row r="215" spans="1:6" ht="19" customHeight="1" x14ac:dyDescent="0.35">
      <c r="A215" t="s">
        <v>613</v>
      </c>
      <c r="B215" t="s">
        <v>614</v>
      </c>
      <c r="C215" t="s">
        <v>1037</v>
      </c>
      <c r="E215" t="s">
        <v>1037</v>
      </c>
      <c r="F215" t="s">
        <v>613</v>
      </c>
    </row>
    <row r="216" spans="1:6" ht="19" customHeight="1" x14ac:dyDescent="0.35">
      <c r="A216" t="s">
        <v>615</v>
      </c>
      <c r="B216" t="s">
        <v>616</v>
      </c>
      <c r="C216" t="s">
        <v>1027</v>
      </c>
      <c r="E216" t="s">
        <v>1027</v>
      </c>
      <c r="F216" t="s">
        <v>615</v>
      </c>
    </row>
    <row r="217" spans="1:6" ht="19" customHeight="1" x14ac:dyDescent="0.35">
      <c r="A217" t="s">
        <v>182</v>
      </c>
      <c r="B217" t="s">
        <v>617</v>
      </c>
      <c r="C217" t="s">
        <v>1057</v>
      </c>
      <c r="E217" t="s">
        <v>1057</v>
      </c>
      <c r="F217" t="s">
        <v>182</v>
      </c>
    </row>
    <row r="218" spans="1:6" ht="19" customHeight="1" x14ac:dyDescent="0.35">
      <c r="A218" t="s">
        <v>618</v>
      </c>
      <c r="B218" t="s">
        <v>619</v>
      </c>
      <c r="C218" t="s">
        <v>1057</v>
      </c>
      <c r="E218" t="s">
        <v>1057</v>
      </c>
      <c r="F218" t="s">
        <v>618</v>
      </c>
    </row>
    <row r="219" spans="1:6" ht="19" customHeight="1" x14ac:dyDescent="0.35">
      <c r="A219" t="s">
        <v>620</v>
      </c>
      <c r="B219" t="s">
        <v>621</v>
      </c>
      <c r="C219" t="s">
        <v>1044</v>
      </c>
      <c r="E219" t="s">
        <v>1044</v>
      </c>
      <c r="F219" t="s">
        <v>620</v>
      </c>
    </row>
    <row r="220" spans="1:6" ht="19" customHeight="1" x14ac:dyDescent="0.35">
      <c r="A220" t="s">
        <v>622</v>
      </c>
      <c r="B220" t="s">
        <v>623</v>
      </c>
      <c r="C220" t="s">
        <v>1034</v>
      </c>
      <c r="E220" t="s">
        <v>1034</v>
      </c>
      <c r="F220" t="s">
        <v>622</v>
      </c>
    </row>
    <row r="221" spans="1:6" ht="19" customHeight="1" x14ac:dyDescent="0.35">
      <c r="A221" t="s">
        <v>143</v>
      </c>
      <c r="B221" t="s">
        <v>624</v>
      </c>
      <c r="C221" t="s">
        <v>1056</v>
      </c>
      <c r="E221" t="s">
        <v>1056</v>
      </c>
      <c r="F221" t="s">
        <v>143</v>
      </c>
    </row>
    <row r="222" spans="1:6" ht="19" customHeight="1" x14ac:dyDescent="0.35">
      <c r="A222" t="s">
        <v>625</v>
      </c>
      <c r="B222" t="s">
        <v>626</v>
      </c>
      <c r="C222" t="s">
        <v>1056</v>
      </c>
      <c r="E222" t="s">
        <v>1056</v>
      </c>
      <c r="F222" t="s">
        <v>625</v>
      </c>
    </row>
    <row r="223" spans="1:6" ht="19" customHeight="1" x14ac:dyDescent="0.35">
      <c r="A223" t="s">
        <v>627</v>
      </c>
      <c r="B223" t="s">
        <v>624</v>
      </c>
      <c r="C223" t="s">
        <v>1056</v>
      </c>
      <c r="E223" t="s">
        <v>1056</v>
      </c>
      <c r="F223" t="s">
        <v>627</v>
      </c>
    </row>
    <row r="224" spans="1:6" ht="19" customHeight="1" x14ac:dyDescent="0.35">
      <c r="A224" t="s">
        <v>628</v>
      </c>
      <c r="B224" t="s">
        <v>629</v>
      </c>
      <c r="C224" t="s">
        <v>1056</v>
      </c>
      <c r="E224" t="s">
        <v>1056</v>
      </c>
      <c r="F224" t="s">
        <v>628</v>
      </c>
    </row>
    <row r="225" spans="1:6" ht="19" customHeight="1" x14ac:dyDescent="0.35">
      <c r="A225" t="s">
        <v>630</v>
      </c>
      <c r="B225" t="s">
        <v>631</v>
      </c>
      <c r="C225" t="s">
        <v>1056</v>
      </c>
      <c r="E225" t="s">
        <v>1056</v>
      </c>
      <c r="F225" t="s">
        <v>630</v>
      </c>
    </row>
    <row r="226" spans="1:6" ht="19" customHeight="1" x14ac:dyDescent="0.35">
      <c r="A226" t="s">
        <v>632</v>
      </c>
      <c r="B226" t="s">
        <v>633</v>
      </c>
      <c r="C226" t="s">
        <v>1023</v>
      </c>
      <c r="E226" t="s">
        <v>1023</v>
      </c>
      <c r="F226" t="s">
        <v>632</v>
      </c>
    </row>
    <row r="227" spans="1:6" ht="19" customHeight="1" x14ac:dyDescent="0.35">
      <c r="A227" t="s">
        <v>634</v>
      </c>
      <c r="B227" t="s">
        <v>635</v>
      </c>
      <c r="C227" t="s">
        <v>1023</v>
      </c>
      <c r="E227" t="s">
        <v>1023</v>
      </c>
      <c r="F227" t="s">
        <v>634</v>
      </c>
    </row>
    <row r="228" spans="1:6" ht="19" customHeight="1" x14ac:dyDescent="0.35">
      <c r="A228" t="s">
        <v>636</v>
      </c>
      <c r="B228" t="s">
        <v>637</v>
      </c>
      <c r="C228" t="s">
        <v>1038</v>
      </c>
      <c r="E228" t="s">
        <v>1038</v>
      </c>
      <c r="F228" t="s">
        <v>636</v>
      </c>
    </row>
    <row r="229" spans="1:6" ht="19" customHeight="1" x14ac:dyDescent="0.35">
      <c r="A229" t="s">
        <v>638</v>
      </c>
      <c r="B229" t="s">
        <v>639</v>
      </c>
      <c r="C229" t="s">
        <v>1038</v>
      </c>
      <c r="E229" t="s">
        <v>1038</v>
      </c>
      <c r="F229" t="s">
        <v>638</v>
      </c>
    </row>
    <row r="230" spans="1:6" ht="19" customHeight="1" x14ac:dyDescent="0.35">
      <c r="A230" t="s">
        <v>640</v>
      </c>
      <c r="B230" t="s">
        <v>641</v>
      </c>
      <c r="C230" t="s">
        <v>1038</v>
      </c>
      <c r="E230" t="s">
        <v>1038</v>
      </c>
      <c r="F230" t="s">
        <v>640</v>
      </c>
    </row>
    <row r="231" spans="1:6" ht="19" customHeight="1" x14ac:dyDescent="0.35">
      <c r="A231" t="s">
        <v>26</v>
      </c>
      <c r="B231" t="s">
        <v>642</v>
      </c>
      <c r="C231" t="s">
        <v>1044</v>
      </c>
      <c r="E231" t="s">
        <v>1044</v>
      </c>
      <c r="F231" t="s">
        <v>26</v>
      </c>
    </row>
    <row r="232" spans="1:6" ht="19" customHeight="1" x14ac:dyDescent="0.35">
      <c r="A232" t="s">
        <v>93</v>
      </c>
      <c r="B232" t="s">
        <v>643</v>
      </c>
      <c r="C232" t="s">
        <v>1044</v>
      </c>
      <c r="E232" t="s">
        <v>1044</v>
      </c>
      <c r="F232" t="s">
        <v>93</v>
      </c>
    </row>
    <row r="233" spans="1:6" ht="19" customHeight="1" x14ac:dyDescent="0.35">
      <c r="A233" t="s">
        <v>123</v>
      </c>
      <c r="B233" t="s">
        <v>644</v>
      </c>
      <c r="C233" t="s">
        <v>1058</v>
      </c>
      <c r="E233" t="s">
        <v>1058</v>
      </c>
      <c r="F233" t="s">
        <v>123</v>
      </c>
    </row>
    <row r="234" spans="1:6" ht="19" customHeight="1" x14ac:dyDescent="0.35">
      <c r="A234" t="s">
        <v>645</v>
      </c>
      <c r="B234" t="s">
        <v>646</v>
      </c>
      <c r="C234" t="s">
        <v>1058</v>
      </c>
      <c r="E234" t="s">
        <v>1058</v>
      </c>
      <c r="F234" t="s">
        <v>645</v>
      </c>
    </row>
    <row r="235" spans="1:6" ht="19" customHeight="1" x14ac:dyDescent="0.35">
      <c r="A235" t="s">
        <v>43</v>
      </c>
      <c r="B235" t="s">
        <v>647</v>
      </c>
      <c r="C235" t="s">
        <v>1058</v>
      </c>
      <c r="E235" t="s">
        <v>1058</v>
      </c>
      <c r="F235" t="s">
        <v>43</v>
      </c>
    </row>
    <row r="236" spans="1:6" ht="19" customHeight="1" x14ac:dyDescent="0.35">
      <c r="A236" t="s">
        <v>55</v>
      </c>
      <c r="B236" t="s">
        <v>648</v>
      </c>
      <c r="C236" t="s">
        <v>1058</v>
      </c>
      <c r="E236" t="s">
        <v>1058</v>
      </c>
      <c r="F236" t="s">
        <v>55</v>
      </c>
    </row>
    <row r="237" spans="1:6" ht="19" customHeight="1" x14ac:dyDescent="0.35">
      <c r="A237" t="s">
        <v>218</v>
      </c>
      <c r="B237" t="s">
        <v>649</v>
      </c>
      <c r="C237" t="s">
        <v>1058</v>
      </c>
      <c r="E237" t="s">
        <v>1058</v>
      </c>
      <c r="F237" t="s">
        <v>218</v>
      </c>
    </row>
    <row r="238" spans="1:6" ht="19" customHeight="1" x14ac:dyDescent="0.35">
      <c r="A238" t="s">
        <v>181</v>
      </c>
      <c r="B238" t="s">
        <v>650</v>
      </c>
      <c r="C238" t="s">
        <v>1044</v>
      </c>
      <c r="E238" t="s">
        <v>1044</v>
      </c>
      <c r="F238" t="s">
        <v>181</v>
      </c>
    </row>
    <row r="239" spans="1:6" ht="19" customHeight="1" x14ac:dyDescent="0.35">
      <c r="A239" t="s">
        <v>651</v>
      </c>
      <c r="B239" t="s">
        <v>652</v>
      </c>
      <c r="C239" t="s">
        <v>1044</v>
      </c>
      <c r="E239" t="s">
        <v>1044</v>
      </c>
      <c r="F239" t="s">
        <v>651</v>
      </c>
    </row>
    <row r="240" spans="1:6" ht="19" customHeight="1" x14ac:dyDescent="0.35">
      <c r="A240" t="s">
        <v>653</v>
      </c>
      <c r="B240" t="s">
        <v>654</v>
      </c>
      <c r="C240" t="s">
        <v>1044</v>
      </c>
      <c r="E240" t="s">
        <v>1044</v>
      </c>
      <c r="F240" t="s">
        <v>653</v>
      </c>
    </row>
    <row r="241" spans="1:6" ht="19" customHeight="1" x14ac:dyDescent="0.35">
      <c r="A241" t="s">
        <v>655</v>
      </c>
      <c r="B241" t="s">
        <v>656</v>
      </c>
      <c r="C241" t="s">
        <v>1044</v>
      </c>
      <c r="E241" t="s">
        <v>1044</v>
      </c>
      <c r="F241" t="s">
        <v>655</v>
      </c>
    </row>
    <row r="242" spans="1:6" ht="19" customHeight="1" x14ac:dyDescent="0.35">
      <c r="A242" t="s">
        <v>110</v>
      </c>
      <c r="B242" t="s">
        <v>657</v>
      </c>
      <c r="C242" t="s">
        <v>1058</v>
      </c>
      <c r="E242" t="s">
        <v>1058</v>
      </c>
      <c r="F242" t="s">
        <v>110</v>
      </c>
    </row>
    <row r="243" spans="1:6" ht="19" customHeight="1" x14ac:dyDescent="0.35">
      <c r="A243" t="s">
        <v>658</v>
      </c>
      <c r="B243" t="s">
        <v>659</v>
      </c>
      <c r="C243" t="s">
        <v>1058</v>
      </c>
      <c r="E243" t="s">
        <v>1058</v>
      </c>
      <c r="F243" t="s">
        <v>658</v>
      </c>
    </row>
    <row r="244" spans="1:6" ht="19" customHeight="1" x14ac:dyDescent="0.35">
      <c r="A244" t="s">
        <v>113</v>
      </c>
      <c r="B244" t="s">
        <v>660</v>
      </c>
      <c r="C244" t="s">
        <v>1058</v>
      </c>
      <c r="E244" t="s">
        <v>1058</v>
      </c>
      <c r="F244" t="s">
        <v>113</v>
      </c>
    </row>
    <row r="245" spans="1:6" ht="19" customHeight="1" x14ac:dyDescent="0.35">
      <c r="A245" t="s">
        <v>221</v>
      </c>
      <c r="B245" t="s">
        <v>661</v>
      </c>
      <c r="C245" t="s">
        <v>1058</v>
      </c>
      <c r="E245" t="s">
        <v>1058</v>
      </c>
      <c r="F245" t="s">
        <v>221</v>
      </c>
    </row>
    <row r="246" spans="1:6" ht="19" customHeight="1" x14ac:dyDescent="0.35">
      <c r="A246" t="s">
        <v>206</v>
      </c>
      <c r="B246" t="s">
        <v>662</v>
      </c>
      <c r="C246" t="s">
        <v>1058</v>
      </c>
      <c r="E246" t="s">
        <v>1058</v>
      </c>
      <c r="F246" t="s">
        <v>206</v>
      </c>
    </row>
    <row r="247" spans="1:6" ht="19" customHeight="1" x14ac:dyDescent="0.35">
      <c r="A247" t="s">
        <v>663</v>
      </c>
      <c r="B247" t="s">
        <v>664</v>
      </c>
      <c r="C247" t="s">
        <v>1058</v>
      </c>
      <c r="E247" t="s">
        <v>1058</v>
      </c>
      <c r="F247" t="s">
        <v>663</v>
      </c>
    </row>
    <row r="248" spans="1:6" ht="19" customHeight="1" x14ac:dyDescent="0.35">
      <c r="A248" t="s">
        <v>665</v>
      </c>
      <c r="B248" t="s">
        <v>666</v>
      </c>
      <c r="C248" t="s">
        <v>1044</v>
      </c>
      <c r="E248" t="s">
        <v>1044</v>
      </c>
      <c r="F248" t="s">
        <v>1039</v>
      </c>
    </row>
    <row r="249" spans="1:6" ht="19" customHeight="1" x14ac:dyDescent="0.35">
      <c r="A249" t="s">
        <v>190</v>
      </c>
      <c r="B249" t="s">
        <v>667</v>
      </c>
      <c r="C249" t="s">
        <v>1044</v>
      </c>
      <c r="E249" t="s">
        <v>1044</v>
      </c>
      <c r="F249" t="s">
        <v>190</v>
      </c>
    </row>
    <row r="250" spans="1:6" ht="19" customHeight="1" x14ac:dyDescent="0.35">
      <c r="A250" t="s">
        <v>668</v>
      </c>
      <c r="B250" t="s">
        <v>669</v>
      </c>
      <c r="C250" t="s">
        <v>1034</v>
      </c>
      <c r="E250" t="s">
        <v>1034</v>
      </c>
      <c r="F250" t="s">
        <v>668</v>
      </c>
    </row>
    <row r="251" spans="1:6" ht="19" customHeight="1" x14ac:dyDescent="0.35">
      <c r="A251" t="s">
        <v>670</v>
      </c>
      <c r="B251" t="s">
        <v>671</v>
      </c>
      <c r="C251" t="s">
        <v>1034</v>
      </c>
      <c r="E251" t="s">
        <v>1034</v>
      </c>
      <c r="F251" t="s">
        <v>670</v>
      </c>
    </row>
    <row r="252" spans="1:6" ht="19" customHeight="1" x14ac:dyDescent="0.35">
      <c r="A252" t="s">
        <v>672</v>
      </c>
      <c r="B252" t="s">
        <v>673</v>
      </c>
      <c r="C252" t="s">
        <v>1027</v>
      </c>
      <c r="E252" t="s">
        <v>1027</v>
      </c>
      <c r="F252" t="s">
        <v>672</v>
      </c>
    </row>
    <row r="253" spans="1:6" ht="19" customHeight="1" x14ac:dyDescent="0.35">
      <c r="A253" t="s">
        <v>66</v>
      </c>
      <c r="B253" t="s">
        <v>674</v>
      </c>
      <c r="C253" t="s">
        <v>1059</v>
      </c>
      <c r="E253" t="s">
        <v>1059</v>
      </c>
      <c r="F253" t="s">
        <v>66</v>
      </c>
    </row>
    <row r="254" spans="1:6" ht="19" customHeight="1" x14ac:dyDescent="0.35">
      <c r="A254" t="s">
        <v>675</v>
      </c>
      <c r="B254" t="s">
        <v>676</v>
      </c>
      <c r="C254" t="s">
        <v>1059</v>
      </c>
      <c r="E254" t="s">
        <v>1059</v>
      </c>
      <c r="F254" t="s">
        <v>675</v>
      </c>
    </row>
    <row r="255" spans="1:6" ht="19" customHeight="1" x14ac:dyDescent="0.35">
      <c r="A255" t="s">
        <v>677</v>
      </c>
      <c r="B255" t="s">
        <v>678</v>
      </c>
      <c r="C255" t="s">
        <v>1059</v>
      </c>
      <c r="E255" t="s">
        <v>1059</v>
      </c>
      <c r="F255" t="s">
        <v>677</v>
      </c>
    </row>
    <row r="256" spans="1:6" ht="19" customHeight="1" x14ac:dyDescent="0.35">
      <c r="A256" t="s">
        <v>5</v>
      </c>
      <c r="B256" t="s">
        <v>679</v>
      </c>
      <c r="C256" t="s">
        <v>1040</v>
      </c>
      <c r="E256" t="s">
        <v>1040</v>
      </c>
      <c r="F256" t="s">
        <v>5</v>
      </c>
    </row>
    <row r="257" spans="1:6" ht="19" customHeight="1" x14ac:dyDescent="0.35">
      <c r="A257" t="s">
        <v>680</v>
      </c>
      <c r="B257" t="s">
        <v>679</v>
      </c>
      <c r="C257" t="s">
        <v>1040</v>
      </c>
      <c r="E257" t="s">
        <v>1040</v>
      </c>
      <c r="F257" t="s">
        <v>680</v>
      </c>
    </row>
    <row r="258" spans="1:6" ht="19" customHeight="1" x14ac:dyDescent="0.35">
      <c r="A258" t="s">
        <v>681</v>
      </c>
      <c r="B258" t="s">
        <v>682</v>
      </c>
      <c r="C258" t="s">
        <v>1040</v>
      </c>
      <c r="E258" t="s">
        <v>1040</v>
      </c>
      <c r="F258" t="s">
        <v>681</v>
      </c>
    </row>
    <row r="259" spans="1:6" ht="19" customHeight="1" x14ac:dyDescent="0.35">
      <c r="A259" t="s">
        <v>683</v>
      </c>
      <c r="B259" t="s">
        <v>684</v>
      </c>
      <c r="C259" t="s">
        <v>1044</v>
      </c>
      <c r="E259" t="s">
        <v>1044</v>
      </c>
      <c r="F259" t="s">
        <v>683</v>
      </c>
    </row>
    <row r="260" spans="1:6" ht="19" customHeight="1" x14ac:dyDescent="0.35">
      <c r="A260" t="s">
        <v>685</v>
      </c>
      <c r="B260" t="s">
        <v>686</v>
      </c>
      <c r="C260" t="s">
        <v>1044</v>
      </c>
      <c r="E260" t="s">
        <v>1044</v>
      </c>
      <c r="F260" t="s">
        <v>685</v>
      </c>
    </row>
    <row r="261" spans="1:6" ht="19" customHeight="1" x14ac:dyDescent="0.35">
      <c r="A261" t="s">
        <v>118</v>
      </c>
      <c r="B261" t="s">
        <v>687</v>
      </c>
      <c r="C261" t="s">
        <v>1058</v>
      </c>
      <c r="E261" t="s">
        <v>1058</v>
      </c>
      <c r="F261" t="s">
        <v>118</v>
      </c>
    </row>
    <row r="262" spans="1:6" ht="19" customHeight="1" x14ac:dyDescent="0.35">
      <c r="A262" t="s">
        <v>688</v>
      </c>
      <c r="B262" t="s">
        <v>689</v>
      </c>
      <c r="C262" t="s">
        <v>1058</v>
      </c>
      <c r="E262" t="s">
        <v>1058</v>
      </c>
      <c r="F262" t="s">
        <v>688</v>
      </c>
    </row>
    <row r="263" spans="1:6" ht="19" customHeight="1" x14ac:dyDescent="0.35">
      <c r="A263" t="s">
        <v>149</v>
      </c>
      <c r="B263" t="s">
        <v>690</v>
      </c>
      <c r="C263" t="s">
        <v>1044</v>
      </c>
      <c r="E263" t="s">
        <v>1044</v>
      </c>
      <c r="F263" t="s">
        <v>149</v>
      </c>
    </row>
    <row r="264" spans="1:6" ht="19" customHeight="1" x14ac:dyDescent="0.35">
      <c r="A264" t="s">
        <v>219</v>
      </c>
      <c r="B264" t="s">
        <v>691</v>
      </c>
      <c r="C264" t="s">
        <v>1044</v>
      </c>
      <c r="E264" t="s">
        <v>1044</v>
      </c>
      <c r="F264" t="s">
        <v>219</v>
      </c>
    </row>
    <row r="265" spans="1:6" ht="19" customHeight="1" x14ac:dyDescent="0.35">
      <c r="A265" t="s">
        <v>144</v>
      </c>
      <c r="B265" t="s">
        <v>692</v>
      </c>
      <c r="C265" t="s">
        <v>1044</v>
      </c>
      <c r="E265" t="s">
        <v>1044</v>
      </c>
      <c r="F265" t="s">
        <v>144</v>
      </c>
    </row>
    <row r="266" spans="1:6" ht="19" customHeight="1" x14ac:dyDescent="0.35">
      <c r="A266" t="s">
        <v>124</v>
      </c>
      <c r="B266" t="s">
        <v>693</v>
      </c>
      <c r="C266" t="s">
        <v>1044</v>
      </c>
      <c r="E266" t="s">
        <v>1044</v>
      </c>
      <c r="F266" t="s">
        <v>124</v>
      </c>
    </row>
    <row r="267" spans="1:6" ht="19" customHeight="1" x14ac:dyDescent="0.35">
      <c r="A267" t="s">
        <v>694</v>
      </c>
      <c r="B267" t="s">
        <v>695</v>
      </c>
      <c r="C267" t="s">
        <v>1044</v>
      </c>
      <c r="E267" t="s">
        <v>1044</v>
      </c>
      <c r="F267" t="s">
        <v>694</v>
      </c>
    </row>
    <row r="268" spans="1:6" ht="19" customHeight="1" x14ac:dyDescent="0.35">
      <c r="A268" t="s">
        <v>57</v>
      </c>
      <c r="B268" t="s">
        <v>696</v>
      </c>
      <c r="C268" t="s">
        <v>1044</v>
      </c>
      <c r="E268" t="s">
        <v>1044</v>
      </c>
      <c r="F268" t="s">
        <v>57</v>
      </c>
    </row>
    <row r="269" spans="1:6" ht="19" customHeight="1" x14ac:dyDescent="0.35">
      <c r="A269" t="s">
        <v>164</v>
      </c>
      <c r="B269" t="s">
        <v>697</v>
      </c>
      <c r="C269" t="s">
        <v>1044</v>
      </c>
      <c r="E269" t="s">
        <v>1044</v>
      </c>
      <c r="F269" t="s">
        <v>164</v>
      </c>
    </row>
    <row r="270" spans="1:6" ht="19" customHeight="1" x14ac:dyDescent="0.35">
      <c r="A270" t="s">
        <v>40</v>
      </c>
      <c r="B270" t="s">
        <v>698</v>
      </c>
      <c r="C270" t="s">
        <v>1044</v>
      </c>
      <c r="E270" t="s">
        <v>1044</v>
      </c>
      <c r="F270" t="s">
        <v>40</v>
      </c>
    </row>
    <row r="271" spans="1:6" ht="19" customHeight="1" x14ac:dyDescent="0.35">
      <c r="A271" t="s">
        <v>199</v>
      </c>
      <c r="B271" t="s">
        <v>699</v>
      </c>
      <c r="C271" t="s">
        <v>1044</v>
      </c>
      <c r="E271" t="s">
        <v>1044</v>
      </c>
      <c r="F271" t="s">
        <v>199</v>
      </c>
    </row>
    <row r="272" spans="1:6" ht="19" customHeight="1" x14ac:dyDescent="0.35">
      <c r="A272" t="s">
        <v>216</v>
      </c>
      <c r="B272" t="s">
        <v>700</v>
      </c>
      <c r="C272" t="s">
        <v>1044</v>
      </c>
      <c r="E272" t="s">
        <v>1044</v>
      </c>
      <c r="F272" t="s">
        <v>216</v>
      </c>
    </row>
    <row r="273" spans="1:6" ht="19" customHeight="1" x14ac:dyDescent="0.35">
      <c r="A273" t="s">
        <v>138</v>
      </c>
      <c r="B273" t="s">
        <v>701</v>
      </c>
      <c r="C273" t="s">
        <v>1044</v>
      </c>
      <c r="E273" t="s">
        <v>1044</v>
      </c>
      <c r="F273" t="s">
        <v>138</v>
      </c>
    </row>
    <row r="274" spans="1:6" ht="19" customHeight="1" x14ac:dyDescent="0.35">
      <c r="A274" t="s">
        <v>132</v>
      </c>
      <c r="B274" t="s">
        <v>702</v>
      </c>
      <c r="C274" t="s">
        <v>1044</v>
      </c>
      <c r="E274" t="s">
        <v>1044</v>
      </c>
      <c r="F274" t="s">
        <v>132</v>
      </c>
    </row>
    <row r="275" spans="1:6" ht="19" customHeight="1" x14ac:dyDescent="0.35">
      <c r="A275" t="s">
        <v>158</v>
      </c>
      <c r="B275" t="s">
        <v>703</v>
      </c>
      <c r="C275" t="s">
        <v>1044</v>
      </c>
      <c r="E275" t="s">
        <v>1044</v>
      </c>
      <c r="F275" t="s">
        <v>158</v>
      </c>
    </row>
    <row r="276" spans="1:6" ht="19" customHeight="1" x14ac:dyDescent="0.35">
      <c r="A276" t="s">
        <v>96</v>
      </c>
      <c r="B276" t="s">
        <v>704</v>
      </c>
      <c r="C276" t="s">
        <v>1044</v>
      </c>
      <c r="E276" t="s">
        <v>1044</v>
      </c>
      <c r="F276" t="s">
        <v>96</v>
      </c>
    </row>
    <row r="277" spans="1:6" ht="19" customHeight="1" x14ac:dyDescent="0.35">
      <c r="A277" t="s">
        <v>705</v>
      </c>
      <c r="B277" t="s">
        <v>706</v>
      </c>
      <c r="C277" t="s">
        <v>1054</v>
      </c>
      <c r="E277" t="s">
        <v>1054</v>
      </c>
      <c r="F277" s="2" t="s">
        <v>705</v>
      </c>
    </row>
    <row r="278" spans="1:6" ht="19" customHeight="1" x14ac:dyDescent="0.35">
      <c r="A278" t="s">
        <v>100</v>
      </c>
      <c r="B278" t="s">
        <v>707</v>
      </c>
      <c r="C278" t="s">
        <v>1044</v>
      </c>
      <c r="E278" t="s">
        <v>1044</v>
      </c>
      <c r="F278" s="3" t="s">
        <v>100</v>
      </c>
    </row>
    <row r="279" spans="1:6" ht="19" customHeight="1" x14ac:dyDescent="0.35">
      <c r="A279" t="s">
        <v>17</v>
      </c>
      <c r="B279" t="s">
        <v>708</v>
      </c>
      <c r="C279" t="s">
        <v>1044</v>
      </c>
      <c r="E279" t="s">
        <v>1044</v>
      </c>
      <c r="F279" t="s">
        <v>17</v>
      </c>
    </row>
    <row r="280" spans="1:6" ht="19" customHeight="1" x14ac:dyDescent="0.35">
      <c r="A280" t="s">
        <v>44</v>
      </c>
      <c r="B280" t="s">
        <v>709</v>
      </c>
      <c r="C280" t="s">
        <v>1044</v>
      </c>
      <c r="E280" t="s">
        <v>1044</v>
      </c>
      <c r="F280" t="s">
        <v>44</v>
      </c>
    </row>
    <row r="281" spans="1:6" ht="19" customHeight="1" x14ac:dyDescent="0.35">
      <c r="A281" t="s">
        <v>11</v>
      </c>
      <c r="B281" t="s">
        <v>710</v>
      </c>
      <c r="C281" t="s">
        <v>1044</v>
      </c>
      <c r="E281" t="s">
        <v>1044</v>
      </c>
      <c r="F281" t="s">
        <v>11</v>
      </c>
    </row>
    <row r="282" spans="1:6" ht="19" customHeight="1" x14ac:dyDescent="0.35">
      <c r="A282" t="s">
        <v>105</v>
      </c>
      <c r="B282" t="s">
        <v>711</v>
      </c>
      <c r="C282" t="s">
        <v>1044</v>
      </c>
      <c r="E282" t="s">
        <v>1044</v>
      </c>
      <c r="F282" t="s">
        <v>105</v>
      </c>
    </row>
    <row r="283" spans="1:6" ht="19" customHeight="1" x14ac:dyDescent="0.35">
      <c r="A283" t="s">
        <v>35</v>
      </c>
      <c r="B283" t="s">
        <v>712</v>
      </c>
      <c r="C283" t="s">
        <v>1044</v>
      </c>
      <c r="E283" t="s">
        <v>1044</v>
      </c>
      <c r="F283" t="s">
        <v>35</v>
      </c>
    </row>
    <row r="284" spans="1:6" ht="19" customHeight="1" x14ac:dyDescent="0.35">
      <c r="A284" t="s">
        <v>224</v>
      </c>
      <c r="B284" t="s">
        <v>713</v>
      </c>
      <c r="C284" t="s">
        <v>1044</v>
      </c>
      <c r="E284" t="s">
        <v>1044</v>
      </c>
      <c r="F284" t="s">
        <v>224</v>
      </c>
    </row>
    <row r="285" spans="1:6" ht="19" customHeight="1" x14ac:dyDescent="0.35">
      <c r="A285" t="s">
        <v>714</v>
      </c>
      <c r="B285" t="s">
        <v>715</v>
      </c>
      <c r="C285" t="s">
        <v>1030</v>
      </c>
      <c r="E285" t="s">
        <v>1030</v>
      </c>
      <c r="F285" t="s">
        <v>714</v>
      </c>
    </row>
    <row r="286" spans="1:6" ht="19" customHeight="1" x14ac:dyDescent="0.35">
      <c r="A286" t="s">
        <v>716</v>
      </c>
      <c r="B286" t="s">
        <v>717</v>
      </c>
      <c r="C286" t="s">
        <v>1030</v>
      </c>
      <c r="E286" t="s">
        <v>1030</v>
      </c>
      <c r="F286" t="s">
        <v>716</v>
      </c>
    </row>
    <row r="287" spans="1:6" ht="19" customHeight="1" x14ac:dyDescent="0.35">
      <c r="A287" t="s">
        <v>160</v>
      </c>
      <c r="B287" t="s">
        <v>718</v>
      </c>
      <c r="C287" t="s">
        <v>1044</v>
      </c>
      <c r="E287" t="s">
        <v>1044</v>
      </c>
      <c r="F287" t="s">
        <v>160</v>
      </c>
    </row>
    <row r="288" spans="1:6" ht="19" customHeight="1" x14ac:dyDescent="0.35">
      <c r="A288" t="s">
        <v>719</v>
      </c>
      <c r="B288" t="s">
        <v>720</v>
      </c>
      <c r="C288" t="s">
        <v>1041</v>
      </c>
      <c r="E288" t="s">
        <v>1041</v>
      </c>
      <c r="F288" t="s">
        <v>719</v>
      </c>
    </row>
    <row r="289" spans="1:6" ht="19" customHeight="1" x14ac:dyDescent="0.35">
      <c r="A289" t="s">
        <v>721</v>
      </c>
      <c r="B289" t="s">
        <v>720</v>
      </c>
      <c r="C289" t="s">
        <v>1041</v>
      </c>
      <c r="E289" t="s">
        <v>1041</v>
      </c>
      <c r="F289" t="s">
        <v>721</v>
      </c>
    </row>
    <row r="290" spans="1:6" ht="19" customHeight="1" x14ac:dyDescent="0.35">
      <c r="A290" t="s">
        <v>722</v>
      </c>
      <c r="B290" t="s">
        <v>723</v>
      </c>
      <c r="C290" t="s">
        <v>1030</v>
      </c>
      <c r="E290" t="s">
        <v>1030</v>
      </c>
      <c r="F290" t="s">
        <v>722</v>
      </c>
    </row>
    <row r="291" spans="1:6" ht="19" customHeight="1" x14ac:dyDescent="0.35">
      <c r="A291" t="s">
        <v>724</v>
      </c>
      <c r="B291" t="s">
        <v>725</v>
      </c>
      <c r="C291" t="s">
        <v>1030</v>
      </c>
      <c r="E291" t="s">
        <v>1030</v>
      </c>
      <c r="F291" t="s">
        <v>724</v>
      </c>
    </row>
    <row r="292" spans="1:6" ht="19" customHeight="1" x14ac:dyDescent="0.35">
      <c r="A292" t="s">
        <v>726</v>
      </c>
      <c r="B292" t="s">
        <v>727</v>
      </c>
      <c r="C292" t="s">
        <v>1044</v>
      </c>
      <c r="E292" t="s">
        <v>1044</v>
      </c>
      <c r="F292" t="s">
        <v>726</v>
      </c>
    </row>
    <row r="293" spans="1:6" ht="19" customHeight="1" x14ac:dyDescent="0.35">
      <c r="A293" t="s">
        <v>728</v>
      </c>
      <c r="B293" t="s">
        <v>727</v>
      </c>
      <c r="C293" t="s">
        <v>1044</v>
      </c>
      <c r="E293" t="s">
        <v>1044</v>
      </c>
      <c r="F293" t="s">
        <v>728</v>
      </c>
    </row>
    <row r="294" spans="1:6" ht="19" customHeight="1" x14ac:dyDescent="0.35">
      <c r="A294" t="s">
        <v>729</v>
      </c>
      <c r="B294" t="s">
        <v>730</v>
      </c>
      <c r="C294" t="s">
        <v>1044</v>
      </c>
      <c r="E294" t="s">
        <v>1044</v>
      </c>
      <c r="F294" t="s">
        <v>729</v>
      </c>
    </row>
    <row r="295" spans="1:6" ht="19" customHeight="1" x14ac:dyDescent="0.35">
      <c r="A295" t="s">
        <v>731</v>
      </c>
      <c r="B295" t="s">
        <v>732</v>
      </c>
      <c r="C295" t="s">
        <v>1030</v>
      </c>
      <c r="E295" t="s">
        <v>1030</v>
      </c>
      <c r="F295" t="s">
        <v>731</v>
      </c>
    </row>
    <row r="296" spans="1:6" ht="19" customHeight="1" x14ac:dyDescent="0.35">
      <c r="A296" t="s">
        <v>733</v>
      </c>
      <c r="B296" t="s">
        <v>734</v>
      </c>
      <c r="C296" t="s">
        <v>1030</v>
      </c>
      <c r="E296" t="s">
        <v>1030</v>
      </c>
      <c r="F296" t="s">
        <v>733</v>
      </c>
    </row>
    <row r="297" spans="1:6" ht="19" customHeight="1" x14ac:dyDescent="0.35">
      <c r="A297" t="s">
        <v>735</v>
      </c>
      <c r="B297" t="s">
        <v>736</v>
      </c>
      <c r="C297" t="s">
        <v>1042</v>
      </c>
      <c r="E297" t="s">
        <v>1042</v>
      </c>
      <c r="F297" t="s">
        <v>735</v>
      </c>
    </row>
    <row r="298" spans="1:6" ht="19" customHeight="1" x14ac:dyDescent="0.35">
      <c r="A298" t="s">
        <v>737</v>
      </c>
      <c r="B298" t="s">
        <v>738</v>
      </c>
      <c r="C298" t="s">
        <v>1042</v>
      </c>
      <c r="E298" t="s">
        <v>1042</v>
      </c>
      <c r="F298" t="s">
        <v>737</v>
      </c>
    </row>
    <row r="299" spans="1:6" ht="19" customHeight="1" x14ac:dyDescent="0.35">
      <c r="A299" t="s">
        <v>739</v>
      </c>
      <c r="B299" t="s">
        <v>740</v>
      </c>
      <c r="C299" t="s">
        <v>1042</v>
      </c>
      <c r="E299" t="s">
        <v>1042</v>
      </c>
      <c r="F299" t="s">
        <v>739</v>
      </c>
    </row>
    <row r="300" spans="1:6" ht="19" customHeight="1" x14ac:dyDescent="0.35">
      <c r="A300" t="s">
        <v>741</v>
      </c>
      <c r="B300" t="s">
        <v>742</v>
      </c>
      <c r="C300" t="s">
        <v>1030</v>
      </c>
      <c r="E300" t="s">
        <v>1030</v>
      </c>
      <c r="F300" t="s">
        <v>741</v>
      </c>
    </row>
    <row r="301" spans="1:6" ht="19" customHeight="1" x14ac:dyDescent="0.35">
      <c r="A301" t="s">
        <v>743</v>
      </c>
      <c r="B301" t="s">
        <v>744</v>
      </c>
      <c r="C301" t="s">
        <v>1030</v>
      </c>
      <c r="E301" t="s">
        <v>1030</v>
      </c>
      <c r="F301" t="s">
        <v>743</v>
      </c>
    </row>
    <row r="302" spans="1:6" ht="19" customHeight="1" x14ac:dyDescent="0.35">
      <c r="A302" t="s">
        <v>745</v>
      </c>
      <c r="B302" t="s">
        <v>746</v>
      </c>
      <c r="C302" t="s">
        <v>1030</v>
      </c>
      <c r="E302" t="s">
        <v>1030</v>
      </c>
      <c r="F302" t="s">
        <v>745</v>
      </c>
    </row>
    <row r="303" spans="1:6" ht="19" customHeight="1" x14ac:dyDescent="0.35">
      <c r="A303" t="s">
        <v>747</v>
      </c>
      <c r="B303" t="s">
        <v>748</v>
      </c>
      <c r="C303" t="s">
        <v>1030</v>
      </c>
      <c r="E303" t="s">
        <v>1030</v>
      </c>
      <c r="F303" t="s">
        <v>747</v>
      </c>
    </row>
    <row r="304" spans="1:6" ht="19" customHeight="1" x14ac:dyDescent="0.35">
      <c r="A304" t="s">
        <v>749</v>
      </c>
      <c r="B304" t="s">
        <v>750</v>
      </c>
      <c r="C304" t="s">
        <v>1030</v>
      </c>
      <c r="E304" t="s">
        <v>1030</v>
      </c>
      <c r="F304" t="s">
        <v>749</v>
      </c>
    </row>
    <row r="305" spans="1:6" ht="19" customHeight="1" x14ac:dyDescent="0.35">
      <c r="A305" t="s">
        <v>751</v>
      </c>
      <c r="B305" t="s">
        <v>752</v>
      </c>
      <c r="C305" t="s">
        <v>1030</v>
      </c>
      <c r="E305" t="s">
        <v>1030</v>
      </c>
      <c r="F305" t="s">
        <v>751</v>
      </c>
    </row>
    <row r="306" spans="1:6" ht="19" customHeight="1" x14ac:dyDescent="0.35">
      <c r="A306" t="s">
        <v>753</v>
      </c>
      <c r="B306" t="s">
        <v>754</v>
      </c>
      <c r="C306" t="s">
        <v>1030</v>
      </c>
      <c r="E306" t="s">
        <v>1030</v>
      </c>
      <c r="F306" t="s">
        <v>753</v>
      </c>
    </row>
    <row r="307" spans="1:6" ht="19" customHeight="1" x14ac:dyDescent="0.35">
      <c r="A307" t="s">
        <v>755</v>
      </c>
      <c r="B307" t="s">
        <v>756</v>
      </c>
      <c r="C307" t="s">
        <v>1030</v>
      </c>
      <c r="E307" t="s">
        <v>1030</v>
      </c>
      <c r="F307" t="s">
        <v>755</v>
      </c>
    </row>
    <row r="308" spans="1:6" ht="19" customHeight="1" x14ac:dyDescent="0.35">
      <c r="A308" t="s">
        <v>157</v>
      </c>
      <c r="B308" t="s">
        <v>757</v>
      </c>
      <c r="C308" t="s">
        <v>1022</v>
      </c>
      <c r="E308" t="s">
        <v>1022</v>
      </c>
      <c r="F308" t="s">
        <v>157</v>
      </c>
    </row>
    <row r="309" spans="1:6" ht="19" customHeight="1" x14ac:dyDescent="0.35">
      <c r="A309" t="s">
        <v>758</v>
      </c>
      <c r="B309" t="s">
        <v>759</v>
      </c>
      <c r="C309" t="s">
        <v>1044</v>
      </c>
      <c r="E309" t="s">
        <v>1044</v>
      </c>
      <c r="F309" t="s">
        <v>758</v>
      </c>
    </row>
    <row r="310" spans="1:6" ht="19" customHeight="1" x14ac:dyDescent="0.35">
      <c r="A310" t="s">
        <v>170</v>
      </c>
      <c r="B310" t="s">
        <v>760</v>
      </c>
      <c r="C310" t="s">
        <v>1044</v>
      </c>
      <c r="E310" t="s">
        <v>1044</v>
      </c>
      <c r="F310" t="s">
        <v>170</v>
      </c>
    </row>
    <row r="311" spans="1:6" ht="19" customHeight="1" x14ac:dyDescent="0.35">
      <c r="A311" t="s">
        <v>165</v>
      </c>
      <c r="B311" t="s">
        <v>761</v>
      </c>
      <c r="C311" t="s">
        <v>1060</v>
      </c>
      <c r="E311" t="s">
        <v>1060</v>
      </c>
      <c r="F311" t="s">
        <v>165</v>
      </c>
    </row>
    <row r="312" spans="1:6" ht="19" customHeight="1" x14ac:dyDescent="0.35">
      <c r="A312" t="s">
        <v>762</v>
      </c>
      <c r="B312" t="s">
        <v>763</v>
      </c>
      <c r="C312" t="s">
        <v>1060</v>
      </c>
      <c r="E312" t="s">
        <v>1060</v>
      </c>
      <c r="F312" t="s">
        <v>762</v>
      </c>
    </row>
    <row r="313" spans="1:6" ht="19" customHeight="1" x14ac:dyDescent="0.35">
      <c r="A313" t="s">
        <v>189</v>
      </c>
      <c r="B313" t="s">
        <v>764</v>
      </c>
      <c r="C313" t="s">
        <v>1060</v>
      </c>
      <c r="E313" t="s">
        <v>1060</v>
      </c>
      <c r="F313" t="s">
        <v>189</v>
      </c>
    </row>
    <row r="314" spans="1:6" ht="19" customHeight="1" x14ac:dyDescent="0.35">
      <c r="A314" t="s">
        <v>173</v>
      </c>
      <c r="B314" t="s">
        <v>765</v>
      </c>
      <c r="C314" t="s">
        <v>1060</v>
      </c>
      <c r="E314" t="s">
        <v>1060</v>
      </c>
      <c r="F314" t="s">
        <v>173</v>
      </c>
    </row>
    <row r="315" spans="1:6" ht="19" customHeight="1" x14ac:dyDescent="0.35">
      <c r="A315" t="s">
        <v>4</v>
      </c>
      <c r="B315" t="s">
        <v>766</v>
      </c>
      <c r="C315" t="s">
        <v>1060</v>
      </c>
      <c r="E315" t="s">
        <v>1060</v>
      </c>
      <c r="F315" t="s">
        <v>4</v>
      </c>
    </row>
    <row r="316" spans="1:6" ht="19" customHeight="1" x14ac:dyDescent="0.35">
      <c r="A316" t="s">
        <v>162</v>
      </c>
      <c r="B316" t="s">
        <v>767</v>
      </c>
      <c r="C316" t="s">
        <v>1060</v>
      </c>
      <c r="E316" t="s">
        <v>1060</v>
      </c>
      <c r="F316" t="s">
        <v>162</v>
      </c>
    </row>
    <row r="317" spans="1:6" ht="19" customHeight="1" x14ac:dyDescent="0.35">
      <c r="A317" t="s">
        <v>69</v>
      </c>
      <c r="B317" t="s">
        <v>768</v>
      </c>
      <c r="C317" t="s">
        <v>1060</v>
      </c>
      <c r="E317" t="s">
        <v>1060</v>
      </c>
      <c r="F317" t="s">
        <v>69</v>
      </c>
    </row>
    <row r="318" spans="1:6" ht="19" customHeight="1" x14ac:dyDescent="0.35">
      <c r="A318" t="s">
        <v>29</v>
      </c>
      <c r="B318" t="s">
        <v>764</v>
      </c>
      <c r="C318" t="s">
        <v>1060</v>
      </c>
      <c r="E318" t="s">
        <v>1060</v>
      </c>
      <c r="F318" t="s">
        <v>29</v>
      </c>
    </row>
    <row r="319" spans="1:6" ht="19" customHeight="1" x14ac:dyDescent="0.35">
      <c r="A319" t="s">
        <v>91</v>
      </c>
      <c r="B319" t="s">
        <v>769</v>
      </c>
      <c r="C319" t="s">
        <v>1060</v>
      </c>
      <c r="E319" t="s">
        <v>1060</v>
      </c>
      <c r="F319" t="s">
        <v>91</v>
      </c>
    </row>
    <row r="320" spans="1:6" ht="19" customHeight="1" x14ac:dyDescent="0.35">
      <c r="A320" t="s">
        <v>184</v>
      </c>
      <c r="B320" t="s">
        <v>770</v>
      </c>
      <c r="C320" t="s">
        <v>1060</v>
      </c>
      <c r="E320" t="s">
        <v>1060</v>
      </c>
      <c r="F320" t="s">
        <v>184</v>
      </c>
    </row>
    <row r="321" spans="1:6" ht="19" customHeight="1" x14ac:dyDescent="0.35">
      <c r="A321" t="s">
        <v>32</v>
      </c>
      <c r="B321" t="s">
        <v>771</v>
      </c>
      <c r="C321" t="s">
        <v>1060</v>
      </c>
      <c r="E321" t="s">
        <v>1060</v>
      </c>
      <c r="F321" t="s">
        <v>32</v>
      </c>
    </row>
    <row r="322" spans="1:6" ht="19" customHeight="1" x14ac:dyDescent="0.35">
      <c r="A322" t="s">
        <v>7</v>
      </c>
      <c r="B322" t="s">
        <v>772</v>
      </c>
      <c r="C322" t="s">
        <v>1060</v>
      </c>
      <c r="E322" t="s">
        <v>1060</v>
      </c>
      <c r="F322" t="s">
        <v>7</v>
      </c>
    </row>
    <row r="323" spans="1:6" ht="19" customHeight="1" x14ac:dyDescent="0.35">
      <c r="A323" t="s">
        <v>773</v>
      </c>
      <c r="B323" t="s">
        <v>774</v>
      </c>
      <c r="C323" t="s">
        <v>1060</v>
      </c>
      <c r="E323" t="s">
        <v>1060</v>
      </c>
      <c r="F323" t="s">
        <v>773</v>
      </c>
    </row>
    <row r="324" spans="1:6" ht="19" customHeight="1" x14ac:dyDescent="0.35">
      <c r="A324" t="s">
        <v>775</v>
      </c>
      <c r="B324" t="s">
        <v>776</v>
      </c>
      <c r="C324" t="s">
        <v>1060</v>
      </c>
      <c r="E324" t="s">
        <v>1060</v>
      </c>
      <c r="F324" t="s">
        <v>775</v>
      </c>
    </row>
    <row r="325" spans="1:6" ht="19" customHeight="1" x14ac:dyDescent="0.35">
      <c r="A325" t="s">
        <v>777</v>
      </c>
      <c r="B325" t="s">
        <v>778</v>
      </c>
      <c r="C325" t="s">
        <v>1060</v>
      </c>
      <c r="E325" t="s">
        <v>1060</v>
      </c>
      <c r="F325" t="s">
        <v>777</v>
      </c>
    </row>
    <row r="326" spans="1:6" ht="19" customHeight="1" x14ac:dyDescent="0.35">
      <c r="A326" t="s">
        <v>18</v>
      </c>
      <c r="B326" t="s">
        <v>779</v>
      </c>
      <c r="C326" t="s">
        <v>1060</v>
      </c>
      <c r="E326" t="s">
        <v>1060</v>
      </c>
      <c r="F326" t="s">
        <v>18</v>
      </c>
    </row>
    <row r="327" spans="1:6" ht="19" customHeight="1" x14ac:dyDescent="0.35">
      <c r="A327" t="s">
        <v>20</v>
      </c>
      <c r="B327" t="s">
        <v>780</v>
      </c>
      <c r="C327" t="s">
        <v>1060</v>
      </c>
      <c r="E327" t="s">
        <v>1060</v>
      </c>
      <c r="F327" t="s">
        <v>20</v>
      </c>
    </row>
    <row r="328" spans="1:6" ht="19" customHeight="1" x14ac:dyDescent="0.35">
      <c r="A328" t="s">
        <v>65</v>
      </c>
      <c r="B328" t="s">
        <v>781</v>
      </c>
      <c r="C328" t="s">
        <v>1044</v>
      </c>
      <c r="E328" t="s">
        <v>1044</v>
      </c>
      <c r="F328" t="s">
        <v>65</v>
      </c>
    </row>
    <row r="329" spans="1:6" ht="19" customHeight="1" x14ac:dyDescent="0.35">
      <c r="A329" t="s">
        <v>14</v>
      </c>
      <c r="B329" t="s">
        <v>782</v>
      </c>
      <c r="C329" t="s">
        <v>1044</v>
      </c>
      <c r="E329" t="s">
        <v>1044</v>
      </c>
      <c r="F329" t="s">
        <v>14</v>
      </c>
    </row>
    <row r="330" spans="1:6" ht="19" customHeight="1" x14ac:dyDescent="0.35">
      <c r="A330" t="s">
        <v>155</v>
      </c>
      <c r="B330" t="s">
        <v>783</v>
      </c>
      <c r="C330" t="s">
        <v>1044</v>
      </c>
      <c r="E330" t="s">
        <v>1044</v>
      </c>
      <c r="F330" t="s">
        <v>155</v>
      </c>
    </row>
    <row r="331" spans="1:6" ht="19" customHeight="1" x14ac:dyDescent="0.35">
      <c r="A331" t="s">
        <v>79</v>
      </c>
      <c r="B331" t="s">
        <v>783</v>
      </c>
      <c r="C331" t="s">
        <v>1044</v>
      </c>
      <c r="E331" t="s">
        <v>1044</v>
      </c>
      <c r="F331" t="s">
        <v>79</v>
      </c>
    </row>
    <row r="332" spans="1:6" ht="19" customHeight="1" x14ac:dyDescent="0.35">
      <c r="A332" t="s">
        <v>156</v>
      </c>
      <c r="B332" t="s">
        <v>784</v>
      </c>
      <c r="C332" t="s">
        <v>1044</v>
      </c>
      <c r="E332" t="s">
        <v>1044</v>
      </c>
      <c r="F332" t="s">
        <v>156</v>
      </c>
    </row>
    <row r="333" spans="1:6" ht="19" customHeight="1" x14ac:dyDescent="0.35">
      <c r="A333" t="s">
        <v>109</v>
      </c>
      <c r="B333" t="s">
        <v>784</v>
      </c>
      <c r="C333" t="s">
        <v>1044</v>
      </c>
      <c r="E333" t="s">
        <v>1044</v>
      </c>
      <c r="F333" t="s">
        <v>109</v>
      </c>
    </row>
    <row r="334" spans="1:6" ht="19" customHeight="1" x14ac:dyDescent="0.35">
      <c r="A334" t="s">
        <v>785</v>
      </c>
      <c r="B334" t="s">
        <v>786</v>
      </c>
      <c r="C334" t="s">
        <v>1044</v>
      </c>
      <c r="E334" t="s">
        <v>1044</v>
      </c>
      <c r="F334" t="s">
        <v>785</v>
      </c>
    </row>
    <row r="335" spans="1:6" ht="19" customHeight="1" x14ac:dyDescent="0.35">
      <c r="A335" t="s">
        <v>787</v>
      </c>
      <c r="B335" t="s">
        <v>788</v>
      </c>
      <c r="C335" t="s">
        <v>1044</v>
      </c>
      <c r="E335" t="s">
        <v>1044</v>
      </c>
      <c r="F335" t="s">
        <v>787</v>
      </c>
    </row>
    <row r="336" spans="1:6" ht="19" customHeight="1" x14ac:dyDescent="0.35">
      <c r="A336" t="s">
        <v>196</v>
      </c>
      <c r="B336" t="s">
        <v>789</v>
      </c>
      <c r="C336" t="s">
        <v>1044</v>
      </c>
      <c r="E336" t="s">
        <v>1044</v>
      </c>
      <c r="F336" t="s">
        <v>196</v>
      </c>
    </row>
    <row r="337" spans="1:6" ht="19" customHeight="1" x14ac:dyDescent="0.35">
      <c r="A337" t="s">
        <v>790</v>
      </c>
      <c r="B337" t="s">
        <v>791</v>
      </c>
      <c r="C337" t="s">
        <v>1044</v>
      </c>
      <c r="E337" t="s">
        <v>1044</v>
      </c>
      <c r="F337" t="s">
        <v>790</v>
      </c>
    </row>
    <row r="338" spans="1:6" ht="19" customHeight="1" x14ac:dyDescent="0.35">
      <c r="A338" t="s">
        <v>792</v>
      </c>
      <c r="B338" t="s">
        <v>793</v>
      </c>
      <c r="C338" t="s">
        <v>1017</v>
      </c>
      <c r="E338" t="s">
        <v>1017</v>
      </c>
      <c r="F338" t="s">
        <v>792</v>
      </c>
    </row>
    <row r="339" spans="1:6" ht="19" customHeight="1" x14ac:dyDescent="0.35">
      <c r="A339" t="s">
        <v>794</v>
      </c>
      <c r="B339" t="s">
        <v>795</v>
      </c>
      <c r="C339" t="s">
        <v>1018</v>
      </c>
      <c r="E339" t="s">
        <v>1018</v>
      </c>
      <c r="F339" t="s">
        <v>794</v>
      </c>
    </row>
    <row r="340" spans="1:6" ht="19" customHeight="1" x14ac:dyDescent="0.35">
      <c r="A340" t="s">
        <v>796</v>
      </c>
      <c r="B340" t="s">
        <v>797</v>
      </c>
      <c r="C340" t="s">
        <v>1019</v>
      </c>
      <c r="E340" t="s">
        <v>1019</v>
      </c>
      <c r="F340" t="s">
        <v>796</v>
      </c>
    </row>
    <row r="341" spans="1:6" ht="19" customHeight="1" x14ac:dyDescent="0.35">
      <c r="A341" t="s">
        <v>798</v>
      </c>
      <c r="B341" t="s">
        <v>799</v>
      </c>
      <c r="C341" t="s">
        <v>1019</v>
      </c>
      <c r="E341" t="s">
        <v>1019</v>
      </c>
      <c r="F341" t="s">
        <v>798</v>
      </c>
    </row>
    <row r="342" spans="1:6" ht="19" customHeight="1" x14ac:dyDescent="0.35">
      <c r="A342" t="s">
        <v>800</v>
      </c>
      <c r="B342" t="s">
        <v>801</v>
      </c>
      <c r="C342" t="s">
        <v>1019</v>
      </c>
      <c r="E342" t="s">
        <v>1019</v>
      </c>
      <c r="F342" t="s">
        <v>800</v>
      </c>
    </row>
    <row r="343" spans="1:6" ht="19" customHeight="1" x14ac:dyDescent="0.35">
      <c r="A343" t="s">
        <v>802</v>
      </c>
      <c r="B343" t="s">
        <v>803</v>
      </c>
      <c r="C343" t="s">
        <v>1020</v>
      </c>
      <c r="E343" t="s">
        <v>1020</v>
      </c>
      <c r="F343" t="s">
        <v>802</v>
      </c>
    </row>
    <row r="344" spans="1:6" ht="19" customHeight="1" x14ac:dyDescent="0.35">
      <c r="A344" t="s">
        <v>804</v>
      </c>
      <c r="B344" t="s">
        <v>805</v>
      </c>
      <c r="C344" t="s">
        <v>1020</v>
      </c>
      <c r="E344" t="s">
        <v>1020</v>
      </c>
      <c r="F344" t="s">
        <v>804</v>
      </c>
    </row>
    <row r="345" spans="1:6" ht="19" customHeight="1" x14ac:dyDescent="0.35">
      <c r="A345" t="s">
        <v>806</v>
      </c>
      <c r="B345" t="s">
        <v>807</v>
      </c>
      <c r="C345" t="s">
        <v>1020</v>
      </c>
      <c r="E345" t="s">
        <v>1020</v>
      </c>
      <c r="F345" t="s">
        <v>806</v>
      </c>
    </row>
    <row r="346" spans="1:6" ht="19" customHeight="1" x14ac:dyDescent="0.35">
      <c r="A346" t="s">
        <v>808</v>
      </c>
      <c r="B346" t="s">
        <v>809</v>
      </c>
      <c r="C346" t="s">
        <v>1020</v>
      </c>
      <c r="E346" t="s">
        <v>1020</v>
      </c>
      <c r="F346" t="s">
        <v>808</v>
      </c>
    </row>
    <row r="347" spans="1:6" ht="19" customHeight="1" x14ac:dyDescent="0.35">
      <c r="A347" t="s">
        <v>810</v>
      </c>
      <c r="B347" t="s">
        <v>807</v>
      </c>
      <c r="C347" t="s">
        <v>1044</v>
      </c>
      <c r="E347" t="s">
        <v>1044</v>
      </c>
      <c r="F347" t="s">
        <v>810</v>
      </c>
    </row>
    <row r="348" spans="1:6" ht="19" customHeight="1" x14ac:dyDescent="0.35">
      <c r="A348" t="s">
        <v>811</v>
      </c>
      <c r="B348" t="s">
        <v>812</v>
      </c>
      <c r="C348" t="s">
        <v>1020</v>
      </c>
      <c r="E348" t="s">
        <v>1020</v>
      </c>
      <c r="F348" t="s">
        <v>811</v>
      </c>
    </row>
    <row r="349" spans="1:6" ht="19" customHeight="1" x14ac:dyDescent="0.35">
      <c r="A349" t="s">
        <v>813</v>
      </c>
      <c r="B349" t="s">
        <v>814</v>
      </c>
      <c r="C349" t="s">
        <v>1020</v>
      </c>
      <c r="E349" t="s">
        <v>1020</v>
      </c>
      <c r="F349" t="s">
        <v>813</v>
      </c>
    </row>
    <row r="350" spans="1:6" ht="19" customHeight="1" x14ac:dyDescent="0.35">
      <c r="A350" t="s">
        <v>815</v>
      </c>
      <c r="B350" t="s">
        <v>816</v>
      </c>
      <c r="C350" t="s">
        <v>1061</v>
      </c>
      <c r="E350" t="s">
        <v>1061</v>
      </c>
      <c r="F350" t="s">
        <v>815</v>
      </c>
    </row>
    <row r="351" spans="1:6" ht="19" customHeight="1" x14ac:dyDescent="0.35">
      <c r="A351" t="s">
        <v>817</v>
      </c>
      <c r="B351" t="s">
        <v>818</v>
      </c>
      <c r="C351" t="s">
        <v>1061</v>
      </c>
      <c r="E351" t="s">
        <v>1061</v>
      </c>
      <c r="F351" t="s">
        <v>817</v>
      </c>
    </row>
    <row r="352" spans="1:6" ht="19" customHeight="1" x14ac:dyDescent="0.35">
      <c r="A352" t="s">
        <v>819</v>
      </c>
      <c r="B352" t="s">
        <v>820</v>
      </c>
      <c r="C352" t="s">
        <v>1020</v>
      </c>
      <c r="E352" t="s">
        <v>1020</v>
      </c>
      <c r="F352" t="s">
        <v>819</v>
      </c>
    </row>
    <row r="353" spans="1:6" ht="19" customHeight="1" x14ac:dyDescent="0.35">
      <c r="A353" t="s">
        <v>821</v>
      </c>
      <c r="B353" t="s">
        <v>822</v>
      </c>
      <c r="C353" t="s">
        <v>1020</v>
      </c>
      <c r="E353" t="s">
        <v>1020</v>
      </c>
      <c r="F353" t="s">
        <v>821</v>
      </c>
    </row>
    <row r="354" spans="1:6" ht="19" customHeight="1" x14ac:dyDescent="0.35">
      <c r="A354" t="s">
        <v>823</v>
      </c>
      <c r="B354" t="s">
        <v>824</v>
      </c>
      <c r="C354" t="s">
        <v>1044</v>
      </c>
      <c r="E354" t="s">
        <v>1044</v>
      </c>
      <c r="F354" t="s">
        <v>823</v>
      </c>
    </row>
    <row r="355" spans="1:6" ht="19" customHeight="1" x14ac:dyDescent="0.35">
      <c r="A355" t="s">
        <v>825</v>
      </c>
      <c r="B355" t="s">
        <v>826</v>
      </c>
      <c r="C355" t="s">
        <v>1020</v>
      </c>
      <c r="E355" t="s">
        <v>1020</v>
      </c>
      <c r="F355" t="s">
        <v>825</v>
      </c>
    </row>
    <row r="356" spans="1:6" ht="19" customHeight="1" x14ac:dyDescent="0.35">
      <c r="A356" t="s">
        <v>827</v>
      </c>
      <c r="B356" t="s">
        <v>828</v>
      </c>
      <c r="C356" t="s">
        <v>1020</v>
      </c>
      <c r="E356" t="s">
        <v>1020</v>
      </c>
      <c r="F356" t="s">
        <v>827</v>
      </c>
    </row>
    <row r="357" spans="1:6" ht="19" customHeight="1" x14ac:dyDescent="0.35">
      <c r="A357" t="s">
        <v>829</v>
      </c>
      <c r="B357" t="s">
        <v>830</v>
      </c>
      <c r="C357" t="s">
        <v>1020</v>
      </c>
      <c r="E357" t="s">
        <v>1020</v>
      </c>
      <c r="F357" t="s">
        <v>829</v>
      </c>
    </row>
    <row r="358" spans="1:6" ht="19" customHeight="1" x14ac:dyDescent="0.35">
      <c r="A358" t="s">
        <v>831</v>
      </c>
      <c r="B358" t="s">
        <v>832</v>
      </c>
      <c r="C358" t="s">
        <v>1044</v>
      </c>
      <c r="E358" t="s">
        <v>1044</v>
      </c>
      <c r="F358" t="s">
        <v>831</v>
      </c>
    </row>
    <row r="359" spans="1:6" ht="19" customHeight="1" x14ac:dyDescent="0.35">
      <c r="A359" t="s">
        <v>833</v>
      </c>
      <c r="B359" t="s">
        <v>834</v>
      </c>
      <c r="C359" t="s">
        <v>1044</v>
      </c>
      <c r="E359" t="s">
        <v>1044</v>
      </c>
      <c r="F359" t="s">
        <v>833</v>
      </c>
    </row>
    <row r="360" spans="1:6" ht="19" customHeight="1" x14ac:dyDescent="0.35">
      <c r="A360" t="s">
        <v>835</v>
      </c>
      <c r="B360" t="s">
        <v>836</v>
      </c>
      <c r="C360" t="s">
        <v>1044</v>
      </c>
      <c r="E360" t="s">
        <v>1044</v>
      </c>
      <c r="F360" t="s">
        <v>835</v>
      </c>
    </row>
    <row r="361" spans="1:6" ht="19" customHeight="1" x14ac:dyDescent="0.35">
      <c r="A361" t="s">
        <v>150</v>
      </c>
      <c r="B361" t="s">
        <v>837</v>
      </c>
      <c r="C361" t="s">
        <v>1044</v>
      </c>
      <c r="E361" t="s">
        <v>1044</v>
      </c>
      <c r="F361" t="s">
        <v>150</v>
      </c>
    </row>
    <row r="362" spans="1:6" ht="19" customHeight="1" x14ac:dyDescent="0.35">
      <c r="A362" t="s">
        <v>146</v>
      </c>
      <c r="B362" t="s">
        <v>838</v>
      </c>
      <c r="C362" t="s">
        <v>1044</v>
      </c>
      <c r="E362" t="s">
        <v>1044</v>
      </c>
      <c r="F362" t="s">
        <v>146</v>
      </c>
    </row>
    <row r="363" spans="1:6" ht="19" customHeight="1" x14ac:dyDescent="0.35">
      <c r="A363" t="s">
        <v>222</v>
      </c>
      <c r="B363" t="s">
        <v>839</v>
      </c>
      <c r="C363" t="s">
        <v>1044</v>
      </c>
      <c r="E363" t="s">
        <v>1044</v>
      </c>
      <c r="F363" t="s">
        <v>222</v>
      </c>
    </row>
    <row r="364" spans="1:6" ht="19" customHeight="1" x14ac:dyDescent="0.35">
      <c r="A364" t="s">
        <v>210</v>
      </c>
      <c r="B364" t="s">
        <v>840</v>
      </c>
      <c r="C364" t="s">
        <v>1044</v>
      </c>
      <c r="E364" t="s">
        <v>1044</v>
      </c>
      <c r="F364" t="s">
        <v>210</v>
      </c>
    </row>
    <row r="365" spans="1:6" ht="19" customHeight="1" x14ac:dyDescent="0.35">
      <c r="A365" t="s">
        <v>187</v>
      </c>
      <c r="B365" t="s">
        <v>841</v>
      </c>
      <c r="C365" t="s">
        <v>1044</v>
      </c>
      <c r="E365" t="s">
        <v>1044</v>
      </c>
      <c r="F365" t="s">
        <v>187</v>
      </c>
    </row>
    <row r="366" spans="1:6" ht="19" customHeight="1" x14ac:dyDescent="0.35">
      <c r="A366" t="s">
        <v>842</v>
      </c>
      <c r="B366" t="s">
        <v>843</v>
      </c>
      <c r="C366" t="s">
        <v>1021</v>
      </c>
      <c r="E366" t="s">
        <v>1021</v>
      </c>
      <c r="F366" t="s">
        <v>842</v>
      </c>
    </row>
    <row r="367" spans="1:6" ht="19" customHeight="1" x14ac:dyDescent="0.35">
      <c r="A367" t="s">
        <v>844</v>
      </c>
      <c r="B367" t="s">
        <v>845</v>
      </c>
      <c r="C367" t="s">
        <v>1020</v>
      </c>
      <c r="E367" t="s">
        <v>1020</v>
      </c>
      <c r="F367" t="s">
        <v>844</v>
      </c>
    </row>
    <row r="368" spans="1:6" ht="19" customHeight="1" x14ac:dyDescent="0.35">
      <c r="A368" t="s">
        <v>846</v>
      </c>
      <c r="B368" t="s">
        <v>847</v>
      </c>
      <c r="C368" t="s">
        <v>1022</v>
      </c>
      <c r="E368" t="s">
        <v>1022</v>
      </c>
      <c r="F368" t="s">
        <v>846</v>
      </c>
    </row>
    <row r="369" spans="1:6" ht="19" customHeight="1" x14ac:dyDescent="0.35">
      <c r="A369" t="s">
        <v>848</v>
      </c>
      <c r="B369" t="s">
        <v>847</v>
      </c>
      <c r="C369" t="s">
        <v>1022</v>
      </c>
      <c r="E369" t="s">
        <v>1022</v>
      </c>
      <c r="F369" t="s">
        <v>848</v>
      </c>
    </row>
    <row r="370" spans="1:6" ht="19" customHeight="1" x14ac:dyDescent="0.35">
      <c r="A370" t="s">
        <v>849</v>
      </c>
      <c r="B370" t="s">
        <v>850</v>
      </c>
      <c r="C370" t="s">
        <v>1023</v>
      </c>
      <c r="E370" t="s">
        <v>1023</v>
      </c>
      <c r="F370" t="s">
        <v>849</v>
      </c>
    </row>
    <row r="371" spans="1:6" ht="19" customHeight="1" x14ac:dyDescent="0.35">
      <c r="A371" t="s">
        <v>851</v>
      </c>
      <c r="B371" t="s">
        <v>852</v>
      </c>
      <c r="C371" t="s">
        <v>1023</v>
      </c>
      <c r="E371" t="s">
        <v>1023</v>
      </c>
      <c r="F371" t="s">
        <v>851</v>
      </c>
    </row>
    <row r="372" spans="1:6" ht="19" customHeight="1" x14ac:dyDescent="0.35">
      <c r="A372" t="s">
        <v>853</v>
      </c>
      <c r="B372" t="s">
        <v>852</v>
      </c>
      <c r="C372" t="s">
        <v>1023</v>
      </c>
      <c r="E372" t="s">
        <v>1023</v>
      </c>
      <c r="F372" t="s">
        <v>853</v>
      </c>
    </row>
    <row r="373" spans="1:6" ht="19" customHeight="1" x14ac:dyDescent="0.35">
      <c r="A373" t="s">
        <v>854</v>
      </c>
      <c r="B373" t="s">
        <v>855</v>
      </c>
      <c r="C373" t="s">
        <v>1044</v>
      </c>
      <c r="E373" t="s">
        <v>1044</v>
      </c>
      <c r="F373" t="s">
        <v>854</v>
      </c>
    </row>
    <row r="374" spans="1:6" ht="19" customHeight="1" x14ac:dyDescent="0.35">
      <c r="A374" t="s">
        <v>152</v>
      </c>
      <c r="B374" t="s">
        <v>856</v>
      </c>
      <c r="C374" t="s">
        <v>1044</v>
      </c>
      <c r="E374" t="s">
        <v>1044</v>
      </c>
      <c r="F374" t="s">
        <v>152</v>
      </c>
    </row>
    <row r="375" spans="1:6" ht="19" customHeight="1" x14ac:dyDescent="0.35">
      <c r="A375" t="s">
        <v>139</v>
      </c>
      <c r="B375" t="s">
        <v>856</v>
      </c>
      <c r="C375" t="s">
        <v>1044</v>
      </c>
      <c r="E375" t="s">
        <v>1044</v>
      </c>
      <c r="F375" t="s">
        <v>139</v>
      </c>
    </row>
    <row r="376" spans="1:6" ht="19" customHeight="1" x14ac:dyDescent="0.35">
      <c r="A376" t="s">
        <v>857</v>
      </c>
      <c r="B376" t="s">
        <v>856</v>
      </c>
      <c r="C376" t="s">
        <v>1044</v>
      </c>
      <c r="E376" t="s">
        <v>1044</v>
      </c>
      <c r="F376" t="s">
        <v>857</v>
      </c>
    </row>
    <row r="377" spans="1:6" ht="19" customHeight="1" x14ac:dyDescent="0.35">
      <c r="A377" t="s">
        <v>858</v>
      </c>
      <c r="B377" t="s">
        <v>859</v>
      </c>
      <c r="C377" t="s">
        <v>1044</v>
      </c>
      <c r="E377" t="s">
        <v>1044</v>
      </c>
      <c r="F377" t="s">
        <v>858</v>
      </c>
    </row>
    <row r="378" spans="1:6" ht="19" customHeight="1" x14ac:dyDescent="0.35">
      <c r="A378" t="s">
        <v>860</v>
      </c>
      <c r="B378" t="s">
        <v>859</v>
      </c>
      <c r="C378" t="s">
        <v>1044</v>
      </c>
      <c r="E378" t="s">
        <v>1044</v>
      </c>
      <c r="F378" t="s">
        <v>860</v>
      </c>
    </row>
    <row r="379" spans="1:6" ht="19" customHeight="1" x14ac:dyDescent="0.35">
      <c r="A379" t="s">
        <v>861</v>
      </c>
      <c r="B379" t="s">
        <v>859</v>
      </c>
      <c r="C379" t="s">
        <v>1044</v>
      </c>
      <c r="E379" t="s">
        <v>1044</v>
      </c>
      <c r="F379" t="s">
        <v>861</v>
      </c>
    </row>
    <row r="380" spans="1:6" ht="19" customHeight="1" x14ac:dyDescent="0.35">
      <c r="A380" t="s">
        <v>862</v>
      </c>
      <c r="B380" t="s">
        <v>863</v>
      </c>
      <c r="C380" t="s">
        <v>1043</v>
      </c>
      <c r="E380" t="s">
        <v>1043</v>
      </c>
      <c r="F380" s="4" t="s">
        <v>862</v>
      </c>
    </row>
    <row r="381" spans="1:6" ht="19" customHeight="1" x14ac:dyDescent="0.35">
      <c r="A381" t="s">
        <v>864</v>
      </c>
      <c r="B381" t="s">
        <v>865</v>
      </c>
      <c r="C381" t="s">
        <v>1043</v>
      </c>
      <c r="E381" t="s">
        <v>1043</v>
      </c>
      <c r="F381" s="5" t="s">
        <v>864</v>
      </c>
    </row>
    <row r="382" spans="1:6" ht="19" customHeight="1" x14ac:dyDescent="0.35">
      <c r="A382" t="s">
        <v>223</v>
      </c>
      <c r="B382" t="s">
        <v>866</v>
      </c>
      <c r="C382" t="s">
        <v>1044</v>
      </c>
      <c r="E382" t="s">
        <v>1044</v>
      </c>
      <c r="F382" s="3" t="s">
        <v>223</v>
      </c>
    </row>
    <row r="383" spans="1:6" ht="19" customHeight="1" x14ac:dyDescent="0.35">
      <c r="A383" t="s">
        <v>867</v>
      </c>
      <c r="B383" t="s">
        <v>868</v>
      </c>
      <c r="C383" t="s">
        <v>1044</v>
      </c>
      <c r="E383" t="s">
        <v>1044</v>
      </c>
      <c r="F383" t="s">
        <v>867</v>
      </c>
    </row>
    <row r="384" spans="1:6" ht="19" customHeight="1" x14ac:dyDescent="0.35">
      <c r="A384" t="s">
        <v>869</v>
      </c>
      <c r="B384" t="s">
        <v>870</v>
      </c>
      <c r="C384" t="s">
        <v>1044</v>
      </c>
      <c r="E384" t="s">
        <v>1044</v>
      </c>
      <c r="F384" t="s">
        <v>869</v>
      </c>
    </row>
    <row r="385" spans="1:6" ht="19" customHeight="1" x14ac:dyDescent="0.35">
      <c r="A385" t="s">
        <v>871</v>
      </c>
      <c r="B385" t="s">
        <v>872</v>
      </c>
      <c r="C385" t="s">
        <v>1044</v>
      </c>
      <c r="E385" t="s">
        <v>1044</v>
      </c>
      <c r="F385" t="s">
        <v>871</v>
      </c>
    </row>
    <row r="386" spans="1:6" ht="19" customHeight="1" x14ac:dyDescent="0.35">
      <c r="A386" t="s">
        <v>873</v>
      </c>
      <c r="B386" t="s">
        <v>874</v>
      </c>
      <c r="C386" t="s">
        <v>1044</v>
      </c>
      <c r="E386" t="s">
        <v>1044</v>
      </c>
      <c r="F386" t="s">
        <v>873</v>
      </c>
    </row>
    <row r="387" spans="1:6" ht="19" customHeight="1" x14ac:dyDescent="0.35">
      <c r="A387" t="s">
        <v>875</v>
      </c>
      <c r="B387" t="s">
        <v>876</v>
      </c>
      <c r="C387" t="s">
        <v>1044</v>
      </c>
      <c r="E387" t="s">
        <v>1044</v>
      </c>
      <c r="F387" t="s">
        <v>875</v>
      </c>
    </row>
    <row r="388" spans="1:6" ht="19" customHeight="1" x14ac:dyDescent="0.35">
      <c r="A388" t="s">
        <v>877</v>
      </c>
      <c r="B388" t="s">
        <v>878</v>
      </c>
      <c r="C388" t="s">
        <v>1044</v>
      </c>
      <c r="E388" t="s">
        <v>1044</v>
      </c>
      <c r="F388" t="s">
        <v>877</v>
      </c>
    </row>
    <row r="389" spans="1:6" ht="19" customHeight="1" x14ac:dyDescent="0.35">
      <c r="A389" t="s">
        <v>879</v>
      </c>
      <c r="B389" t="s">
        <v>880</v>
      </c>
      <c r="C389" t="s">
        <v>1044</v>
      </c>
      <c r="E389" t="s">
        <v>1044</v>
      </c>
      <c r="F389" t="s">
        <v>879</v>
      </c>
    </row>
    <row r="390" spans="1:6" ht="19" customHeight="1" x14ac:dyDescent="0.35">
      <c r="A390" t="s">
        <v>881</v>
      </c>
      <c r="B390" t="s">
        <v>882</v>
      </c>
      <c r="C390" t="s">
        <v>1044</v>
      </c>
      <c r="E390" t="s">
        <v>1044</v>
      </c>
      <c r="F390" t="s">
        <v>881</v>
      </c>
    </row>
    <row r="391" spans="1:6" ht="19" customHeight="1" x14ac:dyDescent="0.35">
      <c r="A391" t="s">
        <v>883</v>
      </c>
      <c r="B391" t="s">
        <v>884</v>
      </c>
      <c r="C391" t="s">
        <v>1044</v>
      </c>
      <c r="E391" t="s">
        <v>1044</v>
      </c>
      <c r="F391" t="s">
        <v>883</v>
      </c>
    </row>
    <row r="392" spans="1:6" ht="19" customHeight="1" x14ac:dyDescent="0.35">
      <c r="A392" t="s">
        <v>885</v>
      </c>
      <c r="B392" t="s">
        <v>886</v>
      </c>
      <c r="C392" t="s">
        <v>1044</v>
      </c>
      <c r="E392" t="s">
        <v>1044</v>
      </c>
      <c r="F392" t="s">
        <v>885</v>
      </c>
    </row>
    <row r="393" spans="1:6" ht="19" customHeight="1" x14ac:dyDescent="0.35">
      <c r="A393" t="s">
        <v>887</v>
      </c>
      <c r="B393" t="s">
        <v>888</v>
      </c>
      <c r="C393" t="s">
        <v>1044</v>
      </c>
      <c r="E393" t="s">
        <v>1044</v>
      </c>
      <c r="F393" t="s">
        <v>887</v>
      </c>
    </row>
    <row r="394" spans="1:6" ht="19" customHeight="1" x14ac:dyDescent="0.35">
      <c r="A394" t="s">
        <v>889</v>
      </c>
      <c r="B394" t="s">
        <v>890</v>
      </c>
      <c r="C394" t="s">
        <v>1044</v>
      </c>
      <c r="E394" t="s">
        <v>1044</v>
      </c>
      <c r="F394" t="s">
        <v>889</v>
      </c>
    </row>
    <row r="395" spans="1:6" ht="19" customHeight="1" x14ac:dyDescent="0.35">
      <c r="A395" t="s">
        <v>891</v>
      </c>
      <c r="B395" t="s">
        <v>892</v>
      </c>
      <c r="C395" t="s">
        <v>1044</v>
      </c>
      <c r="E395" t="s">
        <v>1044</v>
      </c>
      <c r="F395" t="s">
        <v>891</v>
      </c>
    </row>
    <row r="396" spans="1:6" ht="19" customHeight="1" x14ac:dyDescent="0.35">
      <c r="A396" t="s">
        <v>161</v>
      </c>
      <c r="B396" t="s">
        <v>893</v>
      </c>
      <c r="C396" t="s">
        <v>1044</v>
      </c>
      <c r="E396" t="s">
        <v>1044</v>
      </c>
      <c r="F396" t="s">
        <v>161</v>
      </c>
    </row>
    <row r="397" spans="1:6" ht="19" customHeight="1" x14ac:dyDescent="0.35">
      <c r="A397" t="s">
        <v>209</v>
      </c>
      <c r="B397" t="s">
        <v>894</v>
      </c>
      <c r="C397" t="s">
        <v>1044</v>
      </c>
      <c r="E397" t="s">
        <v>1044</v>
      </c>
      <c r="F397" t="s">
        <v>209</v>
      </c>
    </row>
    <row r="398" spans="1:6" ht="19" customHeight="1" x14ac:dyDescent="0.35">
      <c r="A398" t="s">
        <v>895</v>
      </c>
      <c r="B398" t="s">
        <v>896</v>
      </c>
      <c r="C398" t="s">
        <v>1024</v>
      </c>
      <c r="E398" t="s">
        <v>1024</v>
      </c>
      <c r="F398" t="s">
        <v>895</v>
      </c>
    </row>
    <row r="399" spans="1:6" ht="19" customHeight="1" x14ac:dyDescent="0.35">
      <c r="A399" t="s">
        <v>897</v>
      </c>
      <c r="B399" t="s">
        <v>898</v>
      </c>
      <c r="C399" t="s">
        <v>1024</v>
      </c>
      <c r="E399" t="s">
        <v>1024</v>
      </c>
      <c r="F399" t="s">
        <v>897</v>
      </c>
    </row>
    <row r="400" spans="1:6" ht="19" customHeight="1" x14ac:dyDescent="0.35">
      <c r="A400" t="s">
        <v>899</v>
      </c>
      <c r="B400" t="s">
        <v>900</v>
      </c>
      <c r="C400" t="s">
        <v>1024</v>
      </c>
      <c r="E400" t="s">
        <v>1024</v>
      </c>
      <c r="F400" t="s">
        <v>899</v>
      </c>
    </row>
    <row r="401" spans="1:6" ht="19" customHeight="1" x14ac:dyDescent="0.35">
      <c r="A401" t="s">
        <v>901</v>
      </c>
      <c r="B401" t="s">
        <v>902</v>
      </c>
      <c r="C401" t="s">
        <v>1024</v>
      </c>
      <c r="E401" t="s">
        <v>1024</v>
      </c>
      <c r="F401" t="s">
        <v>901</v>
      </c>
    </row>
    <row r="402" spans="1:6" ht="19" customHeight="1" x14ac:dyDescent="0.35">
      <c r="A402" t="s">
        <v>903</v>
      </c>
      <c r="B402" t="s">
        <v>904</v>
      </c>
      <c r="C402" t="s">
        <v>1024</v>
      </c>
      <c r="E402" t="s">
        <v>1024</v>
      </c>
      <c r="F402" t="s">
        <v>903</v>
      </c>
    </row>
    <row r="403" spans="1:6" ht="19" customHeight="1" x14ac:dyDescent="0.35">
      <c r="A403" t="s">
        <v>225</v>
      </c>
      <c r="B403" t="s">
        <v>905</v>
      </c>
      <c r="C403" t="s">
        <v>1044</v>
      </c>
      <c r="E403" t="s">
        <v>1044</v>
      </c>
      <c r="F403" t="s">
        <v>225</v>
      </c>
    </row>
    <row r="404" spans="1:6" ht="19" customHeight="1" x14ac:dyDescent="0.35">
      <c r="A404" t="s">
        <v>906</v>
      </c>
      <c r="B404" t="s">
        <v>907</v>
      </c>
      <c r="C404" t="s">
        <v>1044</v>
      </c>
      <c r="E404" t="s">
        <v>1044</v>
      </c>
      <c r="F404" t="s">
        <v>906</v>
      </c>
    </row>
    <row r="405" spans="1:6" ht="19" customHeight="1" x14ac:dyDescent="0.35">
      <c r="A405" t="s">
        <v>908</v>
      </c>
      <c r="B405" t="s">
        <v>909</v>
      </c>
      <c r="C405" t="s">
        <v>1024</v>
      </c>
      <c r="E405" t="s">
        <v>1024</v>
      </c>
      <c r="F405" t="s">
        <v>908</v>
      </c>
    </row>
    <row r="406" spans="1:6" ht="19" customHeight="1" x14ac:dyDescent="0.35">
      <c r="A406" t="s">
        <v>910</v>
      </c>
      <c r="B406" t="s">
        <v>911</v>
      </c>
      <c r="C406" t="s">
        <v>1021</v>
      </c>
      <c r="E406" t="s">
        <v>1021</v>
      </c>
      <c r="F406" t="s">
        <v>910</v>
      </c>
    </row>
    <row r="407" spans="1:6" ht="19" customHeight="1" x14ac:dyDescent="0.35">
      <c r="A407" t="s">
        <v>912</v>
      </c>
      <c r="B407" t="s">
        <v>913</v>
      </c>
      <c r="C407" t="s">
        <v>1021</v>
      </c>
      <c r="E407" t="s">
        <v>1021</v>
      </c>
      <c r="F407" t="s">
        <v>912</v>
      </c>
    </row>
    <row r="408" spans="1:6" ht="19" customHeight="1" x14ac:dyDescent="0.35">
      <c r="A408" t="s">
        <v>914</v>
      </c>
      <c r="B408" t="s">
        <v>915</v>
      </c>
      <c r="C408" t="s">
        <v>1020</v>
      </c>
      <c r="E408" t="s">
        <v>1020</v>
      </c>
      <c r="F408" t="s">
        <v>914</v>
      </c>
    </row>
    <row r="409" spans="1:6" ht="19" customHeight="1" x14ac:dyDescent="0.35">
      <c r="A409" t="s">
        <v>916</v>
      </c>
      <c r="B409" t="s">
        <v>917</v>
      </c>
      <c r="C409" t="s">
        <v>1020</v>
      </c>
      <c r="E409" t="s">
        <v>1020</v>
      </c>
      <c r="F409" t="s">
        <v>916</v>
      </c>
    </row>
    <row r="410" spans="1:6" ht="19" customHeight="1" x14ac:dyDescent="0.35">
      <c r="A410" t="s">
        <v>918</v>
      </c>
      <c r="B410" t="s">
        <v>919</v>
      </c>
      <c r="C410" t="s">
        <v>1020</v>
      </c>
      <c r="E410" t="s">
        <v>1020</v>
      </c>
      <c r="F410" t="s">
        <v>918</v>
      </c>
    </row>
    <row r="411" spans="1:6" ht="19" customHeight="1" x14ac:dyDescent="0.35">
      <c r="A411" t="s">
        <v>920</v>
      </c>
      <c r="B411" t="s">
        <v>921</v>
      </c>
      <c r="C411" t="s">
        <v>1025</v>
      </c>
      <c r="E411" t="s">
        <v>1025</v>
      </c>
      <c r="F411" t="s">
        <v>920</v>
      </c>
    </row>
    <row r="412" spans="1:6" ht="19" customHeight="1" x14ac:dyDescent="0.35">
      <c r="A412" t="s">
        <v>922</v>
      </c>
      <c r="B412" t="s">
        <v>923</v>
      </c>
      <c r="C412" t="s">
        <v>1021</v>
      </c>
      <c r="E412" t="s">
        <v>1021</v>
      </c>
      <c r="F412" t="s">
        <v>922</v>
      </c>
    </row>
    <row r="413" spans="1:6" ht="19" customHeight="1" x14ac:dyDescent="0.35">
      <c r="A413" t="s">
        <v>924</v>
      </c>
      <c r="B413" t="s">
        <v>925</v>
      </c>
      <c r="C413" t="s">
        <v>1023</v>
      </c>
      <c r="E413" t="s">
        <v>1023</v>
      </c>
      <c r="F413" t="s">
        <v>924</v>
      </c>
    </row>
    <row r="414" spans="1:6" ht="19" customHeight="1" x14ac:dyDescent="0.35">
      <c r="A414" t="s">
        <v>926</v>
      </c>
      <c r="B414" t="s">
        <v>927</v>
      </c>
      <c r="C414" t="s">
        <v>1023</v>
      </c>
      <c r="E414" t="s">
        <v>1023</v>
      </c>
      <c r="F414" t="s">
        <v>926</v>
      </c>
    </row>
    <row r="415" spans="1:6" ht="19" customHeight="1" x14ac:dyDescent="0.35">
      <c r="A415" t="s">
        <v>928</v>
      </c>
      <c r="B415" t="s">
        <v>929</v>
      </c>
      <c r="C415" t="s">
        <v>1024</v>
      </c>
      <c r="E415" t="s">
        <v>1024</v>
      </c>
      <c r="F415" t="s">
        <v>928</v>
      </c>
    </row>
    <row r="416" spans="1:6" ht="19" customHeight="1" x14ac:dyDescent="0.35">
      <c r="A416" t="s">
        <v>930</v>
      </c>
      <c r="B416" t="s">
        <v>931</v>
      </c>
      <c r="C416" t="s">
        <v>1024</v>
      </c>
      <c r="E416" t="s">
        <v>1024</v>
      </c>
      <c r="F416" t="s">
        <v>930</v>
      </c>
    </row>
    <row r="417" spans="1:6" ht="19" customHeight="1" x14ac:dyDescent="0.35">
      <c r="A417" t="s">
        <v>932</v>
      </c>
      <c r="B417" t="s">
        <v>933</v>
      </c>
      <c r="C417" t="s">
        <v>1026</v>
      </c>
      <c r="E417" t="s">
        <v>1026</v>
      </c>
      <c r="F417" t="s">
        <v>932</v>
      </c>
    </row>
    <row r="418" spans="1:6" ht="19" customHeight="1" x14ac:dyDescent="0.35">
      <c r="A418" t="s">
        <v>934</v>
      </c>
      <c r="B418" t="s">
        <v>935</v>
      </c>
      <c r="C418" t="s">
        <v>1023</v>
      </c>
      <c r="E418" t="s">
        <v>1023</v>
      </c>
      <c r="F418" t="s">
        <v>934</v>
      </c>
    </row>
    <row r="419" spans="1:6" ht="19" customHeight="1" x14ac:dyDescent="0.35">
      <c r="A419" t="s">
        <v>936</v>
      </c>
      <c r="B419" t="s">
        <v>935</v>
      </c>
      <c r="C419" t="s">
        <v>1023</v>
      </c>
      <c r="E419" t="s">
        <v>1023</v>
      </c>
      <c r="F419" t="s">
        <v>936</v>
      </c>
    </row>
    <row r="420" spans="1:6" ht="19" customHeight="1" x14ac:dyDescent="0.35">
      <c r="A420" t="s">
        <v>937</v>
      </c>
      <c r="B420" t="s">
        <v>938</v>
      </c>
      <c r="C420" t="s">
        <v>1023</v>
      </c>
      <c r="E420" t="s">
        <v>1023</v>
      </c>
      <c r="F420" t="s">
        <v>937</v>
      </c>
    </row>
    <row r="421" spans="1:6" ht="19" customHeight="1" x14ac:dyDescent="0.35">
      <c r="A421" t="s">
        <v>939</v>
      </c>
      <c r="B421" t="s">
        <v>940</v>
      </c>
      <c r="C421" t="s">
        <v>1022</v>
      </c>
      <c r="E421" t="s">
        <v>1022</v>
      </c>
      <c r="F421" t="s">
        <v>939</v>
      </c>
    </row>
    <row r="422" spans="1:6" ht="19" customHeight="1" x14ac:dyDescent="0.35">
      <c r="A422" t="s">
        <v>941</v>
      </c>
      <c r="B422" t="s">
        <v>942</v>
      </c>
      <c r="C422" t="s">
        <v>1020</v>
      </c>
      <c r="E422" t="s">
        <v>1020</v>
      </c>
      <c r="F422" t="s">
        <v>941</v>
      </c>
    </row>
    <row r="423" spans="1:6" ht="19" customHeight="1" x14ac:dyDescent="0.35">
      <c r="A423" t="s">
        <v>943</v>
      </c>
      <c r="B423" t="s">
        <v>944</v>
      </c>
      <c r="C423" t="s">
        <v>1020</v>
      </c>
      <c r="E423" t="s">
        <v>1020</v>
      </c>
      <c r="F423" t="s">
        <v>943</v>
      </c>
    </row>
    <row r="424" spans="1:6" ht="19" customHeight="1" x14ac:dyDescent="0.35">
      <c r="A424" t="s">
        <v>945</v>
      </c>
      <c r="B424" t="s">
        <v>946</v>
      </c>
      <c r="C424" t="s">
        <v>1020</v>
      </c>
      <c r="E424" t="s">
        <v>1020</v>
      </c>
      <c r="F424" t="s">
        <v>945</v>
      </c>
    </row>
    <row r="425" spans="1:6" ht="19" customHeight="1" x14ac:dyDescent="0.35">
      <c r="A425" t="s">
        <v>947</v>
      </c>
      <c r="B425" t="s">
        <v>948</v>
      </c>
      <c r="C425" t="s">
        <v>1020</v>
      </c>
      <c r="E425" t="s">
        <v>1020</v>
      </c>
      <c r="F425" t="s">
        <v>947</v>
      </c>
    </row>
    <row r="426" spans="1:6" ht="19" customHeight="1" x14ac:dyDescent="0.35">
      <c r="A426" t="s">
        <v>949</v>
      </c>
      <c r="B426" t="s">
        <v>946</v>
      </c>
      <c r="C426" t="s">
        <v>1020</v>
      </c>
      <c r="E426" t="s">
        <v>1020</v>
      </c>
      <c r="F426" t="s">
        <v>949</v>
      </c>
    </row>
    <row r="427" spans="1:6" ht="19" customHeight="1" x14ac:dyDescent="0.35">
      <c r="A427" t="s">
        <v>950</v>
      </c>
      <c r="B427" t="s">
        <v>951</v>
      </c>
      <c r="C427" t="s">
        <v>1022</v>
      </c>
      <c r="E427" t="s">
        <v>1022</v>
      </c>
      <c r="F427" t="s">
        <v>950</v>
      </c>
    </row>
    <row r="428" spans="1:6" ht="19" customHeight="1" x14ac:dyDescent="0.35">
      <c r="A428" t="s">
        <v>188</v>
      </c>
      <c r="B428" t="s">
        <v>951</v>
      </c>
      <c r="C428" t="s">
        <v>1022</v>
      </c>
      <c r="E428" t="s">
        <v>1022</v>
      </c>
      <c r="F428" t="s">
        <v>188</v>
      </c>
    </row>
    <row r="429" spans="1:6" ht="19" customHeight="1" x14ac:dyDescent="0.35">
      <c r="A429" t="s">
        <v>952</v>
      </c>
      <c r="B429" t="s">
        <v>951</v>
      </c>
      <c r="C429" t="s">
        <v>1022</v>
      </c>
      <c r="E429" t="s">
        <v>1022</v>
      </c>
      <c r="F429" t="s">
        <v>952</v>
      </c>
    </row>
    <row r="430" spans="1:6" ht="19" customHeight="1" x14ac:dyDescent="0.35">
      <c r="A430" t="s">
        <v>953</v>
      </c>
      <c r="B430" t="s">
        <v>954</v>
      </c>
      <c r="C430" t="s">
        <v>1024</v>
      </c>
      <c r="E430" t="s">
        <v>1024</v>
      </c>
      <c r="F430" t="s">
        <v>953</v>
      </c>
    </row>
    <row r="431" spans="1:6" ht="19" customHeight="1" x14ac:dyDescent="0.35">
      <c r="A431" t="s">
        <v>955</v>
      </c>
      <c r="B431" t="s">
        <v>956</v>
      </c>
      <c r="C431" t="s">
        <v>1022</v>
      </c>
      <c r="E431" t="s">
        <v>1022</v>
      </c>
      <c r="F431" t="s">
        <v>955</v>
      </c>
    </row>
    <row r="432" spans="1:6" ht="19" customHeight="1" x14ac:dyDescent="0.35">
      <c r="A432" t="s">
        <v>957</v>
      </c>
      <c r="B432" t="s">
        <v>958</v>
      </c>
      <c r="C432" t="s">
        <v>1022</v>
      </c>
      <c r="E432" t="s">
        <v>1022</v>
      </c>
      <c r="F432" t="s">
        <v>957</v>
      </c>
    </row>
    <row r="433" spans="1:6" ht="19" customHeight="1" x14ac:dyDescent="0.35">
      <c r="A433" t="s">
        <v>959</v>
      </c>
      <c r="B433" t="s">
        <v>960</v>
      </c>
      <c r="C433" t="s">
        <v>1023</v>
      </c>
      <c r="E433" t="s">
        <v>1023</v>
      </c>
      <c r="F433" t="s">
        <v>959</v>
      </c>
    </row>
    <row r="434" spans="1:6" ht="19" customHeight="1" x14ac:dyDescent="0.35">
      <c r="A434" t="s">
        <v>961</v>
      </c>
      <c r="B434" t="s">
        <v>962</v>
      </c>
      <c r="C434" t="s">
        <v>1023</v>
      </c>
      <c r="E434" t="s">
        <v>1023</v>
      </c>
      <c r="F434" t="s">
        <v>961</v>
      </c>
    </row>
    <row r="435" spans="1:6" ht="19" customHeight="1" x14ac:dyDescent="0.35">
      <c r="A435" t="s">
        <v>963</v>
      </c>
      <c r="B435" t="s">
        <v>964</v>
      </c>
      <c r="C435" t="s">
        <v>1023</v>
      </c>
      <c r="E435" t="s">
        <v>1023</v>
      </c>
      <c r="F435" t="s">
        <v>963</v>
      </c>
    </row>
    <row r="436" spans="1:6" ht="19" customHeight="1" x14ac:dyDescent="0.35">
      <c r="A436" t="s">
        <v>965</v>
      </c>
      <c r="B436" t="s">
        <v>958</v>
      </c>
      <c r="C436" t="s">
        <v>1027</v>
      </c>
      <c r="E436" t="s">
        <v>1027</v>
      </c>
      <c r="F436" t="s">
        <v>965</v>
      </c>
    </row>
    <row r="437" spans="1:6" ht="19" customHeight="1" x14ac:dyDescent="0.35">
      <c r="A437" t="s">
        <v>81</v>
      </c>
      <c r="B437" t="s">
        <v>966</v>
      </c>
      <c r="C437" t="s">
        <v>1022</v>
      </c>
      <c r="E437" t="s">
        <v>1022</v>
      </c>
      <c r="F437" t="s">
        <v>81</v>
      </c>
    </row>
    <row r="438" spans="1:6" ht="19" customHeight="1" x14ac:dyDescent="0.35">
      <c r="A438" t="s">
        <v>967</v>
      </c>
      <c r="B438" t="s">
        <v>968</v>
      </c>
      <c r="C438" t="s">
        <v>1044</v>
      </c>
      <c r="E438" t="s">
        <v>1044</v>
      </c>
      <c r="F438" t="s">
        <v>967</v>
      </c>
    </row>
    <row r="439" spans="1:6" ht="19" customHeight="1" x14ac:dyDescent="0.35">
      <c r="A439" t="s">
        <v>47</v>
      </c>
      <c r="B439" t="s">
        <v>969</v>
      </c>
      <c r="C439" t="s">
        <v>1044</v>
      </c>
      <c r="E439" t="s">
        <v>1044</v>
      </c>
      <c r="F439" t="s">
        <v>47</v>
      </c>
    </row>
    <row r="440" spans="1:6" ht="19" customHeight="1" x14ac:dyDescent="0.35">
      <c r="A440" t="s">
        <v>970</v>
      </c>
      <c r="B440" t="s">
        <v>971</v>
      </c>
      <c r="C440" t="s">
        <v>1023</v>
      </c>
      <c r="E440" t="s">
        <v>1023</v>
      </c>
      <c r="F440" t="s">
        <v>970</v>
      </c>
    </row>
    <row r="441" spans="1:6" ht="19" customHeight="1" x14ac:dyDescent="0.35">
      <c r="A441" t="s">
        <v>972</v>
      </c>
      <c r="B441" t="s">
        <v>973</v>
      </c>
      <c r="C441" t="s">
        <v>1024</v>
      </c>
      <c r="E441" t="s">
        <v>1024</v>
      </c>
      <c r="F441" t="s">
        <v>972</v>
      </c>
    </row>
    <row r="442" spans="1:6" ht="19" customHeight="1" x14ac:dyDescent="0.35">
      <c r="A442" t="s">
        <v>974</v>
      </c>
      <c r="B442" t="s">
        <v>975</v>
      </c>
      <c r="C442" t="s">
        <v>1028</v>
      </c>
      <c r="E442" t="s">
        <v>1028</v>
      </c>
      <c r="F442" t="s">
        <v>974</v>
      </c>
    </row>
    <row r="443" spans="1:6" ht="19" customHeight="1" x14ac:dyDescent="0.35">
      <c r="A443" t="s">
        <v>976</v>
      </c>
      <c r="B443" t="s">
        <v>975</v>
      </c>
      <c r="C443" t="s">
        <v>1028</v>
      </c>
      <c r="E443" t="s">
        <v>1028</v>
      </c>
      <c r="F443" t="s">
        <v>976</v>
      </c>
    </row>
    <row r="444" spans="1:6" ht="19" customHeight="1" x14ac:dyDescent="0.35">
      <c r="A444" t="s">
        <v>977</v>
      </c>
      <c r="B444" t="s">
        <v>978</v>
      </c>
      <c r="C444" t="s">
        <v>1028</v>
      </c>
      <c r="E444" t="s">
        <v>1028</v>
      </c>
      <c r="F444" t="s">
        <v>977</v>
      </c>
    </row>
    <row r="445" spans="1:6" ht="19" customHeight="1" x14ac:dyDescent="0.35">
      <c r="A445" t="s">
        <v>979</v>
      </c>
      <c r="B445" t="s">
        <v>978</v>
      </c>
      <c r="C445" t="s">
        <v>1028</v>
      </c>
      <c r="E445" t="s">
        <v>1028</v>
      </c>
      <c r="F445" t="s">
        <v>979</v>
      </c>
    </row>
    <row r="446" spans="1:6" ht="19" customHeight="1" x14ac:dyDescent="0.35">
      <c r="A446" t="s">
        <v>980</v>
      </c>
      <c r="B446" t="s">
        <v>981</v>
      </c>
      <c r="C446" t="s">
        <v>1028</v>
      </c>
      <c r="E446" t="s">
        <v>1028</v>
      </c>
      <c r="F446" t="s">
        <v>980</v>
      </c>
    </row>
    <row r="447" spans="1:6" ht="19" customHeight="1" x14ac:dyDescent="0.35">
      <c r="A447" t="s">
        <v>982</v>
      </c>
      <c r="B447" t="s">
        <v>983</v>
      </c>
      <c r="C447" t="s">
        <v>1028</v>
      </c>
      <c r="E447" t="s">
        <v>1028</v>
      </c>
      <c r="F447" t="s">
        <v>982</v>
      </c>
    </row>
    <row r="448" spans="1:6" ht="19" customHeight="1" x14ac:dyDescent="0.35">
      <c r="A448" t="s">
        <v>60</v>
      </c>
      <c r="B448" t="s">
        <v>984</v>
      </c>
      <c r="C448" t="s">
        <v>1044</v>
      </c>
      <c r="E448" t="s">
        <v>1044</v>
      </c>
      <c r="F448" t="s">
        <v>60</v>
      </c>
    </row>
    <row r="449" spans="1:6" ht="19" customHeight="1" x14ac:dyDescent="0.35">
      <c r="A449" t="s">
        <v>23</v>
      </c>
      <c r="B449" t="s">
        <v>984</v>
      </c>
      <c r="C449" t="s">
        <v>1044</v>
      </c>
      <c r="E449" t="s">
        <v>1044</v>
      </c>
      <c r="F449" t="s">
        <v>23</v>
      </c>
    </row>
    <row r="450" spans="1:6" ht="19" customHeight="1" x14ac:dyDescent="0.35">
      <c r="A450" t="s">
        <v>985</v>
      </c>
      <c r="B450" t="s">
        <v>986</v>
      </c>
      <c r="C450" t="s">
        <v>1024</v>
      </c>
      <c r="E450" t="s">
        <v>1024</v>
      </c>
      <c r="F450" t="s">
        <v>985</v>
      </c>
    </row>
    <row r="451" spans="1:6" ht="19" customHeight="1" x14ac:dyDescent="0.35">
      <c r="A451" t="s">
        <v>120</v>
      </c>
      <c r="B451" t="s">
        <v>987</v>
      </c>
      <c r="C451" t="s">
        <v>1022</v>
      </c>
      <c r="E451" t="s">
        <v>1022</v>
      </c>
      <c r="F451" t="s">
        <v>120</v>
      </c>
    </row>
    <row r="452" spans="1:6" ht="19" customHeight="1" x14ac:dyDescent="0.35">
      <c r="A452" t="s">
        <v>988</v>
      </c>
      <c r="B452" t="s">
        <v>989</v>
      </c>
      <c r="C452" t="s">
        <v>1061</v>
      </c>
      <c r="E452" t="s">
        <v>1061</v>
      </c>
      <c r="F452" t="s">
        <v>988</v>
      </c>
    </row>
    <row r="453" spans="1:6" ht="19" customHeight="1" x14ac:dyDescent="0.35">
      <c r="A453" t="s">
        <v>990</v>
      </c>
      <c r="B453" t="s">
        <v>991</v>
      </c>
      <c r="C453" t="s">
        <v>1061</v>
      </c>
      <c r="E453" t="s">
        <v>1061</v>
      </c>
      <c r="F453" t="s">
        <v>990</v>
      </c>
    </row>
    <row r="454" spans="1:6" ht="19" customHeight="1" x14ac:dyDescent="0.35">
      <c r="A454" t="s">
        <v>992</v>
      </c>
      <c r="B454" t="s">
        <v>993</v>
      </c>
      <c r="C454" t="s">
        <v>1061</v>
      </c>
      <c r="E454" t="s">
        <v>1061</v>
      </c>
      <c r="F454" t="s">
        <v>992</v>
      </c>
    </row>
    <row r="455" spans="1:6" ht="19" customHeight="1" x14ac:dyDescent="0.35">
      <c r="A455" t="s">
        <v>994</v>
      </c>
      <c r="B455" t="s">
        <v>995</v>
      </c>
      <c r="C455" t="s">
        <v>1061</v>
      </c>
      <c r="E455" t="s">
        <v>1061</v>
      </c>
      <c r="F455" t="s">
        <v>994</v>
      </c>
    </row>
    <row r="456" spans="1:6" ht="19" customHeight="1" x14ac:dyDescent="0.35">
      <c r="A456" t="s">
        <v>128</v>
      </c>
      <c r="B456" t="s">
        <v>996</v>
      </c>
      <c r="C456" t="s">
        <v>1061</v>
      </c>
      <c r="E456" t="s">
        <v>1061</v>
      </c>
      <c r="F456" t="s">
        <v>128</v>
      </c>
    </row>
    <row r="457" spans="1:6" ht="19" customHeight="1" x14ac:dyDescent="0.35">
      <c r="A457" t="s">
        <v>997</v>
      </c>
      <c r="B457" t="s">
        <v>998</v>
      </c>
      <c r="C457" t="s">
        <v>1061</v>
      </c>
      <c r="E457" t="s">
        <v>1061</v>
      </c>
      <c r="F457" t="s">
        <v>997</v>
      </c>
    </row>
    <row r="458" spans="1:6" ht="19" customHeight="1" x14ac:dyDescent="0.35">
      <c r="A458" t="s">
        <v>999</v>
      </c>
      <c r="B458" t="s">
        <v>1000</v>
      </c>
      <c r="C458" t="s">
        <v>1061</v>
      </c>
      <c r="E458" t="s">
        <v>1061</v>
      </c>
      <c r="F458" t="s">
        <v>999</v>
      </c>
    </row>
    <row r="459" spans="1:6" ht="19" customHeight="1" x14ac:dyDescent="0.35">
      <c r="A459" t="s">
        <v>1001</v>
      </c>
      <c r="B459" t="s">
        <v>1002</v>
      </c>
      <c r="C459" t="s">
        <v>1061</v>
      </c>
      <c r="E459" t="s">
        <v>1061</v>
      </c>
      <c r="F459" t="s">
        <v>1001</v>
      </c>
    </row>
    <row r="460" spans="1:6" ht="19" customHeight="1" x14ac:dyDescent="0.35">
      <c r="A460" t="s">
        <v>1003</v>
      </c>
      <c r="B460" t="s">
        <v>1004</v>
      </c>
      <c r="C460" t="s">
        <v>1061</v>
      </c>
      <c r="E460" t="s">
        <v>1061</v>
      </c>
      <c r="F460" t="s">
        <v>1003</v>
      </c>
    </row>
    <row r="461" spans="1:6" ht="19" customHeight="1" x14ac:dyDescent="0.35">
      <c r="A461" t="s">
        <v>142</v>
      </c>
      <c r="B461" t="s">
        <v>1005</v>
      </c>
      <c r="C461" t="s">
        <v>1061</v>
      </c>
      <c r="E461" t="s">
        <v>1061</v>
      </c>
      <c r="F461" t="s">
        <v>142</v>
      </c>
    </row>
    <row r="462" spans="1:6" ht="19" customHeight="1" x14ac:dyDescent="0.35">
      <c r="A462" t="s">
        <v>30</v>
      </c>
      <c r="B462" t="s">
        <v>1006</v>
      </c>
      <c r="C462" t="s">
        <v>1061</v>
      </c>
      <c r="E462" t="s">
        <v>1061</v>
      </c>
      <c r="F462" t="s">
        <v>30</v>
      </c>
    </row>
    <row r="463" spans="1:6" ht="19" customHeight="1" x14ac:dyDescent="0.35">
      <c r="A463" t="s">
        <v>1007</v>
      </c>
      <c r="B463" t="s">
        <v>1008</v>
      </c>
      <c r="C463" t="s">
        <v>1044</v>
      </c>
      <c r="E463" t="s">
        <v>1044</v>
      </c>
      <c r="F463" t="s">
        <v>1007</v>
      </c>
    </row>
    <row r="464" spans="1:6" ht="19" customHeight="1" x14ac:dyDescent="0.35">
      <c r="A464" t="s">
        <v>1009</v>
      </c>
      <c r="B464" t="s">
        <v>1010</v>
      </c>
      <c r="C464" t="s">
        <v>1044</v>
      </c>
      <c r="E464" t="s">
        <v>1044</v>
      </c>
      <c r="F464" t="s">
        <v>1009</v>
      </c>
    </row>
    <row r="465" spans="1:6" ht="19" customHeight="1" x14ac:dyDescent="0.35">
      <c r="A465" t="s">
        <v>1011</v>
      </c>
      <c r="B465" t="s">
        <v>1012</v>
      </c>
      <c r="C465" t="s">
        <v>1044</v>
      </c>
      <c r="E465" t="s">
        <v>1044</v>
      </c>
      <c r="F465" t="s">
        <v>1011</v>
      </c>
    </row>
    <row r="466" spans="1:6" ht="19" customHeight="1" x14ac:dyDescent="0.35">
      <c r="A466" t="s">
        <v>202</v>
      </c>
      <c r="B466" t="s">
        <v>1013</v>
      </c>
      <c r="C466" t="s">
        <v>1044</v>
      </c>
      <c r="E466" t="s">
        <v>1044</v>
      </c>
      <c r="F466" t="s">
        <v>202</v>
      </c>
    </row>
    <row r="467" spans="1:6" ht="19" customHeight="1" x14ac:dyDescent="0.35">
      <c r="A467" s="8" t="s">
        <v>227</v>
      </c>
      <c r="C467" t="str">
        <f>IF(ISNUMBER(SEARCH("maxdpdtolerance_577P", A2)), VLOOKUP("maxdpdtolerance_577P", A:B, 2, FALSE), "not_found")</f>
        <v>not_found</v>
      </c>
    </row>
    <row r="468" spans="1:6" ht="19" customHeight="1" x14ac:dyDescent="0.35">
      <c r="A468" s="8" t="s">
        <v>226</v>
      </c>
      <c r="C468" t="str">
        <f t="array" ref="C468">IFERROR(INDEX(C$2:C$467, MATCH(TRUE, ISNUMBER(SEARCH(SUBSTITUTE(SUBSTITUTE(SUBSTITUTE(SUBSTITUTE(SUBSTITUTE(A468,"max_",""),"mean_",""),"sum_",""),"count_",""),"min_",""), A$2:A$467)), 0)), "not_fiound")</f>
        <v>train_person_1</v>
      </c>
    </row>
    <row r="469" spans="1:6" ht="19" customHeight="1" x14ac:dyDescent="0.35">
      <c r="A469" s="9" t="s">
        <v>217</v>
      </c>
      <c r="C469" t="str">
        <f t="array" ref="C469">IFERROR(INDEX(C$2:C$467, MATCH(TRUE, ISNUMBER(SEARCH(SUBSTITUTE(SUBSTITUTE(SUBSTITUTE(SUBSTITUTE(SUBSTITUTE(A469,"max_",""),"mean_",""),"sum_",""),"count_",""),"min_",""), A$2:A$467)), 0)), "not_fiound")</f>
        <v>Train_static_cb, train_applprev_1_0.csv, Train_person_1</v>
      </c>
      <c r="D469" s="9" t="s">
        <v>217</v>
      </c>
    </row>
    <row r="470" spans="1:6" ht="19" customHeight="1" x14ac:dyDescent="0.35">
      <c r="A470" s="9" t="s">
        <v>215</v>
      </c>
      <c r="C470" t="str">
        <f t="array" ref="C470">IFERROR(INDEX(C$2:C$467, MATCH(TRUE, ISNUMBER(SEARCH(SUBSTITUTE(SUBSTITUTE(SUBSTITUTE(SUBSTITUTE(SUBSTITUTE(A470,"max_",""),"mean_",""),"sum_",""),"count_",""),"min_",""), A$2:A$467)), 0)), "not_fiound")</f>
        <v>train_applprev_1_0.csv, train_applprev_1_1.csv</v>
      </c>
      <c r="D470" s="9" t="s">
        <v>215</v>
      </c>
    </row>
    <row r="471" spans="1:6" ht="19" customHeight="1" x14ac:dyDescent="0.35">
      <c r="A471" s="9" t="s">
        <v>212</v>
      </c>
      <c r="C471" t="str">
        <f t="array" ref="C471">IFERROR(INDEX(C$2:C$467, MATCH(TRUE, ISNUMBER(SEARCH(SUBSTITUTE(SUBSTITUTE(SUBSTITUTE(SUBSTITUTE(SUBSTITUTE(A471,"max_",""),"mean_",""),"sum_",""),"count_",""),"min_",""), A$2:A$467)), 0)), "not_fiound")</f>
        <v>Train_person_1</v>
      </c>
      <c r="D471" s="9" t="s">
        <v>212</v>
      </c>
    </row>
    <row r="472" spans="1:6" ht="19" customHeight="1" x14ac:dyDescent="0.35">
      <c r="A472" s="9" t="s">
        <v>211</v>
      </c>
      <c r="C472" t="str">
        <f t="array" ref="C472">IFERROR(INDEX(C$2:C$467, MATCH(TRUE, ISNUMBER(SEARCH(SUBSTITUTE(SUBSTITUTE(SUBSTITUTE(SUBSTITUTE(SUBSTITUTE(A472,"max_",""),"mean_",""),"sum_",""),"count_",""),"min_",""), A$2:A$467)), 0)), "not_fiound")</f>
        <v>Train_person_1</v>
      </c>
      <c r="D472" s="9" t="s">
        <v>211</v>
      </c>
    </row>
    <row r="473" spans="1:6" ht="19" customHeight="1" x14ac:dyDescent="0.35">
      <c r="A473" s="9" t="s">
        <v>208</v>
      </c>
      <c r="C473" t="str">
        <f t="array" ref="C473">IFERROR(INDEX(C$2:C$467, MATCH(TRUE, ISNUMBER(SEARCH(SUBSTITUTE(SUBSTITUTE(SUBSTITUTE(SUBSTITUTE(SUBSTITUTE(A473,"max_",""),"mean_",""),"sum_",""),"count_",""),"min_",""), A$2:A$467)), 0)), "not_fiound")</f>
        <v>Train_person_1</v>
      </c>
      <c r="D473" s="9" t="s">
        <v>208</v>
      </c>
    </row>
    <row r="474" spans="1:6" ht="19" customHeight="1" x14ac:dyDescent="0.35">
      <c r="A474" s="9" t="s">
        <v>201</v>
      </c>
      <c r="C474" t="str">
        <f t="array" ref="C474">IFERROR(INDEX(C$2:C$467, MATCH(TRUE, ISNUMBER(SEARCH(SUBSTITUTE(SUBSTITUTE(SUBSTITUTE(SUBSTITUTE(SUBSTITUTE(A474,"max_",""),"mean_",""),"sum_",""),"count_",""),"min_",""), A$2:A$467)), 0)), "not_fiound")</f>
        <v>Train_static_cb, train_applprev_1_0.csv, Train_person_1</v>
      </c>
      <c r="D474" s="9" t="s">
        <v>201</v>
      </c>
    </row>
    <row r="475" spans="1:6" ht="19" customHeight="1" x14ac:dyDescent="0.35">
      <c r="A475" s="9" t="s">
        <v>200</v>
      </c>
      <c r="C475" t="str">
        <f t="array" ref="C475">IFERROR(INDEX(C$2:C$467, MATCH(TRUE, ISNUMBER(SEARCH(SUBSTITUTE(SUBSTITUTE(SUBSTITUTE(SUBSTITUTE(SUBSTITUTE(A475,"max_",""),"mean_",""),"sum_",""),"count_",""),"min_",""), A$2:A$467)), 0)), "not_fiound")</f>
        <v>Train_person_1</v>
      </c>
      <c r="D475" s="9" t="s">
        <v>200</v>
      </c>
    </row>
    <row r="476" spans="1:6" ht="19" customHeight="1" x14ac:dyDescent="0.35">
      <c r="A476" s="9" t="s">
        <v>197</v>
      </c>
      <c r="C476" t="str">
        <f t="array" ref="C476">IFERROR(INDEX(C$2:C$467, MATCH(TRUE, ISNUMBER(SEARCH(SUBSTITUTE(SUBSTITUTE(SUBSTITUTE(SUBSTITUTE(SUBSTITUTE(A476,"max_",""),"mean_",""),"sum_",""),"count_",""),"min_",""), A$2:A$467)), 0)), "not_fiound")</f>
        <v>Train_person_1</v>
      </c>
      <c r="D476" s="9" t="s">
        <v>197</v>
      </c>
    </row>
    <row r="477" spans="1:6" ht="19" customHeight="1" x14ac:dyDescent="0.35">
      <c r="A477" s="9" t="s">
        <v>195</v>
      </c>
      <c r="C477" t="str">
        <f t="array" ref="C477">IFERROR(INDEX(C$2:C$467, MATCH(TRUE, ISNUMBER(SEARCH(SUBSTITUTE(SUBSTITUTE(SUBSTITUTE(SUBSTITUTE(SUBSTITUTE(A477,"max_",""),"mean_",""),"sum_",""),"count_",""),"min_",""), A$2:A$467)), 0)), "not_fiound")</f>
        <v>Train_person_1</v>
      </c>
      <c r="D477" s="9" t="s">
        <v>195</v>
      </c>
    </row>
    <row r="478" spans="1:6" ht="19" customHeight="1" x14ac:dyDescent="0.35">
      <c r="A478" s="9" t="s">
        <v>194</v>
      </c>
      <c r="C478" t="str">
        <f t="array" ref="C478">IFERROR(INDEX(C$2:C$467, MATCH(TRUE, ISNUMBER(SEARCH(SUBSTITUTE(SUBSTITUTE(SUBSTITUTE(SUBSTITUTE(SUBSTITUTE(A478,"max_",""),"mean_",""),"sum_",""),"count_",""),"min_",""), A$2:A$467)), 0)), "not_fiound")</f>
        <v>train_applprev_1_0.csv, train_applprev_1_1.csv</v>
      </c>
      <c r="D478" s="9" t="s">
        <v>194</v>
      </c>
    </row>
    <row r="479" spans="1:6" ht="19" customHeight="1" x14ac:dyDescent="0.35">
      <c r="A479" s="9" t="s">
        <v>193</v>
      </c>
      <c r="C479" t="str">
        <f t="array" ref="C479">IFERROR(INDEX(C$2:C$467, MATCH(TRUE, ISNUMBER(SEARCH(SUBSTITUTE(SUBSTITUTE(SUBSTITUTE(SUBSTITUTE(SUBSTITUTE(A479,"max_",""),"mean_",""),"sum_",""),"count_",""),"min_",""), A$2:A$467)), 0)), "not_fiound")</f>
        <v>tax_registry</v>
      </c>
      <c r="D479" s="9" t="s">
        <v>193</v>
      </c>
    </row>
    <row r="480" spans="1:6" ht="19" customHeight="1" x14ac:dyDescent="0.35">
      <c r="A480" s="9" t="s">
        <v>192</v>
      </c>
      <c r="C480" t="str">
        <f t="array" ref="C480">IFERROR(INDEX(C$2:C$467, MATCH(TRUE, ISNUMBER(SEARCH(SUBSTITUTE(SUBSTITUTE(SUBSTITUTE(SUBSTITUTE(SUBSTITUTE(A480,"max_",""),"mean_",""),"sum_",""),"count_",""),"min_",""), A$2:A$467)), 0)), "not_fiound")</f>
        <v>Train_person_1</v>
      </c>
      <c r="D480" s="9" t="s">
        <v>192</v>
      </c>
    </row>
    <row r="481" spans="1:4" ht="19" customHeight="1" x14ac:dyDescent="0.35">
      <c r="A481" s="9" t="s">
        <v>191</v>
      </c>
      <c r="C481" t="str">
        <f t="array" ref="C481">IFERROR(INDEX(C$2:C$467, MATCH(TRUE, ISNUMBER(SEARCH(SUBSTITUTE(SUBSTITUTE(SUBSTITUTE(SUBSTITUTE(SUBSTITUTE(A481,"max_",""),"mean_",""),"sum_",""),"count_",""),"min_",""), A$2:A$467)), 0)), "not_fiound")</f>
        <v>can't find in the home credit dataset.pdf</v>
      </c>
      <c r="D481" s="9" t="s">
        <v>191</v>
      </c>
    </row>
    <row r="482" spans="1:4" ht="19" customHeight="1" x14ac:dyDescent="0.35">
      <c r="A482" s="9" t="s">
        <v>183</v>
      </c>
      <c r="C482" t="str">
        <f t="array" ref="C482">IFERROR(INDEX(C$2:C$467, MATCH(TRUE, ISNUMBER(SEARCH(SUBSTITUTE(SUBSTITUTE(SUBSTITUTE(SUBSTITUTE(SUBSTITUTE(A482,"max_",""),"mean_",""),"sum_",""),"count_",""),"min_",""), A$2:A$467)), 0)), "not_fiound")</f>
        <v>train_applprev_1_0.csv, train_applprev_1_1.csv</v>
      </c>
      <c r="D482" s="9" t="s">
        <v>183</v>
      </c>
    </row>
    <row r="483" spans="1:4" ht="19" customHeight="1" x14ac:dyDescent="0.35">
      <c r="A483" s="9" t="s">
        <v>180</v>
      </c>
      <c r="C483" t="str">
        <f t="array" ref="C483">IFERROR(INDEX(C$2:C$467, MATCH(TRUE, ISNUMBER(SEARCH(SUBSTITUTE(SUBSTITUTE(SUBSTITUTE(SUBSTITUTE(SUBSTITUTE(A483,"max_",""),"mean_",""),"sum_",""),"count_",""),"min_",""), A$2:A$467)), 0)), "not_fiound")</f>
        <v>train_applprev_1_0.csv, train_applprev_1_1.csv</v>
      </c>
      <c r="D483" s="9" t="s">
        <v>180</v>
      </c>
    </row>
    <row r="484" spans="1:4" ht="19" customHeight="1" x14ac:dyDescent="0.35">
      <c r="A484" s="9" t="s">
        <v>177</v>
      </c>
      <c r="C484" t="str">
        <f t="array" ref="C484">IFERROR(INDEX(C$2:C$467, MATCH(TRUE, ISNUMBER(SEARCH(SUBSTITUTE(SUBSTITUTE(SUBSTITUTE(SUBSTITUTE(SUBSTITUTE(A484,"max_",""),"mean_",""),"sum_",""),"count_",""),"min_",""), A$2:A$467)), 0)), "not_fiound")</f>
        <v>Train_credit_bureau_a_1_0.csv, train_credit_bureau_a_1_1.csv, train_credit_bureau_a_1_2.csv, train_applprev_1_0.csv, train_applprev_1_1.csv</v>
      </c>
      <c r="D484" s="9" t="s">
        <v>177</v>
      </c>
    </row>
    <row r="485" spans="1:4" ht="19" customHeight="1" x14ac:dyDescent="0.35">
      <c r="A485" s="9" t="s">
        <v>176</v>
      </c>
      <c r="C485" t="str">
        <f t="array" ref="C485">IFERROR(INDEX(C$2:C$467, MATCH(TRUE, ISNUMBER(SEARCH(SUBSTITUTE(SUBSTITUTE(SUBSTITUTE(SUBSTITUTE(SUBSTITUTE(A485,"max_",""),"mean_",""),"sum_",""),"count_",""),"min_",""), A$2:A$467)), 0)), "not_fiound")</f>
        <v>train_static</v>
      </c>
      <c r="D485" s="9" t="s">
        <v>176</v>
      </c>
    </row>
    <row r="486" spans="1:4" ht="19" customHeight="1" x14ac:dyDescent="0.35">
      <c r="A486" s="9" t="s">
        <v>175</v>
      </c>
      <c r="C486" t="str">
        <f t="array" ref="C486">IFERROR(INDEX(C$2:C$467, MATCH(TRUE, ISNUMBER(SEARCH(SUBSTITUTE(SUBSTITUTE(SUBSTITUTE(SUBSTITUTE(SUBSTITUTE(A486,"max_",""),"mean_",""),"sum_",""),"count_",""),"min_",""), A$2:A$467)), 0)), "not_fiound")</f>
        <v>train_applprev_1_0.csv, train_applprev_1_1.csv</v>
      </c>
      <c r="D486" s="9" t="s">
        <v>175</v>
      </c>
    </row>
    <row r="487" spans="1:4" ht="19" customHeight="1" x14ac:dyDescent="0.35">
      <c r="A487" s="9" t="s">
        <v>174</v>
      </c>
      <c r="C487" t="str">
        <f t="array" ref="C487">IFERROR(INDEX(C$2:C$467, MATCH(TRUE, ISNUMBER(SEARCH(SUBSTITUTE(SUBSTITUTE(SUBSTITUTE(SUBSTITUTE(SUBSTITUTE(A487,"max_",""),"mean_",""),"sum_",""),"count_",""),"min_",""), A$2:A$467)), 0)), "not_fiound")</f>
        <v>not_fiound</v>
      </c>
      <c r="D487" s="9" t="s">
        <v>174</v>
      </c>
    </row>
    <row r="488" spans="1:4" ht="19" customHeight="1" x14ac:dyDescent="0.35">
      <c r="A488" s="9" t="s">
        <v>172</v>
      </c>
      <c r="C488" t="str">
        <f t="array" ref="C488">IFERROR(INDEX(C$2:C$467, MATCH(TRUE, ISNUMBER(SEARCH(SUBSTITUTE(SUBSTITUTE(SUBSTITUTE(SUBSTITUTE(SUBSTITUTE(A488,"max_",""),"mean_",""),"sum_",""),"count_",""),"min_",""), A$2:A$467)), 0)), "not_fiound")</f>
        <v>not_fiound</v>
      </c>
      <c r="D488" s="9" t="s">
        <v>172</v>
      </c>
    </row>
    <row r="489" spans="1:4" ht="19" customHeight="1" x14ac:dyDescent="0.35">
      <c r="A489" s="9" t="s">
        <v>169</v>
      </c>
      <c r="C489" t="str">
        <f t="array" ref="C489">IFERROR(INDEX(C$2:C$467, MATCH(TRUE, ISNUMBER(SEARCH(SUBSTITUTE(SUBSTITUTE(SUBSTITUTE(SUBSTITUTE(SUBSTITUTE(A489,"max_",""),"mean_",""),"sum_",""),"count_",""),"min_",""), A$2:A$467)), 0)), "not_fiound")</f>
        <v>tax_registry</v>
      </c>
      <c r="D489" s="9" t="s">
        <v>169</v>
      </c>
    </row>
    <row r="490" spans="1:4" ht="19" customHeight="1" x14ac:dyDescent="0.35">
      <c r="A490" s="9" t="s">
        <v>167</v>
      </c>
      <c r="C490" t="str">
        <f t="array" ref="C490">IFERROR(INDEX(C$2:C$467, MATCH(TRUE, ISNUMBER(SEARCH(SUBSTITUTE(SUBSTITUTE(SUBSTITUTE(SUBSTITUTE(SUBSTITUTE(A490,"max_",""),"mean_",""),"sum_",""),"count_",""),"min_",""), A$2:A$467)), 0)), "not_fiound")</f>
        <v>Train_person_1</v>
      </c>
      <c r="D490" s="9" t="s">
        <v>167</v>
      </c>
    </row>
    <row r="491" spans="1:4" ht="19" customHeight="1" x14ac:dyDescent="0.35">
      <c r="A491" s="9" t="s">
        <v>166</v>
      </c>
      <c r="C491" t="str">
        <f t="array" ref="C491">IFERROR(INDEX(C$2:C$467, MATCH(TRUE, ISNUMBER(SEARCH(SUBSTITUTE(SUBSTITUTE(SUBSTITUTE(SUBSTITUTE(SUBSTITUTE(A491,"max_",""),"mean_",""),"sum_",""),"count_",""),"min_",""), A$2:A$467)), 0)), "not_fiound")</f>
        <v>train_applprev_1_0.csv, train_applprev_1_1.csv</v>
      </c>
      <c r="D491" s="9" t="s">
        <v>166</v>
      </c>
    </row>
    <row r="492" spans="1:4" ht="19" customHeight="1" x14ac:dyDescent="0.35">
      <c r="A492" s="9" t="s">
        <v>163</v>
      </c>
      <c r="C492" t="str">
        <f t="array" ref="C492">IFERROR(INDEX(C$2:C$467, MATCH(TRUE, ISNUMBER(SEARCH(SUBSTITUTE(SUBSTITUTE(SUBSTITUTE(SUBSTITUTE(SUBSTITUTE(A492,"max_",""),"mean_",""),"sum_",""),"count_",""),"min_",""), A$2:A$467)), 0)), "not_fiound")</f>
        <v>Train_person_1</v>
      </c>
      <c r="D492" s="9" t="s">
        <v>163</v>
      </c>
    </row>
    <row r="493" spans="1:4" ht="19" customHeight="1" x14ac:dyDescent="0.35">
      <c r="A493" s="9" t="s">
        <v>159</v>
      </c>
      <c r="C493" t="str">
        <f t="array" ref="C493">IFERROR(INDEX(C$2:C$467, MATCH(TRUE, ISNUMBER(SEARCH(SUBSTITUTE(SUBSTITUTE(SUBSTITUTE(SUBSTITUTE(SUBSTITUTE(A493,"max_",""),"mean_",""),"sum_",""),"count_",""),"min_",""), A$2:A$467)), 0)), "not_fiound")</f>
        <v>Train_person_1, train_applprev_1_0.csv, train_applprev_1_1.csv</v>
      </c>
      <c r="D493" s="9" t="s">
        <v>159</v>
      </c>
    </row>
    <row r="494" spans="1:4" ht="19" customHeight="1" x14ac:dyDescent="0.35">
      <c r="A494" s="9" t="s">
        <v>153</v>
      </c>
      <c r="C494" t="str">
        <f t="array" ref="C494">IFERROR(INDEX(C$2:C$467, MATCH(TRUE, ISNUMBER(SEARCH(SUBSTITUTE(SUBSTITUTE(SUBSTITUTE(SUBSTITUTE(SUBSTITUTE(A494,"max_",""),"mean_",""),"sum_",""),"count_",""),"min_",""), A$2:A$467)), 0)), "not_fiound")</f>
        <v>Train_person_1</v>
      </c>
      <c r="D494" s="9" t="s">
        <v>153</v>
      </c>
    </row>
    <row r="495" spans="1:4" ht="19" customHeight="1" x14ac:dyDescent="0.35">
      <c r="A495" s="9" t="s">
        <v>148</v>
      </c>
      <c r="C495" t="str">
        <f t="array" ref="C495">IFERROR(INDEX(C$2:C$467, MATCH(TRUE, ISNUMBER(SEARCH(SUBSTITUTE(SUBSTITUTE(SUBSTITUTE(SUBSTITUTE(SUBSTITUTE(A495,"max_",""),"mean_",""),"sum_",""),"count_",""),"min_",""), A$2:A$467)), 0)), "not_fiound")</f>
        <v>Train_person_1</v>
      </c>
      <c r="D495" s="9" t="s">
        <v>148</v>
      </c>
    </row>
    <row r="496" spans="1:4" ht="19" customHeight="1" x14ac:dyDescent="0.35">
      <c r="A496" s="9" t="s">
        <v>141</v>
      </c>
      <c r="C496" t="str">
        <f t="array" ref="C496">IFERROR(INDEX(C$2:C$467, MATCH(TRUE, ISNUMBER(SEARCH(SUBSTITUTE(SUBSTITUTE(SUBSTITUTE(SUBSTITUTE(SUBSTITUTE(A496,"max_",""),"mean_",""),"sum_",""),"count_",""),"min_",""), A$2:A$467)), 0)), "not_fiound")</f>
        <v>train_applprev_1_0.csv, train_applprev_1_1.csv</v>
      </c>
      <c r="D496" s="9" t="s">
        <v>141</v>
      </c>
    </row>
    <row r="497" spans="1:4" ht="19" customHeight="1" x14ac:dyDescent="0.35">
      <c r="A497" s="9" t="s">
        <v>135</v>
      </c>
      <c r="C497" t="str">
        <f t="array" ref="C497">IFERROR(INDEX(C$2:C$467, MATCH(TRUE, ISNUMBER(SEARCH(SUBSTITUTE(SUBSTITUTE(SUBSTITUTE(SUBSTITUTE(SUBSTITUTE(A497,"max_",""),"mean_",""),"sum_",""),"count_",""),"min_",""), A$2:A$467)), 0)), "not_fiound")</f>
        <v>not_fiound</v>
      </c>
      <c r="D497" s="9" t="s">
        <v>135</v>
      </c>
    </row>
    <row r="498" spans="1:4" ht="19" customHeight="1" x14ac:dyDescent="0.35">
      <c r="A498" s="9" t="s">
        <v>133</v>
      </c>
      <c r="C498" t="str">
        <f t="array" ref="C498">IFERROR(INDEX(C$2:C$467, MATCH(TRUE, ISNUMBER(SEARCH(SUBSTITUTE(SUBSTITUTE(SUBSTITUTE(SUBSTITUTE(SUBSTITUTE(A498,"max_",""),"mean_",""),"sum_",""),"count_",""),"min_",""), A$2:A$467)), 0)), "not_fiound")</f>
        <v>train_applprev_1_0.csv, train_applprev_1_1.csv</v>
      </c>
      <c r="D498" s="9" t="s">
        <v>133</v>
      </c>
    </row>
    <row r="499" spans="1:4" ht="19" customHeight="1" x14ac:dyDescent="0.35">
      <c r="A499" s="9" t="s">
        <v>131</v>
      </c>
      <c r="C499" t="str">
        <f t="array" ref="C499">IFERROR(INDEX(C$2:C$467, MATCH(TRUE, ISNUMBER(SEARCH(SUBSTITUTE(SUBSTITUTE(SUBSTITUTE(SUBSTITUTE(SUBSTITUTE(A499,"max_",""),"mean_",""),"sum_",""),"count_",""),"min_",""), A$2:A$467)), 0)), "not_fiound")</f>
        <v>tax_registry</v>
      </c>
      <c r="D499" s="9" t="s">
        <v>131</v>
      </c>
    </row>
    <row r="500" spans="1:4" ht="19" customHeight="1" x14ac:dyDescent="0.35">
      <c r="A500" s="9" t="s">
        <v>127</v>
      </c>
      <c r="C500" t="str">
        <f t="array" ref="C500">IFERROR(INDEX(C$2:C$467, MATCH(TRUE, ISNUMBER(SEARCH(SUBSTITUTE(SUBSTITUTE(SUBSTITUTE(SUBSTITUTE(SUBSTITUTE(A500,"max_",""),"mean_",""),"sum_",""),"count_",""),"min_",""), A$2:A$467)), 0)), "not_fiound")</f>
        <v>train_static, train_applprev_1_0.csv, train_applprev_1_1.csv</v>
      </c>
      <c r="D500" s="9" t="s">
        <v>127</v>
      </c>
    </row>
    <row r="501" spans="1:4" ht="19" customHeight="1" x14ac:dyDescent="0.35">
      <c r="A501" s="9" t="s">
        <v>126</v>
      </c>
      <c r="C501" t="str">
        <f t="array" ref="C501">IFERROR(INDEX(C$2:C$467, MATCH(TRUE, ISNUMBER(SEARCH(SUBSTITUTE(SUBSTITUTE(SUBSTITUTE(SUBSTITUTE(SUBSTITUTE(A501,"max_",""),"mean_",""),"sum_",""),"count_",""),"min_",""), A$2:A$467)), 0)), "not_fiound")</f>
        <v>not_fiound</v>
      </c>
      <c r="D501" s="9" t="s">
        <v>126</v>
      </c>
    </row>
    <row r="502" spans="1:4" ht="19" customHeight="1" x14ac:dyDescent="0.35">
      <c r="A502" s="9" t="s">
        <v>122</v>
      </c>
      <c r="C502" t="str">
        <f t="array" ref="C502">IFERROR(INDEX(C$2:C$467, MATCH(TRUE, ISNUMBER(SEARCH(SUBSTITUTE(SUBSTITUTE(SUBSTITUTE(SUBSTITUTE(SUBSTITUTE(A502,"max_",""),"mean_",""),"sum_",""),"count_",""),"min_",""), A$2:A$467)), 0)), "not_fiound")</f>
        <v>train_applprev_1_0.csv, train_applprev_1_1.csv</v>
      </c>
      <c r="D502" s="9" t="s">
        <v>122</v>
      </c>
    </row>
    <row r="503" spans="1:4" ht="19" customHeight="1" x14ac:dyDescent="0.35">
      <c r="A503" s="9" t="s">
        <v>121</v>
      </c>
      <c r="C503" t="str">
        <f t="array" ref="C503">IFERROR(INDEX(C$2:C$467, MATCH(TRUE, ISNUMBER(SEARCH(SUBSTITUTE(SUBSTITUTE(SUBSTITUTE(SUBSTITUTE(SUBSTITUTE(A503,"max_",""),"mean_",""),"sum_",""),"count_",""),"min_",""), A$2:A$467)), 0)), "not_fiound")</f>
        <v>train_static, train_applprev_1_0.csv, train_applprev_1_1.csv</v>
      </c>
      <c r="D503" s="9" t="s">
        <v>121</v>
      </c>
    </row>
    <row r="504" spans="1:4" ht="19" customHeight="1" x14ac:dyDescent="0.35">
      <c r="A504" s="9" t="s">
        <v>117</v>
      </c>
      <c r="C504" t="str">
        <f t="array" ref="C504">IFERROR(INDEX(C$2:C$467, MATCH(TRUE, ISNUMBER(SEARCH(SUBSTITUTE(SUBSTITUTE(SUBSTITUTE(SUBSTITUTE(SUBSTITUTE(A504,"max_",""),"mean_",""),"sum_",""),"count_",""),"min_",""), A$2:A$467)), 0)), "not_fiound")</f>
        <v>Train_person_1, train_applprev_1_0.csv, train_applprev_1_1.csv</v>
      </c>
      <c r="D504" s="9" t="s">
        <v>117</v>
      </c>
    </row>
    <row r="505" spans="1:4" ht="19" customHeight="1" x14ac:dyDescent="0.35">
      <c r="A505" s="9" t="s">
        <v>116</v>
      </c>
      <c r="C505" t="str">
        <f t="array" ref="C505">IFERROR(INDEX(C$2:C$467, MATCH(TRUE, ISNUMBER(SEARCH(SUBSTITUTE(SUBSTITUTE(SUBSTITUTE(SUBSTITUTE(SUBSTITUTE(A505,"max_",""),"mean_",""),"sum_",""),"count_",""),"min_",""), A$2:A$467)), 0)), "not_fiound")</f>
        <v>train_applprev_1_0.csv, train_applprev_1_1.csv</v>
      </c>
      <c r="D505" s="9" t="s">
        <v>116</v>
      </c>
    </row>
    <row r="506" spans="1:4" ht="19" customHeight="1" x14ac:dyDescent="0.35">
      <c r="A506" s="9" t="s">
        <v>115</v>
      </c>
      <c r="C506" t="str">
        <f t="array" ref="C506">IFERROR(INDEX(C$2:C$467, MATCH(TRUE, ISNUMBER(SEARCH(SUBSTITUTE(SUBSTITUTE(SUBSTITUTE(SUBSTITUTE(SUBSTITUTE(A506,"max_",""),"mean_",""),"sum_",""),"count_",""),"min_",""), A$2:A$467)), 0)), "not_fiound")</f>
        <v>Can't find in HomeCredit dataset PDF</v>
      </c>
      <c r="D506" s="9" t="s">
        <v>115</v>
      </c>
    </row>
    <row r="507" spans="1:4" ht="19" customHeight="1" x14ac:dyDescent="0.35">
      <c r="A507" s="9" t="s">
        <v>114</v>
      </c>
      <c r="C507" t="str">
        <f t="array" ref="C507">IFERROR(INDEX(C$2:C$467, MATCH(TRUE, ISNUMBER(SEARCH(SUBSTITUTE(SUBSTITUTE(SUBSTITUTE(SUBSTITUTE(SUBSTITUTE(A507,"max_",""),"mean_",""),"sum_",""),"count_",""),"min_",""), A$2:A$467)), 0)), "not_fiound")</f>
        <v>train_static, Train_person_1, train_applprev_1_0.csv, train_applprev_1_1.csv</v>
      </c>
      <c r="D507" s="9" t="s">
        <v>114</v>
      </c>
    </row>
    <row r="508" spans="1:4" ht="19" customHeight="1" x14ac:dyDescent="0.35">
      <c r="A508" s="9" t="s">
        <v>111</v>
      </c>
      <c r="C508" t="str">
        <f t="array" ref="C508">IFERROR(INDEX(C$2:C$467, MATCH(TRUE, ISNUMBER(SEARCH(SUBSTITUTE(SUBSTITUTE(SUBSTITUTE(SUBSTITUTE(SUBSTITUTE(A508,"max_",""),"mean_",""),"sum_",""),"count_",""),"min_",""), A$2:A$467)), 0)), "not_fiound")</f>
        <v>train_static, train_applprev_1_0.csv, train_applprev_1_1.csv</v>
      </c>
      <c r="D508" s="9" t="s">
        <v>111</v>
      </c>
    </row>
    <row r="509" spans="1:4" ht="19" customHeight="1" x14ac:dyDescent="0.35">
      <c r="A509" s="9" t="s">
        <v>108</v>
      </c>
      <c r="C509" t="str">
        <f t="array" ref="C509">IFERROR(INDEX(C$2:C$467, MATCH(TRUE, ISNUMBER(SEARCH(SUBSTITUTE(SUBSTITUTE(SUBSTITUTE(SUBSTITUTE(SUBSTITUTE(A509,"max_",""),"mean_",""),"sum_",""),"count_",""),"min_",""), A$2:A$467)), 0)), "not_fiound")</f>
        <v>not_fiound</v>
      </c>
      <c r="D509" s="9" t="s">
        <v>108</v>
      </c>
    </row>
    <row r="510" spans="1:4" ht="19" customHeight="1" x14ac:dyDescent="0.35">
      <c r="A510" s="9" t="s">
        <v>106</v>
      </c>
      <c r="C510" t="str">
        <f t="array" ref="C510">IFERROR(INDEX(C$2:C$467, MATCH(TRUE, ISNUMBER(SEARCH(SUBSTITUTE(SUBSTITUTE(SUBSTITUTE(SUBSTITUTE(SUBSTITUTE(A510,"max_",""),"mean_",""),"sum_",""),"count_",""),"min_",""), A$2:A$467)), 0)), "not_fiound")</f>
        <v>train_applprev_1_0.csv, train_applprev_1_1.csv</v>
      </c>
      <c r="D510" s="9" t="s">
        <v>106</v>
      </c>
    </row>
    <row r="511" spans="1:4" ht="19" customHeight="1" x14ac:dyDescent="0.35">
      <c r="A511" s="9" t="s">
        <v>104</v>
      </c>
      <c r="C511" t="str">
        <f t="array" ref="C511">IFERROR(INDEX(C$2:C$467, MATCH(TRUE, ISNUMBER(SEARCH(SUBSTITUTE(SUBSTITUTE(SUBSTITUTE(SUBSTITUTE(SUBSTITUTE(A511,"max_",""),"mean_",""),"sum_",""),"count_",""),"min_",""), A$2:A$467)), 0)), "not_fiound")</f>
        <v>Train_person_1, train_applprev_1_0.csv, train_applprev_1_1.csv</v>
      </c>
      <c r="D511" s="9" t="s">
        <v>104</v>
      </c>
    </row>
    <row r="512" spans="1:4" ht="19" customHeight="1" x14ac:dyDescent="0.35">
      <c r="A512" s="9" t="s">
        <v>102</v>
      </c>
      <c r="C512" t="str">
        <f t="array" ref="C512">IFERROR(INDEX(C$2:C$467, MATCH(TRUE, ISNUMBER(SEARCH(SUBSTITUTE(SUBSTITUTE(SUBSTITUTE(SUBSTITUTE(SUBSTITUTE(A512,"max_",""),"mean_",""),"sum_",""),"count_",""),"min_",""), A$2:A$467)), 0)), "not_fiound")</f>
        <v>train_static</v>
      </c>
      <c r="D512" s="9" t="s">
        <v>102</v>
      </c>
    </row>
    <row r="513" spans="1:4" ht="19" customHeight="1" x14ac:dyDescent="0.35">
      <c r="A513" s="9" t="s">
        <v>101</v>
      </c>
      <c r="C513" t="str">
        <f t="array" ref="C513">IFERROR(INDEX(C$2:C$467, MATCH(TRUE, ISNUMBER(SEARCH(SUBSTITUTE(SUBSTITUTE(SUBSTITUTE(SUBSTITUTE(SUBSTITUTE(A513,"max_",""),"mean_",""),"sum_",""),"count_",""),"min_",""), A$2:A$467)), 0)), "not_fiound")</f>
        <v>train_static, Train_person_1, train_applprev_1_0.csv, train_applprev_1_1.csv</v>
      </c>
      <c r="D513" s="9" t="s">
        <v>101</v>
      </c>
    </row>
    <row r="514" spans="1:4" ht="19" customHeight="1" x14ac:dyDescent="0.35">
      <c r="A514" s="9" t="s">
        <v>99</v>
      </c>
      <c r="C514" t="str">
        <f t="array" ref="C514">IFERROR(INDEX(C$2:C$467, MATCH(TRUE, ISNUMBER(SEARCH(SUBSTITUTE(SUBSTITUTE(SUBSTITUTE(SUBSTITUTE(SUBSTITUTE(A514,"max_",""),"mean_",""),"sum_",""),"count_",""),"min_",""), A$2:A$467)), 0)), "not_fiound")</f>
        <v>train_static</v>
      </c>
      <c r="D514" s="9" t="s">
        <v>99</v>
      </c>
    </row>
    <row r="515" spans="1:4" ht="19" customHeight="1" x14ac:dyDescent="0.35">
      <c r="A515" s="9" t="s">
        <v>98</v>
      </c>
      <c r="C515" t="str">
        <f t="array" ref="C515">IFERROR(INDEX(C$2:C$467, MATCH(TRUE, ISNUMBER(SEARCH(SUBSTITUTE(SUBSTITUTE(SUBSTITUTE(SUBSTITUTE(SUBSTITUTE(A515,"max_",""),"mean_",""),"sum_",""),"count_",""),"min_",""), A$2:A$467)), 0)), "not_fiound")</f>
        <v>train_applprev_1_0.csv, train_applprev_1_1.csv</v>
      </c>
      <c r="D515" s="9" t="s">
        <v>98</v>
      </c>
    </row>
    <row r="516" spans="1:4" ht="19" customHeight="1" x14ac:dyDescent="0.35">
      <c r="A516" s="9" t="s">
        <v>97</v>
      </c>
      <c r="C516" t="str">
        <f t="array" ref="C516">IFERROR(INDEX(C$2:C$467, MATCH(TRUE, ISNUMBER(SEARCH(SUBSTITUTE(SUBSTITUTE(SUBSTITUTE(SUBSTITUTE(SUBSTITUTE(A516,"max_",""),"mean_",""),"sum_",""),"count_",""),"min_",""), A$2:A$467)), 0)), "not_fiound")</f>
        <v>train_applprev_1_0.csv, train_applprev_1_1.csv</v>
      </c>
      <c r="D516" s="9" t="s">
        <v>97</v>
      </c>
    </row>
    <row r="517" spans="1:4" ht="19" customHeight="1" x14ac:dyDescent="0.35">
      <c r="A517" s="9" t="s">
        <v>95</v>
      </c>
      <c r="C517" t="str">
        <f t="array" ref="C517">IFERROR(INDEX(C$2:C$467, MATCH(TRUE, ISNUMBER(SEARCH(SUBSTITUTE(SUBSTITUTE(SUBSTITUTE(SUBSTITUTE(SUBSTITUTE(A517,"max_",""),"mean_",""),"sum_",""),"count_",""),"min_",""), A$2:A$467)), 0)), "not_fiound")</f>
        <v>Train_person_1, train_applprev_1_0.csv, train_applprev_1_1.csv</v>
      </c>
      <c r="D517" s="9" t="s">
        <v>95</v>
      </c>
    </row>
    <row r="518" spans="1:4" ht="19" customHeight="1" x14ac:dyDescent="0.35">
      <c r="A518" s="9" t="s">
        <v>94</v>
      </c>
      <c r="C518" t="str">
        <f t="array" ref="C518">IFERROR(INDEX(C$2:C$467, MATCH(TRUE, ISNUMBER(SEARCH(SUBSTITUTE(SUBSTITUTE(SUBSTITUTE(SUBSTITUTE(SUBSTITUTE(A518,"max_",""),"mean_",""),"sum_",""),"count_",""),"min_",""), A$2:A$467)), 0)), "not_fiound")</f>
        <v>train_applprev_1_0.csv, train_applprev_1_1.csv</v>
      </c>
      <c r="D518" s="9" t="s">
        <v>94</v>
      </c>
    </row>
    <row r="519" spans="1:4" ht="19" customHeight="1" x14ac:dyDescent="0.35">
      <c r="A519" s="9" t="s">
        <v>92</v>
      </c>
      <c r="C519" t="str">
        <f t="array" ref="C519">IFERROR(INDEX(C$2:C$467, MATCH(TRUE, ISNUMBER(SEARCH(SUBSTITUTE(SUBSTITUTE(SUBSTITUTE(SUBSTITUTE(SUBSTITUTE(A519,"max_",""),"mean_",""),"sum_",""),"count_",""),"min_",""), A$2:A$467)), 0)), "not_fiound")</f>
        <v>Can't find in HomeCredit dataset PDF</v>
      </c>
      <c r="D519" s="9" t="s">
        <v>92</v>
      </c>
    </row>
    <row r="520" spans="1:4" ht="19" customHeight="1" x14ac:dyDescent="0.35">
      <c r="A520" s="9" t="s">
        <v>90</v>
      </c>
      <c r="C520" t="str">
        <f t="array" ref="C520">IFERROR(INDEX(C$2:C$467, MATCH(TRUE, ISNUMBER(SEARCH(SUBSTITUTE(SUBSTITUTE(SUBSTITUTE(SUBSTITUTE(SUBSTITUTE(A520,"max_",""),"mean_",""),"sum_",""),"count_",""),"min_",""), A$2:A$467)), 0)), "not_fiound")</f>
        <v>Train_credit_bureau_a_1_0.csv, train_credit_bureau_a_1_1.csv, train_credit_bureau_a_1_2.csv, train_applprev_1_0.csv, train_applprev_1_1.csv</v>
      </c>
      <c r="D520" s="9" t="s">
        <v>90</v>
      </c>
    </row>
    <row r="521" spans="1:4" ht="19" customHeight="1" x14ac:dyDescent="0.35">
      <c r="A521" s="9" t="s">
        <v>89</v>
      </c>
      <c r="C521" t="str">
        <f t="array" ref="C521">IFERROR(INDEX(C$2:C$467, MATCH(TRUE, ISNUMBER(SEARCH(SUBSTITUTE(SUBSTITUTE(SUBSTITUTE(SUBSTITUTE(SUBSTITUTE(A521,"max_",""),"mean_",""),"sum_",""),"count_",""),"min_",""), A$2:A$467)), 0)), "not_fiound")</f>
        <v>train_static</v>
      </c>
      <c r="D521" s="9" t="s">
        <v>89</v>
      </c>
    </row>
    <row r="522" spans="1:4" ht="19" customHeight="1" x14ac:dyDescent="0.35">
      <c r="A522" s="9" t="s">
        <v>88</v>
      </c>
      <c r="C522" t="str">
        <f t="array" ref="C522">IFERROR(INDEX(C$2:C$467, MATCH(TRUE, ISNUMBER(SEARCH(SUBSTITUTE(SUBSTITUTE(SUBSTITUTE(SUBSTITUTE(SUBSTITUTE(A522,"max_",""),"mean_",""),"sum_",""),"count_",""),"min_",""), A$2:A$467)), 0)), "not_fiound")</f>
        <v>train_applprev_1_0.csv, train_applprev_1_1.csv</v>
      </c>
      <c r="D522" s="9" t="s">
        <v>88</v>
      </c>
    </row>
    <row r="523" spans="1:4" ht="19" customHeight="1" x14ac:dyDescent="0.35">
      <c r="A523" s="9" t="s">
        <v>87</v>
      </c>
      <c r="C523" t="str">
        <f t="array" ref="C523">IFERROR(INDEX(C$2:C$467, MATCH(TRUE, ISNUMBER(SEARCH(SUBSTITUTE(SUBSTITUTE(SUBSTITUTE(SUBSTITUTE(SUBSTITUTE(A523,"max_",""),"mean_",""),"sum_",""),"count_",""),"min_",""), A$2:A$467)), 0)), "not_fiound")</f>
        <v>train_applprev_1_0.csv, train_applprev_1_1.csv</v>
      </c>
      <c r="D523" s="9" t="s">
        <v>87</v>
      </c>
    </row>
    <row r="524" spans="1:4" ht="19" customHeight="1" x14ac:dyDescent="0.35">
      <c r="A524" s="9" t="s">
        <v>84</v>
      </c>
      <c r="C524" t="str">
        <f t="array" ref="C524">IFERROR(INDEX(C$2:C$467, MATCH(TRUE, ISNUMBER(SEARCH(SUBSTITUTE(SUBSTITUTE(SUBSTITUTE(SUBSTITUTE(SUBSTITUTE(A524,"max_",""),"mean_",""),"sum_",""),"count_",""),"min_",""), A$2:A$467)), 0)), "not_fiound")</f>
        <v>train_applprev_1_0.csv, train_applprev_1_1.csv</v>
      </c>
      <c r="D524" s="9" t="s">
        <v>84</v>
      </c>
    </row>
    <row r="525" spans="1:4" ht="19" customHeight="1" x14ac:dyDescent="0.35">
      <c r="A525" s="9" t="s">
        <v>83</v>
      </c>
      <c r="C525" t="str">
        <f t="array" ref="C525">IFERROR(INDEX(C$2:C$467, MATCH(TRUE, ISNUMBER(SEARCH(SUBSTITUTE(SUBSTITUTE(SUBSTITUTE(SUBSTITUTE(SUBSTITUTE(A525,"max_",""),"mean_",""),"sum_",""),"count_",""),"min_",""), A$2:A$467)), 0)), "not_fiound")</f>
        <v>train_applprev_1_0.csv, train_applprev_1_1.csv</v>
      </c>
      <c r="D525" s="9" t="s">
        <v>83</v>
      </c>
    </row>
    <row r="526" spans="1:4" ht="19" customHeight="1" x14ac:dyDescent="0.35">
      <c r="A526" s="9" t="s">
        <v>82</v>
      </c>
      <c r="C526" t="str">
        <f t="array" ref="C526">IFERROR(INDEX(C$2:C$467, MATCH(TRUE, ISNUMBER(SEARCH(SUBSTITUTE(SUBSTITUTE(SUBSTITUTE(SUBSTITUTE(SUBSTITUTE(A526,"max_",""),"mean_",""),"sum_",""),"count_",""),"min_",""), A$2:A$467)), 0)), "not_fiound")</f>
        <v>train_static</v>
      </c>
      <c r="D526" s="9" t="s">
        <v>82</v>
      </c>
    </row>
    <row r="527" spans="1:4" ht="19" customHeight="1" x14ac:dyDescent="0.35">
      <c r="A527" s="9" t="s">
        <v>78</v>
      </c>
      <c r="C527" t="str">
        <f t="array" ref="C527">IFERROR(INDEX(C$2:C$467, MATCH(TRUE, ISNUMBER(SEARCH(SUBSTITUTE(SUBSTITUTE(SUBSTITUTE(SUBSTITUTE(SUBSTITUTE(A527,"max_",""),"mean_",""),"sum_",""),"count_",""),"min_",""), A$2:A$467)), 0)), "not_fiound")</f>
        <v>train_static, train_applprev_1_0.csv, train_applprev_1_1.csv</v>
      </c>
      <c r="D527" s="9" t="s">
        <v>78</v>
      </c>
    </row>
    <row r="528" spans="1:4" ht="19" customHeight="1" x14ac:dyDescent="0.35">
      <c r="A528" s="9" t="s">
        <v>77</v>
      </c>
      <c r="C528" t="str">
        <f t="array" ref="C528">IFERROR(INDEX(C$2:C$467, MATCH(TRUE, ISNUMBER(SEARCH(SUBSTITUTE(SUBSTITUTE(SUBSTITUTE(SUBSTITUTE(SUBSTITUTE(A528,"max_",""),"mean_",""),"sum_",""),"count_",""),"min_",""), A$2:A$467)), 0)), "not_fiound")</f>
        <v>train_applprev_1_0.csv, train_applprev_1_1.csv</v>
      </c>
      <c r="D528" s="9" t="s">
        <v>77</v>
      </c>
    </row>
    <row r="529" spans="1:4" ht="19" customHeight="1" x14ac:dyDescent="0.35">
      <c r="A529" s="9" t="s">
        <v>76</v>
      </c>
      <c r="C529" t="str">
        <f t="array" ref="C529">IFERROR(INDEX(C$2:C$467, MATCH(TRUE, ISNUMBER(SEARCH(SUBSTITUTE(SUBSTITUTE(SUBSTITUTE(SUBSTITUTE(SUBSTITUTE(A529,"max_",""),"mean_",""),"sum_",""),"count_",""),"min_",""), A$2:A$467)), 0)), "not_fiound")</f>
        <v>train_static</v>
      </c>
      <c r="D529" s="9" t="s">
        <v>76</v>
      </c>
    </row>
    <row r="530" spans="1:4" ht="19" customHeight="1" x14ac:dyDescent="0.35">
      <c r="A530" s="9" t="s">
        <v>75</v>
      </c>
      <c r="C530" t="str">
        <f t="array" ref="C530">IFERROR(INDEX(C$2:C$467, MATCH(TRUE, ISNUMBER(SEARCH(SUBSTITUTE(SUBSTITUTE(SUBSTITUTE(SUBSTITUTE(SUBSTITUTE(A530,"max_",""),"mean_",""),"sum_",""),"count_",""),"min_",""), A$2:A$467)), 0)), "not_fiound")</f>
        <v>train_static, train_applprev_1_0.csv, train_applprev_1_1.csv</v>
      </c>
      <c r="D530" s="9" t="s">
        <v>75</v>
      </c>
    </row>
    <row r="531" spans="1:4" ht="19" customHeight="1" x14ac:dyDescent="0.35">
      <c r="A531" s="9" t="s">
        <v>74</v>
      </c>
      <c r="C531" t="str">
        <f t="array" ref="C531">IFERROR(INDEX(C$2:C$467, MATCH(TRUE, ISNUMBER(SEARCH(SUBSTITUTE(SUBSTITUTE(SUBSTITUTE(SUBSTITUTE(SUBSTITUTE(A531,"max_",""),"mean_",""),"sum_",""),"count_",""),"min_",""), A$2:A$467)), 0)), "not_fiound")</f>
        <v>train_static, train_applprev_1_0.csv, train_applprev_1_1.csv</v>
      </c>
      <c r="D531" s="9" t="s">
        <v>74</v>
      </c>
    </row>
    <row r="532" spans="1:4" ht="19" customHeight="1" x14ac:dyDescent="0.35">
      <c r="A532" s="9" t="s">
        <v>73</v>
      </c>
      <c r="C532" t="str">
        <f t="array" ref="C532">IFERROR(INDEX(C$2:C$467, MATCH(TRUE, ISNUMBER(SEARCH(SUBSTITUTE(SUBSTITUTE(SUBSTITUTE(SUBSTITUTE(SUBSTITUTE(A532,"max_",""),"mean_",""),"sum_",""),"count_",""),"min_",""), A$2:A$467)), 0)), "not_fiound")</f>
        <v>not_fiound</v>
      </c>
      <c r="D532" s="9" t="s">
        <v>73</v>
      </c>
    </row>
    <row r="533" spans="1:4" ht="19" customHeight="1" x14ac:dyDescent="0.35">
      <c r="A533" s="9" t="s">
        <v>72</v>
      </c>
      <c r="C533" t="str">
        <f t="array" ref="C533">IFERROR(INDEX(C$2:C$467, MATCH(TRUE, ISNUMBER(SEARCH(SUBSTITUTE(SUBSTITUTE(SUBSTITUTE(SUBSTITUTE(SUBSTITUTE(A533,"max_",""),"mean_",""),"sum_",""),"count_",""),"min_",""), A$2:A$467)), 0)), "not_fiound")</f>
        <v>train_applprev_1_0.csv, train_applprev_1_1.csv</v>
      </c>
      <c r="D533" s="9" t="s">
        <v>72</v>
      </c>
    </row>
    <row r="534" spans="1:4" ht="19" customHeight="1" x14ac:dyDescent="0.35">
      <c r="A534" s="9" t="s">
        <v>71</v>
      </c>
      <c r="C534" t="str">
        <f t="array" ref="C534">IFERROR(INDEX(C$2:C$467, MATCH(TRUE, ISNUMBER(SEARCH(SUBSTITUTE(SUBSTITUTE(SUBSTITUTE(SUBSTITUTE(SUBSTITUTE(A534,"max_",""),"mean_",""),"sum_",""),"count_",""),"min_",""), A$2:A$467)), 0)), "not_fiound")</f>
        <v>train_static, train_applprev_1_0.csv, train_applprev_1_1.csv</v>
      </c>
      <c r="D534" s="9" t="s">
        <v>71</v>
      </c>
    </row>
    <row r="535" spans="1:4" ht="19" customHeight="1" x14ac:dyDescent="0.35">
      <c r="A535" s="9" t="s">
        <v>70</v>
      </c>
      <c r="C535" t="str">
        <f t="array" ref="C535">IFERROR(INDEX(C$2:C$467, MATCH(TRUE, ISNUMBER(SEARCH(SUBSTITUTE(SUBSTITUTE(SUBSTITUTE(SUBSTITUTE(SUBSTITUTE(A535,"max_",""),"mean_",""),"sum_",""),"count_",""),"min_",""), A$2:A$467)), 0)), "not_fiound")</f>
        <v>Can't find in HomeCredit dataset PDF</v>
      </c>
      <c r="D535" s="9" t="s">
        <v>70</v>
      </c>
    </row>
    <row r="536" spans="1:4" ht="19" customHeight="1" x14ac:dyDescent="0.35">
      <c r="A536" s="9" t="s">
        <v>68</v>
      </c>
      <c r="C536" t="str">
        <f t="array" ref="C536">IFERROR(INDEX(C$2:C$467, MATCH(TRUE, ISNUMBER(SEARCH(SUBSTITUTE(SUBSTITUTE(SUBSTITUTE(SUBSTITUTE(SUBSTITUTE(A536,"max_",""),"mean_",""),"sum_",""),"count_",""),"min_",""), A$2:A$467)), 0)), "not_fiound")</f>
        <v>train_applprev_1_0.csv, train_applprev_1_1.csv</v>
      </c>
      <c r="D536" s="9" t="s">
        <v>68</v>
      </c>
    </row>
    <row r="537" spans="1:4" ht="19" customHeight="1" x14ac:dyDescent="0.35">
      <c r="A537" s="9" t="s">
        <v>67</v>
      </c>
      <c r="C537" t="str">
        <f t="array" ref="C537">IFERROR(INDEX(C$2:C$467, MATCH(TRUE, ISNUMBER(SEARCH(SUBSTITUTE(SUBSTITUTE(SUBSTITUTE(SUBSTITUTE(SUBSTITUTE(A537,"max_",""),"mean_",""),"sum_",""),"count_",""),"min_",""), A$2:A$467)), 0)), "not_fiound")</f>
        <v>train_applprev_1_0.csv, train_applprev_1_1.csv</v>
      </c>
      <c r="D537" s="9" t="s">
        <v>67</v>
      </c>
    </row>
    <row r="538" spans="1:4" ht="19" customHeight="1" x14ac:dyDescent="0.35">
      <c r="A538" s="9" t="s">
        <v>64</v>
      </c>
      <c r="C538" t="str">
        <f t="array" ref="C538">IFERROR(INDEX(C$2:C$467, MATCH(TRUE, ISNUMBER(SEARCH(SUBSTITUTE(SUBSTITUTE(SUBSTITUTE(SUBSTITUTE(SUBSTITUTE(A538,"max_",""),"mean_",""),"sum_",""),"count_",""),"min_",""), A$2:A$467)), 0)), "not_fiound")</f>
        <v>train_applprev_1_0.csv, train_applprev_1_1.csv</v>
      </c>
      <c r="D538" s="9" t="s">
        <v>64</v>
      </c>
    </row>
    <row r="539" spans="1:4" ht="19" customHeight="1" x14ac:dyDescent="0.35">
      <c r="A539" s="9" t="s">
        <v>63</v>
      </c>
      <c r="C539" t="str">
        <f t="array" ref="C539">IFERROR(INDEX(C$2:C$467, MATCH(TRUE, ISNUMBER(SEARCH(SUBSTITUTE(SUBSTITUTE(SUBSTITUTE(SUBSTITUTE(SUBSTITUTE(A539,"max_",""),"mean_",""),"sum_",""),"count_",""),"min_",""), A$2:A$467)), 0)), "not_fiound")</f>
        <v>train_applprev_1_0.csv, train_applprev_1_1.csv</v>
      </c>
      <c r="D539" s="9" t="s">
        <v>63</v>
      </c>
    </row>
    <row r="540" spans="1:4" ht="19" customHeight="1" x14ac:dyDescent="0.35">
      <c r="A540" s="9" t="s">
        <v>62</v>
      </c>
      <c r="C540" t="str">
        <f t="array" ref="C540">IFERROR(INDEX(C$2:C$467, MATCH(TRUE, ISNUMBER(SEARCH(SUBSTITUTE(SUBSTITUTE(SUBSTITUTE(SUBSTITUTE(SUBSTITUTE(A540,"max_",""),"mean_",""),"sum_",""),"count_",""),"min_",""), A$2:A$467)), 0)), "not_fiound")</f>
        <v>not_fiound</v>
      </c>
      <c r="D540" s="9" t="s">
        <v>62</v>
      </c>
    </row>
    <row r="541" spans="1:4" ht="19" customHeight="1" x14ac:dyDescent="0.35">
      <c r="A541" s="9" t="s">
        <v>61</v>
      </c>
      <c r="C541" t="str">
        <f t="array" ref="C541">IFERROR(INDEX(C$2:C$467, MATCH(TRUE, ISNUMBER(SEARCH(SUBSTITUTE(SUBSTITUTE(SUBSTITUTE(SUBSTITUTE(SUBSTITUTE(A541,"max_",""),"mean_",""),"sum_",""),"count_",""),"min_",""), A$2:A$467)), 0)), "not_fiound")</f>
        <v>train_static</v>
      </c>
      <c r="D541" s="9" t="s">
        <v>61</v>
      </c>
    </row>
    <row r="542" spans="1:4" ht="19" customHeight="1" x14ac:dyDescent="0.35">
      <c r="A542" s="9" t="s">
        <v>59</v>
      </c>
      <c r="C542" t="str">
        <f t="array" ref="C542">IFERROR(INDEX(C$2:C$467, MATCH(TRUE, ISNUMBER(SEARCH(SUBSTITUTE(SUBSTITUTE(SUBSTITUTE(SUBSTITUTE(SUBSTITUTE(A542,"max_",""),"mean_",""),"sum_",""),"count_",""),"min_",""), A$2:A$467)), 0)), "not_fiound")</f>
        <v>train_applprev_1_0.csv, train_applprev_1_1.csv</v>
      </c>
      <c r="D542" s="9" t="s">
        <v>59</v>
      </c>
    </row>
    <row r="543" spans="1:4" ht="19" customHeight="1" x14ac:dyDescent="0.35">
      <c r="A543" s="9" t="s">
        <v>58</v>
      </c>
      <c r="C543" t="str">
        <f t="array" ref="C543">IFERROR(INDEX(C$2:C$467, MATCH(TRUE, ISNUMBER(SEARCH(SUBSTITUTE(SUBSTITUTE(SUBSTITUTE(SUBSTITUTE(SUBSTITUTE(A543,"max_",""),"mean_",""),"sum_",""),"count_",""),"min_",""), A$2:A$467)), 0)), "not_fiound")</f>
        <v>not_fiound</v>
      </c>
      <c r="D543" s="9" t="s">
        <v>58</v>
      </c>
    </row>
    <row r="544" spans="1:4" ht="19" customHeight="1" x14ac:dyDescent="0.35">
      <c r="A544" s="9" t="s">
        <v>53</v>
      </c>
      <c r="C544" t="str">
        <f t="array" ref="C544">IFERROR(INDEX(C$2:C$467, MATCH(TRUE, ISNUMBER(SEARCH(SUBSTITUTE(SUBSTITUTE(SUBSTITUTE(SUBSTITUTE(SUBSTITUTE(A544,"max_",""),"mean_",""),"sum_",""),"count_",""),"min_",""), A$2:A$467)), 0)), "not_fiound")</f>
        <v>train_applprev_1_0.csv, train_applprev_1_1.csv</v>
      </c>
      <c r="D544" s="9" t="s">
        <v>53</v>
      </c>
    </row>
    <row r="545" spans="1:4" ht="19" customHeight="1" x14ac:dyDescent="0.35">
      <c r="A545" s="9" t="s">
        <v>51</v>
      </c>
      <c r="C545" t="str">
        <f t="array" ref="C545">IFERROR(INDEX(C$2:C$467, MATCH(TRUE, ISNUMBER(SEARCH(SUBSTITUTE(SUBSTITUTE(SUBSTITUTE(SUBSTITUTE(SUBSTITUTE(A545,"max_",""),"mean_",""),"sum_",""),"count_",""),"min_",""), A$2:A$467)), 0)), "not_fiound")</f>
        <v>train_applprev_1_0.csv, train_applprev_1_1.csv</v>
      </c>
      <c r="D545" s="9" t="s">
        <v>51</v>
      </c>
    </row>
    <row r="546" spans="1:4" ht="19" customHeight="1" x14ac:dyDescent="0.35">
      <c r="A546" s="9" t="s">
        <v>50</v>
      </c>
      <c r="C546" t="str">
        <f t="array" ref="C546">IFERROR(INDEX(C$2:C$467, MATCH(TRUE, ISNUMBER(SEARCH(SUBSTITUTE(SUBSTITUTE(SUBSTITUTE(SUBSTITUTE(SUBSTITUTE(A546,"max_",""),"mean_",""),"sum_",""),"count_",""),"min_",""), A$2:A$467)), 0)), "not_fiound")</f>
        <v>train_applprev_1_0.csv, train_applprev_1_1.csv</v>
      </c>
      <c r="D546" s="9" t="s">
        <v>50</v>
      </c>
    </row>
    <row r="547" spans="1:4" ht="19" customHeight="1" x14ac:dyDescent="0.35">
      <c r="A547" s="9" t="s">
        <v>48</v>
      </c>
      <c r="C547" t="str">
        <f t="array" ref="C547">IFERROR(INDEX(C$2:C$467, MATCH(TRUE, ISNUMBER(SEARCH(SUBSTITUTE(SUBSTITUTE(SUBSTITUTE(SUBSTITUTE(SUBSTITUTE(A547,"max_",""),"mean_",""),"sum_",""),"count_",""),"min_",""), A$2:A$467)), 0)), "not_fiound")</f>
        <v>train_static, Train_person_1, train_applprev_1_0.csv, train_applprev_1_1.csv</v>
      </c>
      <c r="D547" s="9" t="s">
        <v>48</v>
      </c>
    </row>
    <row r="548" spans="1:4" ht="19" customHeight="1" x14ac:dyDescent="0.35">
      <c r="A548" s="9" t="s">
        <v>46</v>
      </c>
      <c r="C548" t="str">
        <f t="array" ref="C548">IFERROR(INDEX(C$2:C$467, MATCH(TRUE, ISNUMBER(SEARCH(SUBSTITUTE(SUBSTITUTE(SUBSTITUTE(SUBSTITUTE(SUBSTITUTE(A548,"max_",""),"mean_",""),"sum_",""),"count_",""),"min_",""), A$2:A$467)), 0)), "not_fiound")</f>
        <v>Train_person_1</v>
      </c>
      <c r="D548" s="9" t="s">
        <v>46</v>
      </c>
    </row>
    <row r="549" spans="1:4" ht="19" customHeight="1" x14ac:dyDescent="0.35">
      <c r="A549" s="9" t="s">
        <v>45</v>
      </c>
      <c r="C549" t="str">
        <f t="array" ref="C549">IFERROR(INDEX(C$2:C$467, MATCH(TRUE, ISNUMBER(SEARCH(SUBSTITUTE(SUBSTITUTE(SUBSTITUTE(SUBSTITUTE(SUBSTITUTE(A549,"max_",""),"mean_",""),"sum_",""),"count_",""),"min_",""), A$2:A$467)), 0)), "not_fiound")</f>
        <v>train_static</v>
      </c>
      <c r="D549" s="9" t="s">
        <v>45</v>
      </c>
    </row>
    <row r="550" spans="1:4" ht="19" customHeight="1" x14ac:dyDescent="0.35">
      <c r="A550" s="9" t="s">
        <v>41</v>
      </c>
      <c r="C550" t="str">
        <f t="array" ref="C550">IFERROR(INDEX(C$2:C$467, MATCH(TRUE, ISNUMBER(SEARCH(SUBSTITUTE(SUBSTITUTE(SUBSTITUTE(SUBSTITUTE(SUBSTITUTE(A550,"max_",""),"mean_",""),"sum_",""),"count_",""),"min_",""), A$2:A$467)), 0)), "not_fiound")</f>
        <v>train_applprev_1_0.csv, train_applprev_1_1.csv</v>
      </c>
      <c r="D550" s="9" t="s">
        <v>41</v>
      </c>
    </row>
    <row r="551" spans="1:4" ht="19" customHeight="1" x14ac:dyDescent="0.35">
      <c r="A551" s="9" t="s">
        <v>39</v>
      </c>
      <c r="C551" t="str">
        <f t="array" ref="C551">IFERROR(INDEX(C$2:C$467, MATCH(TRUE, ISNUMBER(SEARCH(SUBSTITUTE(SUBSTITUTE(SUBSTITUTE(SUBSTITUTE(SUBSTITUTE(A551,"max_",""),"mean_",""),"sum_",""),"count_",""),"min_",""), A$2:A$467)), 0)), "not_fiound")</f>
        <v>train_static, Train_person_1, train_applprev_1_0.csv, train_applprev_1_1.csv</v>
      </c>
      <c r="D551" s="9" t="s">
        <v>39</v>
      </c>
    </row>
    <row r="552" spans="1:4" ht="19" customHeight="1" x14ac:dyDescent="0.35">
      <c r="A552" s="9" t="s">
        <v>38</v>
      </c>
      <c r="C552" t="str">
        <f t="array" ref="C552">IFERROR(INDEX(C$2:C$467, MATCH(TRUE, ISNUMBER(SEARCH(SUBSTITUTE(SUBSTITUTE(SUBSTITUTE(SUBSTITUTE(SUBSTITUTE(A552,"max_",""),"mean_",""),"sum_",""),"count_",""),"min_",""), A$2:A$467)), 0)), "not_fiound")</f>
        <v>Train_person_1</v>
      </c>
      <c r="D552" s="9" t="s">
        <v>38</v>
      </c>
    </row>
    <row r="553" spans="1:4" ht="19" customHeight="1" x14ac:dyDescent="0.35">
      <c r="A553" s="9" t="s">
        <v>37</v>
      </c>
      <c r="C553" t="str">
        <f t="array" ref="C553">IFERROR(INDEX(C$2:C$467, MATCH(TRUE, ISNUMBER(SEARCH(SUBSTITUTE(SUBSTITUTE(SUBSTITUTE(SUBSTITUTE(SUBSTITUTE(A553,"max_",""),"mean_",""),"sum_",""),"count_",""),"min_",""), A$2:A$467)), 0)), "not_fiound")</f>
        <v>Tax_registry</v>
      </c>
      <c r="D553" s="9" t="s">
        <v>37</v>
      </c>
    </row>
    <row r="554" spans="1:4" ht="19" customHeight="1" x14ac:dyDescent="0.35">
      <c r="A554" s="9" t="s">
        <v>36</v>
      </c>
      <c r="C554" t="str">
        <f t="array" ref="C554">IFERROR(INDEX(C$2:C$467, MATCH(TRUE, ISNUMBER(SEARCH(SUBSTITUTE(SUBSTITUTE(SUBSTITUTE(SUBSTITUTE(SUBSTITUTE(A554,"max_",""),"mean_",""),"sum_",""),"count_",""),"min_",""), A$2:A$467)), 0)), "not_fiound")</f>
        <v>Train_person_1</v>
      </c>
      <c r="D554" s="9" t="s">
        <v>36</v>
      </c>
    </row>
    <row r="555" spans="1:4" ht="19" customHeight="1" x14ac:dyDescent="0.35">
      <c r="A555" s="9" t="s">
        <v>34</v>
      </c>
      <c r="C555" t="str">
        <f t="array" ref="C555">IFERROR(INDEX(C$2:C$467, MATCH(TRUE, ISNUMBER(SEARCH(SUBSTITUTE(SUBSTITUTE(SUBSTITUTE(SUBSTITUTE(SUBSTITUTE(A555,"max_",""),"mean_",""),"sum_",""),"count_",""),"min_",""), A$2:A$467)), 0)), "not_fiound")</f>
        <v>train_applprev_1_0.csv, train_applprev_1_1.csv</v>
      </c>
      <c r="D555" s="9" t="s">
        <v>34</v>
      </c>
    </row>
    <row r="556" spans="1:4" ht="19" customHeight="1" x14ac:dyDescent="0.35">
      <c r="A556" s="9" t="s">
        <v>33</v>
      </c>
      <c r="C556" t="str">
        <f t="array" ref="C556">IFERROR(INDEX(C$2:C$467, MATCH(TRUE, ISNUMBER(SEARCH(SUBSTITUTE(SUBSTITUTE(SUBSTITUTE(SUBSTITUTE(SUBSTITUTE(A556,"max_",""),"mean_",""),"sum_",""),"count_",""),"min_",""), A$2:A$467)), 0)), "not_fiound")</f>
        <v>train_static, Train_person_1, train_applprev_1_0.csv, train_applprev_1_1.csv</v>
      </c>
      <c r="D556" s="9" t="s">
        <v>33</v>
      </c>
    </row>
    <row r="557" spans="1:4" ht="19" customHeight="1" x14ac:dyDescent="0.35">
      <c r="A557" s="9" t="s">
        <v>31</v>
      </c>
      <c r="C557" t="str">
        <f t="array" ref="C557">IFERROR(INDEX(C$2:C$467, MATCH(TRUE, ISNUMBER(SEARCH(SUBSTITUTE(SUBSTITUTE(SUBSTITUTE(SUBSTITUTE(SUBSTITUTE(A557,"max_",""),"mean_",""),"sum_",""),"count_",""),"min_",""), A$2:A$467)), 0)), "not_fiound")</f>
        <v>train_applprev_1_0.csv, train_applprev_1_1.csv</v>
      </c>
      <c r="D557" s="9" t="s">
        <v>31</v>
      </c>
    </row>
    <row r="558" spans="1:4" ht="19" customHeight="1" x14ac:dyDescent="0.35">
      <c r="A558" s="9" t="s">
        <v>28</v>
      </c>
      <c r="C558" t="str">
        <f t="array" ref="C558">IFERROR(INDEX(C$2:C$467, MATCH(TRUE, ISNUMBER(SEARCH(SUBSTITUTE(SUBSTITUTE(SUBSTITUTE(SUBSTITUTE(SUBSTITUTE(A558,"max_",""),"mean_",""),"sum_",""),"count_",""),"min_",""), A$2:A$467)), 0)), "not_fiound")</f>
        <v>train_static</v>
      </c>
      <c r="D558" s="9" t="s">
        <v>28</v>
      </c>
    </row>
    <row r="559" spans="1:4" ht="19" customHeight="1" x14ac:dyDescent="0.35">
      <c r="A559" s="9" t="s">
        <v>27</v>
      </c>
      <c r="C559" t="str">
        <f t="array" ref="C559">IFERROR(INDEX(C$2:C$467, MATCH(TRUE, ISNUMBER(SEARCH(SUBSTITUTE(SUBSTITUTE(SUBSTITUTE(SUBSTITUTE(SUBSTITUTE(A559,"max_",""),"mean_",""),"sum_",""),"count_",""),"min_",""), A$2:A$467)), 0)), "not_fiound")</f>
        <v>train_static, Train_person_1, train_applprev_1_0.csv, train_applprev_1_1.csv</v>
      </c>
      <c r="D559" s="9" t="s">
        <v>27</v>
      </c>
    </row>
    <row r="560" spans="1:4" ht="19" customHeight="1" x14ac:dyDescent="0.35">
      <c r="A560" s="9" t="s">
        <v>25</v>
      </c>
      <c r="C560" t="str">
        <f t="array" ref="C560">IFERROR(INDEX(C$2:C$467, MATCH(TRUE, ISNUMBER(SEARCH(SUBSTITUTE(SUBSTITUTE(SUBSTITUTE(SUBSTITUTE(SUBSTITUTE(A560,"max_",""),"mean_",""),"sum_",""),"count_",""),"min_",""), A$2:A$467)), 0)), "not_fiound")</f>
        <v>Tax_registry</v>
      </c>
      <c r="D560" s="9" t="s">
        <v>25</v>
      </c>
    </row>
    <row r="561" spans="1:4" ht="19" customHeight="1" x14ac:dyDescent="0.35">
      <c r="A561" s="9" t="s">
        <v>24</v>
      </c>
      <c r="C561" t="str">
        <f t="array" ref="C561">IFERROR(INDEX(C$2:C$467, MATCH(TRUE, ISNUMBER(SEARCH(SUBSTITUTE(SUBSTITUTE(SUBSTITUTE(SUBSTITUTE(SUBSTITUTE(A561,"max_",""),"mean_",""),"sum_",""),"count_",""),"min_",""), A$2:A$467)), 0)), "not_fiound")</f>
        <v>train_deposit</v>
      </c>
      <c r="D561" s="9" t="s">
        <v>24</v>
      </c>
    </row>
    <row r="562" spans="1:4" ht="19" customHeight="1" x14ac:dyDescent="0.35">
      <c r="A562" s="9" t="s">
        <v>22</v>
      </c>
      <c r="C562" t="str">
        <f t="array" ref="C562">IFERROR(INDEX(C$2:C$467, MATCH(TRUE, ISNUMBER(SEARCH(SUBSTITUTE(SUBSTITUTE(SUBSTITUTE(SUBSTITUTE(SUBSTITUTE(A562,"max_",""),"mean_",""),"sum_",""),"count_",""),"min_",""), A$2:A$467)), 0)), "not_fiound")</f>
        <v>train_applprev_1_0.csv, train_applprev_1_1.csv</v>
      </c>
      <c r="D562" s="9" t="s">
        <v>22</v>
      </c>
    </row>
    <row r="563" spans="1:4" ht="19" customHeight="1" x14ac:dyDescent="0.35">
      <c r="A563" s="9" t="s">
        <v>19</v>
      </c>
      <c r="C563" t="str">
        <f t="array" ref="C563">IFERROR(INDEX(C$2:C$467, MATCH(TRUE, ISNUMBER(SEARCH(SUBSTITUTE(SUBSTITUTE(SUBSTITUTE(SUBSTITUTE(SUBSTITUTE(A563,"max_",""),"mean_",""),"sum_",""),"count_",""),"min_",""), A$2:A$467)), 0)), "not_fiound")</f>
        <v>train_static, train_applprev_1_0.csv, train_applprev_1_1.csv</v>
      </c>
      <c r="D563" s="9" t="s">
        <v>19</v>
      </c>
    </row>
    <row r="564" spans="1:4" ht="19" customHeight="1" x14ac:dyDescent="0.35">
      <c r="A564" s="9" t="s">
        <v>16</v>
      </c>
      <c r="C564" t="str">
        <f t="array" ref="C564">IFERROR(INDEX(C$2:C$467, MATCH(TRUE, ISNUMBER(SEARCH(SUBSTITUTE(SUBSTITUTE(SUBSTITUTE(SUBSTITUTE(SUBSTITUTE(A564,"max_",""),"mean_",""),"sum_",""),"count_",""),"min_",""), A$2:A$467)), 0)), "not_fiound")</f>
        <v>train_applprev_1_0.csv, train_applprev_1_1.csv</v>
      </c>
      <c r="D564" s="9" t="s">
        <v>16</v>
      </c>
    </row>
    <row r="565" spans="1:4" ht="19" customHeight="1" x14ac:dyDescent="0.35">
      <c r="A565" s="9" t="s">
        <v>15</v>
      </c>
      <c r="C565" t="str">
        <f t="array" ref="C565">IFERROR(INDEX(C$2:C$467, MATCH(TRUE, ISNUMBER(SEARCH(SUBSTITUTE(SUBSTITUTE(SUBSTITUTE(SUBSTITUTE(SUBSTITUTE(A565,"max_",""),"mean_",""),"sum_",""),"count_",""),"min_",""), A$2:A$467)), 0)), "not_fiound")</f>
        <v>Train_person_1</v>
      </c>
      <c r="D565" s="9" t="s">
        <v>15</v>
      </c>
    </row>
    <row r="566" spans="1:4" ht="19" customHeight="1" x14ac:dyDescent="0.35">
      <c r="A566" s="9" t="s">
        <v>12</v>
      </c>
      <c r="C566" t="str">
        <f t="array" ref="C566">IFERROR(INDEX(C$2:C$467, MATCH(TRUE, ISNUMBER(SEARCH(SUBSTITUTE(SUBSTITUTE(SUBSTITUTE(SUBSTITUTE(SUBSTITUTE(A566,"max_",""),"mean_",""),"sum_",""),"count_",""),"min_",""), A$2:A$467)), 0)), "not_fiound")</f>
        <v>train_applprev_1_0.csv, train_applprev_1_1.csv</v>
      </c>
      <c r="D566" s="9" t="s">
        <v>12</v>
      </c>
    </row>
    <row r="567" spans="1:4" ht="19" customHeight="1" x14ac:dyDescent="0.35">
      <c r="A567" s="9" t="s">
        <v>10</v>
      </c>
      <c r="C567" t="str">
        <f t="array" ref="C567">IFERROR(INDEX(C$2:C$467, MATCH(TRUE, ISNUMBER(SEARCH(SUBSTITUTE(SUBSTITUTE(SUBSTITUTE(SUBSTITUTE(SUBSTITUTE(A567,"max_",""),"mean_",""),"sum_",""),"count_",""),"min_",""), A$2:A$467)), 0)), "not_fiound")</f>
        <v>train_applprev_1_0.csv, train_applprev_1_1.csv</v>
      </c>
      <c r="D567" s="9" t="s">
        <v>10</v>
      </c>
    </row>
    <row r="568" spans="1:4" ht="19" customHeight="1" x14ac:dyDescent="0.35">
      <c r="A568" s="9" t="s">
        <v>9</v>
      </c>
      <c r="C568" t="str">
        <f t="array" ref="C568">IFERROR(INDEX(C$2:C$467, MATCH(TRUE, ISNUMBER(SEARCH(SUBSTITUTE(SUBSTITUTE(SUBSTITUTE(SUBSTITUTE(SUBSTITUTE(A568,"max_",""),"mean_",""),"sum_",""),"count_",""),"min_",""), A$2:A$467)), 0)), "not_fiound")</f>
        <v>train_static, train_applprev_1_0.csv, train_applprev_1_1.csv</v>
      </c>
      <c r="D568" s="9" t="s">
        <v>9</v>
      </c>
    </row>
    <row r="569" spans="1:4" ht="19" customHeight="1" x14ac:dyDescent="0.35">
      <c r="A569" s="9" t="s">
        <v>8</v>
      </c>
      <c r="C569" t="str">
        <f t="array" ref="C569">IFERROR(INDEX(C$2:C$467, MATCH(TRUE, ISNUMBER(SEARCH(SUBSTITUTE(SUBSTITUTE(SUBSTITUTE(SUBSTITUTE(SUBSTITUTE(A569,"max_",""),"mean_",""),"sum_",""),"count_",""),"min_",""), A$2:A$467)), 0)), "not_fiound")</f>
        <v>not_fiound</v>
      </c>
      <c r="D569" s="9" t="s">
        <v>8</v>
      </c>
    </row>
    <row r="570" spans="1:4" ht="19" customHeight="1" x14ac:dyDescent="0.35">
      <c r="A570" s="9" t="s">
        <v>6</v>
      </c>
      <c r="C570" t="str">
        <f t="array" ref="C570">IFERROR(INDEX(C$2:C$467, MATCH(TRUE, ISNUMBER(SEARCH(SUBSTITUTE(SUBSTITUTE(SUBSTITUTE(SUBSTITUTE(SUBSTITUTE(A570,"max_",""),"mean_",""),"sum_",""),"count_",""),"min_",""), A$2:A$467)), 0)), "not_fiound")</f>
        <v>train_applprev_1_0.csv, train_applprev_1_1.csv</v>
      </c>
      <c r="D570" s="9" t="s">
        <v>6</v>
      </c>
    </row>
    <row r="571" spans="1:4" ht="19" customHeight="1" x14ac:dyDescent="0.35">
      <c r="A571" s="9" t="s">
        <v>3</v>
      </c>
      <c r="C571" t="str">
        <f t="array" ref="C571">IFERROR(INDEX(C$2:C$467, MATCH(TRUE, ISNUMBER(SEARCH(SUBSTITUTE(SUBSTITUTE(SUBSTITUTE(SUBSTITUTE(SUBSTITUTE(A571,"max_",""),"mean_",""),"sum_",""),"count_",""),"min_",""), A$2:A$467)), 0)), "not_fiound")</f>
        <v>train_applprev_1_0.csv, train_applprev_1_1.csv</v>
      </c>
      <c r="D571" s="9" t="s">
        <v>3</v>
      </c>
    </row>
    <row r="572" spans="1:4" ht="19" customHeight="1" x14ac:dyDescent="0.35">
      <c r="A572" s="9" t="s">
        <v>2</v>
      </c>
      <c r="C572" t="str">
        <f t="array" ref="C572">IFERROR(INDEX(C$2:C$467, MATCH(TRUE, ISNUMBER(SEARCH(SUBSTITUTE(SUBSTITUTE(SUBSTITUTE(SUBSTITUTE(SUBSTITUTE(A572,"max_",""),"mean_",""),"sum_",""),"count_",""),"min_",""), A$2:A$467)), 0)), "not_fiound")</f>
        <v>train_applprev_1_0.csv, train_applprev_1_1.csv</v>
      </c>
      <c r="D572" s="9" t="s">
        <v>2</v>
      </c>
    </row>
    <row r="573" spans="1:4" ht="19" customHeight="1" x14ac:dyDescent="0.35">
      <c r="A573" s="8" t="s">
        <v>220</v>
      </c>
      <c r="C573" t="str">
        <f t="array" ref="C573">IFERROR(INDEX(C$2:C$467, MATCH(TRUE, ISNUMBER(SEARCH(SUBSTITUTE(SUBSTITUTE(SUBSTITUTE(SUBSTITUTE(SUBSTITUTE(A573,"max_",""),"mean_",""),"sum_",""),"count_",""),"min_",""), A$2:A$467)), 0)), "not_fiound")</f>
        <v>train_applprev_1_0.csv, train_applprev_1_1.csv</v>
      </c>
    </row>
    <row r="574" spans="1:4" ht="19" customHeight="1" x14ac:dyDescent="0.35">
      <c r="C574" t="str">
        <f t="array" aca="1" ref="C574" ca="1">IF(ISNUMBER(SEARCH(INDIRECT("A" &amp; A574), Table3[Column1])), INDEX(A:B, MATCH(A574, A:A, 0), 2), "")</f>
        <v/>
      </c>
    </row>
  </sheetData>
  <phoneticPr fontId="18" type="noConversion"/>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feats_importance_sorted_by_gain</vt:lpstr>
      <vt:lpstr>feature_description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rijul sharma</dc:creator>
  <cp:lastModifiedBy>rijul sharma</cp:lastModifiedBy>
  <dcterms:created xsi:type="dcterms:W3CDTF">2024-03-18T06:04:37Z</dcterms:created>
  <dcterms:modified xsi:type="dcterms:W3CDTF">2024-03-22T07:00:41Z</dcterms:modified>
</cp:coreProperties>
</file>