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8CA54B6B-2701-4DE3-B42B-352B9B0D47DD}" xr6:coauthVersionLast="47" xr6:coauthVersionMax="47" xr10:uidLastSave="{00000000-0000-0000-0000-000000000000}"/>
  <bookViews>
    <workbookView xWindow="28680" yWindow="-16950" windowWidth="38640" windowHeight="21840" xr2:uid="{88ABFF33-A7DA-4525-BBD9-2037FC846C06}"/>
  </bookViews>
  <sheets>
    <sheet name="職員一覧" sheetId="1" r:id="rId1"/>
    <sheet name="月次報告書１" sheetId="2" r:id="rId2"/>
    <sheet name="月次報告書２" sheetId="3" r:id="rId3"/>
    <sheet name="集計" sheetId="4" state="hidden" r:id="rId4"/>
  </sheets>
  <definedNames>
    <definedName name="aaaa">#REF!</definedName>
    <definedName name="bbbb">#REF!</definedName>
    <definedName name="_xlnm.Print_Area" localSheetId="1">月次報告書１!$A$1:$T$42</definedName>
    <definedName name="_xlnm.Print_Area" localSheetId="2">月次報告書２!$A$1:$S$46</definedName>
    <definedName name="_xlnm.Print_Area" localSheetId="0">職員一覧!$A$1:$G$39</definedName>
    <definedName name="ss">#REF!</definedName>
    <definedName name="区名">#REF!</definedName>
    <definedName name="小学校区">#REF!</definedName>
    <definedName name="電話番号">#REF!</definedName>
    <definedName name="保育所別民改費担当者一覧">#REF!</definedName>
    <definedName name="留守補助金エクセル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" i="2" l="1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E44" i="3"/>
  <c r="E43" i="3"/>
  <c r="D44" i="3"/>
  <c r="C29" i="3"/>
  <c r="C30" i="3"/>
  <c r="C31" i="3"/>
  <c r="C32" i="3"/>
  <c r="C33" i="3"/>
  <c r="AA29" i="2"/>
  <c r="AA12" i="2"/>
  <c r="AB12" i="2"/>
  <c r="AC12" i="2"/>
  <c r="AD12" i="2"/>
  <c r="AE12" i="2"/>
  <c r="AF12" i="2"/>
  <c r="AG12" i="2"/>
  <c r="AH12" i="2"/>
  <c r="AI12" i="2"/>
  <c r="AJ12" i="2"/>
  <c r="AA13" i="2"/>
  <c r="AB13" i="2"/>
  <c r="AC13" i="2"/>
  <c r="AD13" i="2"/>
  <c r="AE13" i="2"/>
  <c r="AF13" i="2"/>
  <c r="AG13" i="2"/>
  <c r="AH13" i="2"/>
  <c r="AI13" i="2"/>
  <c r="AJ13" i="2"/>
  <c r="AA14" i="2"/>
  <c r="AB14" i="2"/>
  <c r="AC14" i="2"/>
  <c r="AD14" i="2"/>
  <c r="AE14" i="2"/>
  <c r="AF14" i="2"/>
  <c r="AG14" i="2"/>
  <c r="AH14" i="2"/>
  <c r="AI14" i="2"/>
  <c r="AJ14" i="2"/>
  <c r="AA15" i="2"/>
  <c r="AB15" i="2"/>
  <c r="AC15" i="2"/>
  <c r="AD15" i="2"/>
  <c r="AE15" i="2"/>
  <c r="AF15" i="2"/>
  <c r="AG15" i="2"/>
  <c r="AH15" i="2"/>
  <c r="AI15" i="2"/>
  <c r="AJ15" i="2"/>
  <c r="AA16" i="2"/>
  <c r="AB16" i="2"/>
  <c r="AC16" i="2"/>
  <c r="AD16" i="2"/>
  <c r="AE16" i="2"/>
  <c r="AF16" i="2"/>
  <c r="AG16" i="2"/>
  <c r="AH16" i="2"/>
  <c r="AI16" i="2"/>
  <c r="AJ16" i="2"/>
  <c r="AA17" i="2"/>
  <c r="AB17" i="2"/>
  <c r="AC17" i="2"/>
  <c r="AD17" i="2"/>
  <c r="AE17" i="2"/>
  <c r="AF17" i="2"/>
  <c r="AG17" i="2"/>
  <c r="AH17" i="2"/>
  <c r="AI17" i="2"/>
  <c r="AJ17" i="2"/>
  <c r="AA18" i="2"/>
  <c r="AB18" i="2"/>
  <c r="AC18" i="2"/>
  <c r="AD18" i="2"/>
  <c r="AE18" i="2"/>
  <c r="AF18" i="2"/>
  <c r="AG18" i="2"/>
  <c r="AH18" i="2"/>
  <c r="AI18" i="2"/>
  <c r="AJ18" i="2"/>
  <c r="AA19" i="2"/>
  <c r="AB19" i="2"/>
  <c r="AC19" i="2"/>
  <c r="AD19" i="2"/>
  <c r="AE19" i="2"/>
  <c r="AF19" i="2"/>
  <c r="AG19" i="2"/>
  <c r="AH19" i="2"/>
  <c r="AI19" i="2"/>
  <c r="AJ19" i="2"/>
  <c r="AA20" i="2"/>
  <c r="AB20" i="2"/>
  <c r="AC20" i="2"/>
  <c r="AD20" i="2"/>
  <c r="AE20" i="2"/>
  <c r="AF20" i="2"/>
  <c r="AG20" i="2"/>
  <c r="AH20" i="2"/>
  <c r="AI20" i="2"/>
  <c r="AJ20" i="2"/>
  <c r="AA21" i="2"/>
  <c r="AB21" i="2"/>
  <c r="AC21" i="2"/>
  <c r="AD21" i="2"/>
  <c r="AE21" i="2"/>
  <c r="AF21" i="2"/>
  <c r="AG21" i="2"/>
  <c r="AH21" i="2"/>
  <c r="AI21" i="2"/>
  <c r="AJ21" i="2"/>
  <c r="AA22" i="2"/>
  <c r="AB22" i="2"/>
  <c r="AC22" i="2"/>
  <c r="AD22" i="2"/>
  <c r="AE22" i="2"/>
  <c r="AF22" i="2"/>
  <c r="AG22" i="2"/>
  <c r="AH22" i="2"/>
  <c r="AI22" i="2"/>
  <c r="AJ22" i="2"/>
  <c r="AA23" i="2"/>
  <c r="AB23" i="2"/>
  <c r="AC23" i="2"/>
  <c r="AD23" i="2"/>
  <c r="AE23" i="2"/>
  <c r="AF23" i="2"/>
  <c r="AG23" i="2"/>
  <c r="AH23" i="2"/>
  <c r="AI23" i="2"/>
  <c r="AJ23" i="2"/>
  <c r="AA24" i="2"/>
  <c r="AB24" i="2"/>
  <c r="AC24" i="2"/>
  <c r="AD24" i="2"/>
  <c r="AE24" i="2"/>
  <c r="AF24" i="2"/>
  <c r="AG24" i="2"/>
  <c r="AH24" i="2"/>
  <c r="AI24" i="2"/>
  <c r="AJ24" i="2"/>
  <c r="AA25" i="2"/>
  <c r="AB25" i="2"/>
  <c r="AC25" i="2"/>
  <c r="AD25" i="2"/>
  <c r="AE25" i="2"/>
  <c r="AF25" i="2"/>
  <c r="AG25" i="2"/>
  <c r="AH25" i="2"/>
  <c r="AI25" i="2"/>
  <c r="AJ25" i="2"/>
  <c r="AA26" i="2"/>
  <c r="AB26" i="2"/>
  <c r="AC26" i="2"/>
  <c r="AD26" i="2"/>
  <c r="AE26" i="2"/>
  <c r="AF26" i="2"/>
  <c r="AG26" i="2"/>
  <c r="AH26" i="2"/>
  <c r="AI26" i="2"/>
  <c r="AJ26" i="2"/>
  <c r="AA27" i="2"/>
  <c r="AB27" i="2"/>
  <c r="AC27" i="2"/>
  <c r="AD27" i="2"/>
  <c r="AE27" i="2"/>
  <c r="AF27" i="2"/>
  <c r="AG27" i="2"/>
  <c r="AH27" i="2"/>
  <c r="AI27" i="2"/>
  <c r="AJ27" i="2"/>
  <c r="AA28" i="2"/>
  <c r="AB28" i="2"/>
  <c r="AC28" i="2"/>
  <c r="AD28" i="2"/>
  <c r="AE28" i="2"/>
  <c r="AF28" i="2"/>
  <c r="AG28" i="2"/>
  <c r="AH28" i="2"/>
  <c r="AI28" i="2"/>
  <c r="AJ28" i="2"/>
  <c r="AB29" i="2"/>
  <c r="AC29" i="2"/>
  <c r="AD29" i="2"/>
  <c r="AE29" i="2"/>
  <c r="AF29" i="2"/>
  <c r="AG29" i="2"/>
  <c r="AH29" i="2"/>
  <c r="AI29" i="2"/>
  <c r="AJ29" i="2"/>
  <c r="AA30" i="2"/>
  <c r="AB30" i="2"/>
  <c r="AC30" i="2"/>
  <c r="AD30" i="2"/>
  <c r="AE30" i="2"/>
  <c r="AF30" i="2"/>
  <c r="AG30" i="2"/>
  <c r="AH30" i="2"/>
  <c r="AI30" i="2"/>
  <c r="AJ30" i="2"/>
  <c r="AA31" i="2"/>
  <c r="AB31" i="2"/>
  <c r="AC31" i="2"/>
  <c r="AD31" i="2"/>
  <c r="AE31" i="2"/>
  <c r="AF31" i="2"/>
  <c r="AG31" i="2"/>
  <c r="AH31" i="2"/>
  <c r="AI31" i="2"/>
  <c r="AJ31" i="2"/>
  <c r="AA32" i="2"/>
  <c r="AB32" i="2"/>
  <c r="AC32" i="2"/>
  <c r="AD32" i="2"/>
  <c r="AE32" i="2"/>
  <c r="AF32" i="2"/>
  <c r="AG32" i="2"/>
  <c r="AH32" i="2"/>
  <c r="AI32" i="2"/>
  <c r="AJ32" i="2"/>
  <c r="AA33" i="2"/>
  <c r="AB33" i="2"/>
  <c r="AC33" i="2"/>
  <c r="AD33" i="2"/>
  <c r="AE33" i="2"/>
  <c r="AF33" i="2"/>
  <c r="AG33" i="2"/>
  <c r="AH33" i="2"/>
  <c r="AI33" i="2"/>
  <c r="AJ33" i="2"/>
  <c r="AA34" i="2"/>
  <c r="AB34" i="2"/>
  <c r="AC34" i="2"/>
  <c r="AD34" i="2"/>
  <c r="AE34" i="2"/>
  <c r="AF34" i="2"/>
  <c r="AG34" i="2"/>
  <c r="AH34" i="2"/>
  <c r="AI34" i="2"/>
  <c r="AJ34" i="2"/>
  <c r="AA35" i="2"/>
  <c r="AB35" i="2"/>
  <c r="AC35" i="2"/>
  <c r="AD35" i="2"/>
  <c r="AE35" i="2"/>
  <c r="AF35" i="2"/>
  <c r="AG35" i="2"/>
  <c r="AH35" i="2"/>
  <c r="AI35" i="2"/>
  <c r="AJ35" i="2"/>
  <c r="AA36" i="2"/>
  <c r="AB36" i="2"/>
  <c r="AC36" i="2"/>
  <c r="AD36" i="2"/>
  <c r="AE36" i="2"/>
  <c r="AF36" i="2"/>
  <c r="AG36" i="2"/>
  <c r="AH36" i="2"/>
  <c r="AI36" i="2"/>
  <c r="AJ36" i="2"/>
  <c r="AA37" i="2"/>
  <c r="AB37" i="2"/>
  <c r="AC37" i="2"/>
  <c r="AD37" i="2"/>
  <c r="AE37" i="2"/>
  <c r="AF37" i="2"/>
  <c r="AG37" i="2"/>
  <c r="AH37" i="2"/>
  <c r="AI37" i="2"/>
  <c r="AJ37" i="2"/>
  <c r="AA38" i="2"/>
  <c r="AB38" i="2"/>
  <c r="AC38" i="2"/>
  <c r="AD38" i="2"/>
  <c r="AE38" i="2"/>
  <c r="AF38" i="2"/>
  <c r="AG38" i="2"/>
  <c r="AH38" i="2"/>
  <c r="AI38" i="2"/>
  <c r="AJ38" i="2"/>
  <c r="AA39" i="2"/>
  <c r="AB39" i="2"/>
  <c r="AC39" i="2"/>
  <c r="AD39" i="2"/>
  <c r="AE39" i="2"/>
  <c r="AF39" i="2"/>
  <c r="AG39" i="2"/>
  <c r="AH39" i="2"/>
  <c r="AI39" i="2"/>
  <c r="AJ39" i="2"/>
  <c r="AA40" i="2"/>
  <c r="AB40" i="2"/>
  <c r="AC40" i="2"/>
  <c r="AD40" i="2"/>
  <c r="AE40" i="2"/>
  <c r="AF40" i="2"/>
  <c r="AG40" i="2"/>
  <c r="AH40" i="2"/>
  <c r="AI40" i="2"/>
  <c r="AJ40" i="2"/>
  <c r="AA41" i="2"/>
  <c r="AB41" i="2"/>
  <c r="AC41" i="2"/>
  <c r="AD41" i="2"/>
  <c r="AE41" i="2"/>
  <c r="AF41" i="2"/>
  <c r="AG41" i="2"/>
  <c r="AH41" i="2"/>
  <c r="AI41" i="2"/>
  <c r="AJ41" i="2"/>
  <c r="AA11" i="2"/>
  <c r="AB11" i="2"/>
  <c r="AC11" i="2"/>
  <c r="AD11" i="2"/>
  <c r="AE11" i="2"/>
  <c r="AF11" i="2"/>
  <c r="AG11" i="2"/>
  <c r="AH11" i="2"/>
  <c r="AI11" i="2"/>
  <c r="AJ11" i="2"/>
  <c r="J11" i="2"/>
  <c r="D42" i="2"/>
  <c r="E42" i="2"/>
  <c r="F42" i="2"/>
  <c r="G42" i="2"/>
  <c r="H42" i="2"/>
  <c r="I42" i="2"/>
  <c r="N30" i="3"/>
  <c r="O30" i="3"/>
  <c r="N31" i="3"/>
  <c r="O31" i="3"/>
  <c r="N32" i="3"/>
  <c r="O32" i="3"/>
  <c r="N33" i="3"/>
  <c r="O33" i="3"/>
  <c r="N34" i="3"/>
  <c r="O34" i="3"/>
  <c r="N35" i="3"/>
  <c r="O35" i="3"/>
  <c r="N36" i="3"/>
  <c r="O36" i="3"/>
  <c r="N37" i="3"/>
  <c r="O37" i="3"/>
  <c r="N38" i="3"/>
  <c r="O38" i="3"/>
  <c r="N39" i="3"/>
  <c r="O39" i="3"/>
  <c r="N40" i="3"/>
  <c r="O40" i="3"/>
  <c r="N41" i="3"/>
  <c r="O41" i="3"/>
  <c r="N42" i="3"/>
  <c r="O42" i="3"/>
  <c r="N43" i="3"/>
  <c r="O43" i="3"/>
  <c r="O29" i="3"/>
  <c r="N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D29" i="3"/>
  <c r="E29" i="3"/>
  <c r="AE2" i="4" a="1"/>
  <c r="AC2" i="4" a="1"/>
  <c r="AS2" i="4" a="1"/>
  <c r="AF2" i="4" a="1"/>
  <c r="M2" i="4" a="1"/>
  <c r="G2" i="4" a="1"/>
  <c r="AM2" i="4" a="1"/>
  <c r="AN2" i="4" a="1"/>
  <c r="R2" i="4" a="1"/>
  <c r="Y2" i="4" a="1"/>
  <c r="N2" i="4" a="1"/>
  <c r="I2" i="4" a="1"/>
  <c r="Q2" i="4" a="1"/>
  <c r="AK2" i="4" a="1"/>
  <c r="T2" i="4" a="1"/>
  <c r="AI2" i="4" a="1"/>
  <c r="Z2" i="4" a="1"/>
  <c r="J2" i="4" a="1"/>
  <c r="O2" i="4" a="1"/>
  <c r="D2" i="4" a="1"/>
  <c r="E2" i="4" a="1"/>
  <c r="F2" i="4" a="1"/>
  <c r="AJ2" i="4" a="1"/>
  <c r="H2" i="4" a="1"/>
  <c r="U2" i="4" a="1"/>
  <c r="K2" i="4" a="1"/>
  <c r="S2" i="4" a="1"/>
  <c r="L2" i="4" a="1"/>
  <c r="AB2" i="4" a="1"/>
  <c r="AG2" i="4" a="1"/>
  <c r="AL2" i="4" a="1"/>
  <c r="AD2" i="4" a="1"/>
  <c r="V2" i="4" a="1"/>
  <c r="AA2" i="4" a="1"/>
  <c r="AQ2" i="4" a="1"/>
  <c r="AH2" i="4" a="1"/>
  <c r="AL2" i="4" l="1"/>
  <c r="L2" i="4"/>
  <c r="I2" i="4"/>
  <c r="AJ2" i="4"/>
  <c r="AB2" i="4"/>
  <c r="T2" i="4"/>
  <c r="J2" i="4"/>
  <c r="R2" i="4"/>
  <c r="AM2" i="4"/>
  <c r="AE2" i="4"/>
  <c r="O2" i="4"/>
  <c r="G2" i="4"/>
  <c r="V2" i="4"/>
  <c r="AG2" i="4"/>
  <c r="AH2" i="4"/>
  <c r="Z2" i="4"/>
  <c r="H2" i="4"/>
  <c r="AS2" i="4"/>
  <c r="AK2" i="4"/>
  <c r="AC2" i="4"/>
  <c r="U2" i="4"/>
  <c r="M2" i="4"/>
  <c r="E2" i="4"/>
  <c r="AD2" i="4"/>
  <c r="D2" i="4"/>
  <c r="Y2" i="4"/>
  <c r="Q2" i="4"/>
  <c r="AN2" i="4"/>
  <c r="AF2" i="4"/>
  <c r="N2" i="4"/>
  <c r="F2" i="4"/>
  <c r="AQ2" i="4"/>
  <c r="AI2" i="4"/>
  <c r="AA2" i="4"/>
  <c r="S2" i="4"/>
  <c r="K2" i="4"/>
  <c r="O44" i="3"/>
  <c r="N44" i="3"/>
  <c r="F15" i="3"/>
  <c r="O21" i="3"/>
  <c r="M23" i="3"/>
  <c r="J23" i="3"/>
  <c r="F23" i="3"/>
  <c r="D23" i="3"/>
  <c r="O22" i="3"/>
  <c r="R15" i="3"/>
  <c r="R14" i="3"/>
  <c r="R13" i="3"/>
  <c r="R12" i="3"/>
  <c r="R11" i="3"/>
  <c r="R10" i="3"/>
  <c r="O16" i="3"/>
  <c r="C44" i="3"/>
  <c r="L43" i="3"/>
  <c r="C43" i="3"/>
  <c r="L42" i="3"/>
  <c r="C42" i="3"/>
  <c r="L41" i="3"/>
  <c r="C41" i="3"/>
  <c r="L40" i="3"/>
  <c r="C40" i="3"/>
  <c r="L39" i="3"/>
  <c r="C39" i="3"/>
  <c r="L38" i="3"/>
  <c r="C38" i="3"/>
  <c r="L37" i="3"/>
  <c r="C37" i="3"/>
  <c r="L36" i="3"/>
  <c r="C36" i="3"/>
  <c r="L35" i="3"/>
  <c r="C35" i="3"/>
  <c r="L34" i="3"/>
  <c r="C34" i="3"/>
  <c r="L33" i="3"/>
  <c r="L32" i="3"/>
  <c r="L31" i="3"/>
  <c r="L30" i="3"/>
  <c r="L29" i="3"/>
  <c r="M16" i="3"/>
  <c r="K5" i="3"/>
  <c r="H5" i="3"/>
  <c r="K1" i="3"/>
  <c r="AU2" i="4" s="1"/>
  <c r="I1" i="3"/>
  <c r="C42" i="2"/>
  <c r="Y41" i="2"/>
  <c r="R43" i="3" s="1"/>
  <c r="J41" i="2"/>
  <c r="P43" i="3" s="1"/>
  <c r="A41" i="2"/>
  <c r="Y40" i="2"/>
  <c r="R42" i="3" s="1"/>
  <c r="J40" i="2"/>
  <c r="P42" i="3" s="1"/>
  <c r="A40" i="2"/>
  <c r="Y39" i="2"/>
  <c r="R41" i="3" s="1"/>
  <c r="J39" i="2"/>
  <c r="P41" i="3" s="1"/>
  <c r="A39" i="2"/>
  <c r="Y38" i="2"/>
  <c r="R40" i="3" s="1"/>
  <c r="J38" i="2"/>
  <c r="P40" i="3" s="1"/>
  <c r="Y37" i="2"/>
  <c r="R39" i="3" s="1"/>
  <c r="J37" i="2"/>
  <c r="P39" i="3" s="1"/>
  <c r="Y36" i="2"/>
  <c r="R38" i="3" s="1"/>
  <c r="J36" i="2"/>
  <c r="P38" i="3" s="1"/>
  <c r="Y35" i="2"/>
  <c r="R37" i="3" s="1"/>
  <c r="J35" i="2"/>
  <c r="P37" i="3" s="1"/>
  <c r="Y34" i="2"/>
  <c r="R36" i="3" s="1"/>
  <c r="J34" i="2"/>
  <c r="P36" i="3" s="1"/>
  <c r="Y33" i="2"/>
  <c r="R35" i="3" s="1"/>
  <c r="J33" i="2"/>
  <c r="P35" i="3" s="1"/>
  <c r="Y32" i="2"/>
  <c r="R34" i="3" s="1"/>
  <c r="J32" i="2"/>
  <c r="P34" i="3" s="1"/>
  <c r="Y31" i="2"/>
  <c r="R33" i="3" s="1"/>
  <c r="J31" i="2"/>
  <c r="P33" i="3" s="1"/>
  <c r="Y30" i="2"/>
  <c r="R32" i="3" s="1"/>
  <c r="V30" i="2"/>
  <c r="W30" i="2" s="1"/>
  <c r="J30" i="2"/>
  <c r="P32" i="3" s="1"/>
  <c r="Y29" i="2"/>
  <c r="R31" i="3" s="1"/>
  <c r="V29" i="2"/>
  <c r="W29" i="2" s="1"/>
  <c r="J29" i="2"/>
  <c r="P31" i="3" s="1"/>
  <c r="Y28" i="2"/>
  <c r="R30" i="3" s="1"/>
  <c r="V28" i="2"/>
  <c r="W28" i="2" s="1"/>
  <c r="J28" i="2"/>
  <c r="P30" i="3" s="1"/>
  <c r="V27" i="2"/>
  <c r="W27" i="2" s="1"/>
  <c r="J27" i="2"/>
  <c r="P29" i="3" s="1"/>
  <c r="Y26" i="2"/>
  <c r="H44" i="3" s="1"/>
  <c r="V26" i="2"/>
  <c r="W26" i="2" s="1"/>
  <c r="J26" i="2"/>
  <c r="F44" i="3" s="1"/>
  <c r="Y25" i="2"/>
  <c r="H43" i="3" s="1"/>
  <c r="V25" i="2"/>
  <c r="W25" i="2" s="1"/>
  <c r="J25" i="2"/>
  <c r="F43" i="3" s="1"/>
  <c r="Y24" i="2"/>
  <c r="H42" i="3" s="1"/>
  <c r="V24" i="2"/>
  <c r="W24" i="2" s="1"/>
  <c r="J24" i="2"/>
  <c r="F42" i="3" s="1"/>
  <c r="Y23" i="2"/>
  <c r="H41" i="3" s="1"/>
  <c r="V23" i="2"/>
  <c r="W23" i="2" s="1"/>
  <c r="J23" i="2"/>
  <c r="F41" i="3" s="1"/>
  <c r="Y22" i="2"/>
  <c r="H40" i="3" s="1"/>
  <c r="V22" i="2"/>
  <c r="W22" i="2" s="1"/>
  <c r="J22" i="2"/>
  <c r="F40" i="3" s="1"/>
  <c r="Y21" i="2"/>
  <c r="H39" i="3" s="1"/>
  <c r="V21" i="2"/>
  <c r="W21" i="2" s="1"/>
  <c r="J21" i="2"/>
  <c r="F39" i="3" s="1"/>
  <c r="Y20" i="2"/>
  <c r="H38" i="3" s="1"/>
  <c r="V20" i="2"/>
  <c r="W20" i="2" s="1"/>
  <c r="J20" i="2"/>
  <c r="F38" i="3" s="1"/>
  <c r="Y19" i="2"/>
  <c r="H37" i="3" s="1"/>
  <c r="V19" i="2"/>
  <c r="W19" i="2" s="1"/>
  <c r="J19" i="2"/>
  <c r="F37" i="3" s="1"/>
  <c r="Y18" i="2"/>
  <c r="H36" i="3" s="1"/>
  <c r="V18" i="2"/>
  <c r="W18" i="2" s="1"/>
  <c r="J18" i="2"/>
  <c r="F36" i="3" s="1"/>
  <c r="Y17" i="2"/>
  <c r="H35" i="3" s="1"/>
  <c r="V17" i="2"/>
  <c r="W17" i="2" s="1"/>
  <c r="J17" i="2"/>
  <c r="F35" i="3" s="1"/>
  <c r="Y16" i="2"/>
  <c r="H34" i="3" s="1"/>
  <c r="V16" i="2"/>
  <c r="W16" i="2" s="1"/>
  <c r="J16" i="2"/>
  <c r="F34" i="3" s="1"/>
  <c r="Y15" i="2"/>
  <c r="H33" i="3" s="1"/>
  <c r="V15" i="2"/>
  <c r="W15" i="2" s="1"/>
  <c r="J15" i="2"/>
  <c r="F33" i="3" s="1"/>
  <c r="Y14" i="2"/>
  <c r="H32" i="3" s="1"/>
  <c r="V14" i="2"/>
  <c r="W14" i="2" s="1"/>
  <c r="J14" i="2"/>
  <c r="F32" i="3" s="1"/>
  <c r="Y13" i="2"/>
  <c r="H31" i="3" s="1"/>
  <c r="V13" i="2"/>
  <c r="W13" i="2" s="1"/>
  <c r="J13" i="2"/>
  <c r="F31" i="3" s="1"/>
  <c r="V12" i="2"/>
  <c r="W12" i="2" s="1"/>
  <c r="J12" i="2"/>
  <c r="F30" i="3" s="1"/>
  <c r="V11" i="2"/>
  <c r="W11" i="2" s="1"/>
  <c r="P2" i="4" a="1"/>
  <c r="C2" i="4" a="1"/>
  <c r="B2" i="4" a="1"/>
  <c r="AO2" i="4" a="1"/>
  <c r="W2" i="4" a="1"/>
  <c r="AP2" i="4" a="1"/>
  <c r="W2" i="4" l="1"/>
  <c r="P2" i="4"/>
  <c r="C2" i="4"/>
  <c r="B2" i="4"/>
  <c r="AP2" i="4"/>
  <c r="AO2" i="4"/>
  <c r="Y12" i="2"/>
  <c r="H30" i="3" s="1"/>
  <c r="Y11" i="2"/>
  <c r="H29" i="3" s="1"/>
  <c r="Y27" i="2"/>
  <c r="R29" i="3" s="1"/>
  <c r="O23" i="3"/>
  <c r="J42" i="3"/>
  <c r="K42" i="3" s="1"/>
  <c r="R16" i="3"/>
  <c r="J42" i="2"/>
  <c r="L44" i="3"/>
  <c r="B42" i="3"/>
  <c r="W31" i="2"/>
  <c r="F29" i="3"/>
  <c r="P44" i="3" s="1"/>
  <c r="B43" i="3"/>
  <c r="J43" i="3"/>
  <c r="K43" i="3" s="1"/>
  <c r="B44" i="3"/>
  <c r="B29" i="3"/>
  <c r="K29" i="3"/>
  <c r="B30" i="3"/>
  <c r="K30" i="3"/>
  <c r="B31" i="3"/>
  <c r="K31" i="3"/>
  <c r="B32" i="3"/>
  <c r="K32" i="3"/>
  <c r="B33" i="3"/>
  <c r="K33" i="3"/>
  <c r="B34" i="3"/>
  <c r="K34" i="3"/>
  <c r="B35" i="3"/>
  <c r="K35" i="3"/>
  <c r="B36" i="3"/>
  <c r="K36" i="3"/>
  <c r="B37" i="3"/>
  <c r="K37" i="3"/>
  <c r="B38" i="3"/>
  <c r="K38" i="3"/>
  <c r="B39" i="3"/>
  <c r="K39" i="3"/>
  <c r="B40" i="3"/>
  <c r="K40" i="3"/>
  <c r="B41" i="3"/>
  <c r="J41" i="3"/>
  <c r="K41" i="3" s="1"/>
  <c r="X2" i="4" a="1"/>
  <c r="X2" i="4" l="1"/>
  <c r="R44" i="3"/>
  <c r="Y42" i="2"/>
  <c r="AR2" i="4" a="1"/>
  <c r="AR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<sst xmlns="http://schemas.openxmlformats.org/spreadsheetml/2006/main" count="301" uniqueCount="234">
  <si>
    <t>氏名</t>
    <rPh sb="0" eb="2">
      <t>シメイ</t>
    </rPh>
    <phoneticPr fontId="1"/>
  </si>
  <si>
    <t>職名</t>
    <rPh sb="0" eb="2">
      <t>ショクメイ</t>
    </rPh>
    <phoneticPr fontId="1"/>
  </si>
  <si>
    <t>月次報告書</t>
    <rPh sb="0" eb="2">
      <t>ゲツジ</t>
    </rPh>
    <rPh sb="2" eb="4">
      <t>ホウコク</t>
    </rPh>
    <rPh sb="4" eb="5">
      <t>ショ</t>
    </rPh>
    <phoneticPr fontId="1"/>
  </si>
  <si>
    <t>（令和</t>
    <rPh sb="1" eb="3">
      <t>レイワ</t>
    </rPh>
    <phoneticPr fontId="1"/>
  </si>
  <si>
    <t>年</t>
    <rPh sb="0" eb="1">
      <t>ネン</t>
    </rPh>
    <phoneticPr fontId="1"/>
  </si>
  <si>
    <t>月分）</t>
    <rPh sb="0" eb="1">
      <t>ツキ</t>
    </rPh>
    <rPh sb="1" eb="2">
      <t>ブン</t>
    </rPh>
    <phoneticPr fontId="1"/>
  </si>
  <si>
    <t>事業所番号</t>
    <rPh sb="0" eb="5">
      <t>ジギョウショバンゴウ</t>
    </rPh>
    <phoneticPr fontId="1"/>
  </si>
  <si>
    <t>放課後児童クラブ名</t>
    <rPh sb="0" eb="5">
      <t>ホウカゴジドウ</t>
    </rPh>
    <rPh sb="8" eb="9">
      <t>メイ</t>
    </rPh>
    <phoneticPr fontId="1"/>
  </si>
  <si>
    <t>日</t>
    <rPh sb="0" eb="1">
      <t>ヒ</t>
    </rPh>
    <phoneticPr fontId="1"/>
  </si>
  <si>
    <t>曜日</t>
    <rPh sb="0" eb="2">
      <t>ヨウビ</t>
    </rPh>
    <phoneticPr fontId="1"/>
  </si>
  <si>
    <t>参加児童数</t>
    <rPh sb="0" eb="5">
      <t>サンカジドウスウ</t>
    </rPh>
    <phoneticPr fontId="1"/>
  </si>
  <si>
    <t>従事職員数</t>
    <rPh sb="0" eb="5">
      <t>ジュウジショクインスウ</t>
    </rPh>
    <phoneticPr fontId="1"/>
  </si>
  <si>
    <t>従事職員１</t>
    <rPh sb="0" eb="4">
      <t>ジュウジショクイン</t>
    </rPh>
    <phoneticPr fontId="1"/>
  </si>
  <si>
    <t>従事職員２</t>
    <rPh sb="0" eb="4">
      <t>ジュウジショクイン</t>
    </rPh>
    <phoneticPr fontId="1"/>
  </si>
  <si>
    <t>従事職員３</t>
    <rPh sb="0" eb="4">
      <t>ジュウジショクイン</t>
    </rPh>
    <phoneticPr fontId="1"/>
  </si>
  <si>
    <t>従事職員４</t>
    <rPh sb="0" eb="4">
      <t>ジュウジショクイン</t>
    </rPh>
    <phoneticPr fontId="1"/>
  </si>
  <si>
    <t>従事職員５</t>
    <rPh sb="0" eb="4">
      <t>ジュウジショクイン</t>
    </rPh>
    <phoneticPr fontId="1"/>
  </si>
  <si>
    <t>従事職員６</t>
    <rPh sb="0" eb="4">
      <t>ジュウジショクイン</t>
    </rPh>
    <phoneticPr fontId="1"/>
  </si>
  <si>
    <t>従事職員７</t>
    <rPh sb="0" eb="4">
      <t>ジュウジショクイン</t>
    </rPh>
    <phoneticPr fontId="1"/>
  </si>
  <si>
    <t>従事職員８</t>
    <rPh sb="0" eb="4">
      <t>ジュウジショクイン</t>
    </rPh>
    <phoneticPr fontId="1"/>
  </si>
  <si>
    <t>従事職員９</t>
    <rPh sb="0" eb="4">
      <t>ジュウジショクイン</t>
    </rPh>
    <phoneticPr fontId="1"/>
  </si>
  <si>
    <t>従事職員</t>
    <rPh sb="0" eb="4">
      <t>ジュウジショクイン</t>
    </rPh>
    <phoneticPr fontId="1"/>
  </si>
  <si>
    <t>従事日数</t>
    <rPh sb="0" eb="2">
      <t>ジュウジ</t>
    </rPh>
    <rPh sb="2" eb="4">
      <t>ニッスウ</t>
    </rPh>
    <phoneticPr fontId="1"/>
  </si>
  <si>
    <t>支援員</t>
    <rPh sb="0" eb="3">
      <t>シエンイン</t>
    </rPh>
    <phoneticPr fontId="1"/>
  </si>
  <si>
    <t>職員１</t>
    <rPh sb="0" eb="2">
      <t>ショクイン</t>
    </rPh>
    <phoneticPr fontId="1"/>
  </si>
  <si>
    <t>職員２</t>
    <rPh sb="0" eb="2">
      <t>ショクイン</t>
    </rPh>
    <phoneticPr fontId="1"/>
  </si>
  <si>
    <t>職員３</t>
    <rPh sb="0" eb="2">
      <t>ショクイン</t>
    </rPh>
    <phoneticPr fontId="1"/>
  </si>
  <si>
    <t>職員４</t>
    <rPh sb="0" eb="2">
      <t>ショクイン</t>
    </rPh>
    <phoneticPr fontId="1"/>
  </si>
  <si>
    <t>職員５</t>
    <rPh sb="0" eb="2">
      <t>ショクイン</t>
    </rPh>
    <phoneticPr fontId="1"/>
  </si>
  <si>
    <t>職員６</t>
    <rPh sb="0" eb="2">
      <t>ショクイン</t>
    </rPh>
    <phoneticPr fontId="1"/>
  </si>
  <si>
    <t>職員７</t>
    <rPh sb="0" eb="2">
      <t>ショクイン</t>
    </rPh>
    <phoneticPr fontId="1"/>
  </si>
  <si>
    <t>職員８</t>
    <rPh sb="0" eb="2">
      <t>ショクイン</t>
    </rPh>
    <phoneticPr fontId="1"/>
  </si>
  <si>
    <t>職員９</t>
    <rPh sb="0" eb="2">
      <t>ショクイン</t>
    </rPh>
    <phoneticPr fontId="1"/>
  </si>
  <si>
    <t>職員１０</t>
    <rPh sb="0" eb="2">
      <t>ショクイン</t>
    </rPh>
    <phoneticPr fontId="1"/>
  </si>
  <si>
    <t>合計</t>
    <rPh sb="0" eb="2">
      <t>ゴウケイ</t>
    </rPh>
    <phoneticPr fontId="1"/>
  </si>
  <si>
    <t>(様式25号)</t>
    <rPh sb="1" eb="3">
      <t>ヨウシキ</t>
    </rPh>
    <rPh sb="5" eb="6">
      <t>ゴウ</t>
    </rPh>
    <phoneticPr fontId="1"/>
  </si>
  <si>
    <t>1.開設日数</t>
    <rPh sb="2" eb="6">
      <t>カイセツニッスウ</t>
    </rPh>
    <phoneticPr fontId="1"/>
  </si>
  <si>
    <t>２.登録児童数</t>
    <rPh sb="2" eb="4">
      <t>トウロク</t>
    </rPh>
    <rPh sb="4" eb="7">
      <t>ジドウスウ</t>
    </rPh>
    <phoneticPr fontId="1"/>
  </si>
  <si>
    <t>開設日</t>
    <rPh sb="0" eb="1">
      <t>カイセツ</t>
    </rPh>
    <rPh sb="1" eb="2">
      <t>ビ</t>
    </rPh>
    <phoneticPr fontId="1"/>
  </si>
  <si>
    <t>開設日数</t>
    <rPh sb="0" eb="3">
      <t>カイセツニッスウ</t>
    </rPh>
    <rPh sb="3" eb="4">
      <t>スウ</t>
    </rPh>
    <phoneticPr fontId="1"/>
  </si>
  <si>
    <t>1日現在登録児童数</t>
    <phoneticPr fontId="1"/>
  </si>
  <si>
    <t>15日現在登録児童数</t>
    <rPh sb="2" eb="3">
      <t>ニチ</t>
    </rPh>
    <rPh sb="3" eb="5">
      <t>ゲンザイ</t>
    </rPh>
    <rPh sb="5" eb="7">
      <t>トウロク</t>
    </rPh>
    <rPh sb="7" eb="9">
      <t>ジドウ</t>
    </rPh>
    <rPh sb="9" eb="10">
      <t>スウ</t>
    </rPh>
    <phoneticPr fontId="1"/>
  </si>
  <si>
    <t>平均登録児童数</t>
    <rPh sb="0" eb="2">
      <t>ヘイキン</t>
    </rPh>
    <rPh sb="2" eb="4">
      <t>トウロク</t>
    </rPh>
    <rPh sb="4" eb="6">
      <t>ジドウ</t>
    </rPh>
    <rPh sb="6" eb="7">
      <t>スウ</t>
    </rPh>
    <phoneticPr fontId="1"/>
  </si>
  <si>
    <t>学校開校日</t>
    <rPh sb="0" eb="1">
      <t>ガク</t>
    </rPh>
    <rPh sb="1" eb="2">
      <t>コウ</t>
    </rPh>
    <rPh sb="2" eb="5">
      <t>カイコウビ</t>
    </rPh>
    <phoneticPr fontId="1"/>
  </si>
  <si>
    <t>月～金曜日</t>
    <rPh sb="0" eb="1">
      <t>ゲツ</t>
    </rPh>
    <rPh sb="2" eb="5">
      <t>キンヨウビ</t>
    </rPh>
    <phoneticPr fontId="1"/>
  </si>
  <si>
    <t>週6日利用</t>
    <phoneticPr fontId="1"/>
  </si>
  <si>
    <t>土曜日</t>
    <rPh sb="0" eb="3">
      <t>ドヨウビ</t>
    </rPh>
    <phoneticPr fontId="1"/>
  </si>
  <si>
    <t>週5日利用</t>
    <phoneticPr fontId="1"/>
  </si>
  <si>
    <t>学校閉校日</t>
    <rPh sb="0" eb="1">
      <t>ガク</t>
    </rPh>
    <rPh sb="1" eb="2">
      <t>コウ</t>
    </rPh>
    <rPh sb="2" eb="4">
      <t>ヘイコウ</t>
    </rPh>
    <rPh sb="4" eb="5">
      <t>ビ</t>
    </rPh>
    <phoneticPr fontId="1"/>
  </si>
  <si>
    <t>長期休暇期間</t>
    <phoneticPr fontId="1"/>
  </si>
  <si>
    <t>週4日利用</t>
    <phoneticPr fontId="1"/>
  </si>
  <si>
    <t>土曜日</t>
    <phoneticPr fontId="1"/>
  </si>
  <si>
    <t>週3日利用</t>
    <phoneticPr fontId="1"/>
  </si>
  <si>
    <t>日曜日・祝日</t>
    <phoneticPr fontId="1"/>
  </si>
  <si>
    <t>週2日利用</t>
    <phoneticPr fontId="1"/>
  </si>
  <si>
    <t>合計</t>
    <rPh sb="0" eb="1">
      <t>ゴウケイ</t>
    </rPh>
    <phoneticPr fontId="1"/>
  </si>
  <si>
    <t>週1日利用</t>
    <phoneticPr fontId="1"/>
  </si>
  <si>
    <t>合計</t>
    <phoneticPr fontId="1"/>
  </si>
  <si>
    <t>放課後児童支援員</t>
  </si>
  <si>
    <t>補助員</t>
    <rPh sb="0" eb="2">
      <t>ホジョイン</t>
    </rPh>
    <phoneticPr fontId="1"/>
  </si>
  <si>
    <t>看護職員</t>
    <rPh sb="0" eb="3">
      <t>カンゴショク</t>
    </rPh>
    <rPh sb="3" eb="4">
      <t>イン</t>
    </rPh>
    <phoneticPr fontId="1"/>
  </si>
  <si>
    <t>その他</t>
    <rPh sb="2" eb="3">
      <t>タ</t>
    </rPh>
    <phoneticPr fontId="1"/>
  </si>
  <si>
    <t>常勤</t>
    <rPh sb="0" eb="1">
      <t>ジョウキン</t>
    </rPh>
    <phoneticPr fontId="1"/>
  </si>
  <si>
    <t>非常勤</t>
    <rPh sb="0" eb="2">
      <t>ヒジョウキン</t>
    </rPh>
    <phoneticPr fontId="1"/>
  </si>
  <si>
    <t>４.参加児童数及び従事職員数</t>
    <rPh sb="2" eb="7">
      <t>サンカジドウスウ</t>
    </rPh>
    <rPh sb="7" eb="8">
      <t>オヨ</t>
    </rPh>
    <rPh sb="9" eb="11">
      <t>ジュウジ</t>
    </rPh>
    <rPh sb="11" eb="14">
      <t>ショクインスウ</t>
    </rPh>
    <phoneticPr fontId="1"/>
  </si>
  <si>
    <t>月</t>
    <phoneticPr fontId="1"/>
  </si>
  <si>
    <t>内、障がい児</t>
    <rPh sb="0" eb="1">
      <t>ウチ</t>
    </rPh>
    <rPh sb="2" eb="3">
      <t>ショウ</t>
    </rPh>
    <rPh sb="5" eb="6">
      <t>ジ</t>
    </rPh>
    <phoneticPr fontId="1"/>
  </si>
  <si>
    <t>内、医ケア児</t>
    <rPh sb="0" eb="1">
      <t>ウチ</t>
    </rPh>
    <rPh sb="2" eb="3">
      <t>イ</t>
    </rPh>
    <rPh sb="5" eb="6">
      <t>ジ</t>
    </rPh>
    <phoneticPr fontId="1"/>
  </si>
  <si>
    <t>支援員以外</t>
    <rPh sb="0" eb="5">
      <t>シエンインイガイ</t>
    </rPh>
    <phoneticPr fontId="1"/>
  </si>
  <si>
    <t>開所時</t>
    <phoneticPr fontId="1"/>
  </si>
  <si>
    <t>閉所時</t>
    <phoneticPr fontId="1"/>
  </si>
  <si>
    <t>支援員数</t>
    <rPh sb="0" eb="3">
      <t>シエンイン</t>
    </rPh>
    <rPh sb="3" eb="4">
      <t>スウ</t>
    </rPh>
    <phoneticPr fontId="1"/>
  </si>
  <si>
    <t>雇用・勤務形態</t>
    <rPh sb="0" eb="2">
      <t>コヨウ</t>
    </rPh>
    <rPh sb="3" eb="5">
      <t>キンム</t>
    </rPh>
    <rPh sb="5" eb="7">
      <t>ケイタイ</t>
    </rPh>
    <phoneticPr fontId="1"/>
  </si>
  <si>
    <t>備考</t>
    <rPh sb="0" eb="2">
      <t>ビコウ</t>
    </rPh>
    <phoneticPr fontId="1"/>
  </si>
  <si>
    <t>当日従事職員</t>
    <rPh sb="0" eb="6">
      <t>トウジツジュウジショクイン</t>
    </rPh>
    <phoneticPr fontId="1"/>
  </si>
  <si>
    <t>従事職員10</t>
    <rPh sb="0" eb="4">
      <t>ジュウジショクイン</t>
    </rPh>
    <phoneticPr fontId="1"/>
  </si>
  <si>
    <t>(内)障がい児</t>
    <rPh sb="1" eb="2">
      <t>ウチ</t>
    </rPh>
    <rPh sb="3" eb="4">
      <t>ショウ</t>
    </rPh>
    <rPh sb="6" eb="7">
      <t>ジ</t>
    </rPh>
    <phoneticPr fontId="1"/>
  </si>
  <si>
    <t>(内)医ケア児</t>
    <rPh sb="1" eb="2">
      <t>ウチ</t>
    </rPh>
    <rPh sb="3" eb="4">
      <t>イ</t>
    </rPh>
    <rPh sb="6" eb="7">
      <t>ジ</t>
    </rPh>
    <phoneticPr fontId="1"/>
  </si>
  <si>
    <t>（内）支援員</t>
    <rPh sb="1" eb="2">
      <t>ウチ</t>
    </rPh>
    <rPh sb="3" eb="5">
      <t>シエン</t>
    </rPh>
    <rPh sb="5" eb="6">
      <t>イン</t>
    </rPh>
    <phoneticPr fontId="1"/>
  </si>
  <si>
    <t>３.当月1日現在の職員数</t>
    <rPh sb="2" eb="4">
      <t>トウゲツ</t>
    </rPh>
    <rPh sb="5" eb="6">
      <t>ニチ</t>
    </rPh>
    <rPh sb="6" eb="8">
      <t>ゲンザイ</t>
    </rPh>
    <rPh sb="9" eb="12">
      <t>ショクインスウ</t>
    </rPh>
    <phoneticPr fontId="1"/>
  </si>
  <si>
    <t>1か月を通じて、常勤職員（非常勤（みなし常勤）を含む）の放課後児童支援員を２名以上雇用しているか</t>
    <rPh sb="2" eb="3">
      <t>ゲツ</t>
    </rPh>
    <rPh sb="4" eb="5">
      <t>ツウ</t>
    </rPh>
    <rPh sb="8" eb="10">
      <t>ジョウキン</t>
    </rPh>
    <rPh sb="10" eb="12">
      <t>ショクイン</t>
    </rPh>
    <rPh sb="24" eb="25">
      <t>フク</t>
    </rPh>
    <rPh sb="28" eb="36">
      <t>ホウカゴジドウシエンイン</t>
    </rPh>
    <rPh sb="38" eb="41">
      <t>メイイジョウ</t>
    </rPh>
    <rPh sb="41" eb="43">
      <t>コヨウ</t>
    </rPh>
    <phoneticPr fontId="1"/>
  </si>
  <si>
    <t>正規</t>
    <rPh sb="0" eb="2">
      <t>セイキ</t>
    </rPh>
    <phoneticPr fontId="1"/>
  </si>
  <si>
    <t>非正規</t>
    <rPh sb="0" eb="3">
      <t>ヒセイキ</t>
    </rPh>
    <phoneticPr fontId="1"/>
  </si>
  <si>
    <t>常勤</t>
    <rPh sb="0" eb="2">
      <t>ジョウキン</t>
    </rPh>
    <phoneticPr fontId="1"/>
  </si>
  <si>
    <t>非常勤（みなし常勤）</t>
    <rPh sb="0" eb="3">
      <t>ヒジョウキン</t>
    </rPh>
    <rPh sb="7" eb="9">
      <t>ジョウキン</t>
    </rPh>
    <phoneticPr fontId="1"/>
  </si>
  <si>
    <t>非常勤</t>
    <rPh sb="0" eb="3">
      <t>ヒジョウキン</t>
    </rPh>
    <phoneticPr fontId="1"/>
  </si>
  <si>
    <t>勤務形態</t>
    <rPh sb="0" eb="4">
      <t>キンムケイタイ</t>
    </rPh>
    <phoneticPr fontId="1"/>
  </si>
  <si>
    <t>雇用形態</t>
    <rPh sb="0" eb="2">
      <t>コヨウ</t>
    </rPh>
    <rPh sb="2" eb="4">
      <t>ケイタイ</t>
    </rPh>
    <phoneticPr fontId="1"/>
  </si>
  <si>
    <t>　契約期間が決まっておらず、労働時間がフルタイムで、働く先に直接雇用されている職員をいう。</t>
    <rPh sb="39" eb="41">
      <t>ショクイン</t>
    </rPh>
    <phoneticPr fontId="1"/>
  </si>
  <si>
    <t>正規職員以外の職員をいう。</t>
    <phoneticPr fontId="1"/>
  </si>
  <si>
    <t>　所定労働時間の範囲内において、原則として運営規程に規定されている「開所している日及び時間」のすべてを、年間を通じて専ら育成支援の業務に従事している職員をいう。</t>
    <rPh sb="1" eb="3">
      <t>ショテイ</t>
    </rPh>
    <rPh sb="3" eb="5">
      <t>ロウドウ</t>
    </rPh>
    <rPh sb="5" eb="7">
      <t>ジカン</t>
    </rPh>
    <rPh sb="8" eb="11">
      <t>ハンイナイ</t>
    </rPh>
    <rPh sb="16" eb="18">
      <t>ゲンソク</t>
    </rPh>
    <rPh sb="21" eb="23">
      <t>ウンエイ</t>
    </rPh>
    <rPh sb="23" eb="25">
      <t>キテイ</t>
    </rPh>
    <rPh sb="26" eb="28">
      <t>キテイ</t>
    </rPh>
    <rPh sb="52" eb="54">
      <t>ネンカン</t>
    </rPh>
    <rPh sb="55" eb="56">
      <t>ツウ</t>
    </rPh>
    <rPh sb="58" eb="59">
      <t>モッパ</t>
    </rPh>
    <rPh sb="60" eb="64">
      <t>イクセイシエン</t>
    </rPh>
    <rPh sb="65" eb="67">
      <t>ギョウム</t>
    </rPh>
    <rPh sb="68" eb="70">
      <t>ジュウジ</t>
    </rPh>
    <phoneticPr fontId="1"/>
  </si>
  <si>
    <t>常勤には該当しないが、運営規程どおりに開所した場合の１週間の総開所時間数（40時間を超える場合は40時間を上限とする）の８割以上を育成支援の業務に従事する職員をいう。
　なお、総開所時間数は小学校の長期休業期間を除いた平均的な１週間から算出することとする。</t>
    <rPh sb="0" eb="2">
      <t>ジョウキン</t>
    </rPh>
    <rPh sb="4" eb="6">
      <t>ガイトウ</t>
    </rPh>
    <phoneticPr fontId="1"/>
  </si>
  <si>
    <t>常勤・非常勤（みなし常勤）以外の勤務形態の職員をいう。</t>
    <rPh sb="0" eb="2">
      <t>ジョウキン</t>
    </rPh>
    <rPh sb="13" eb="15">
      <t>イガイ</t>
    </rPh>
    <rPh sb="16" eb="20">
      <t>キンムケイタイ</t>
    </rPh>
    <rPh sb="21" eb="23">
      <t>ショクイン</t>
    </rPh>
    <phoneticPr fontId="1"/>
  </si>
  <si>
    <t>説明（事業者との雇用の状況）</t>
    <rPh sb="0" eb="2">
      <t>セツメイ</t>
    </rPh>
    <rPh sb="3" eb="6">
      <t>ジギョウシャ</t>
    </rPh>
    <rPh sb="8" eb="10">
      <t>コヨウ</t>
    </rPh>
    <rPh sb="11" eb="13">
      <t>ジョウキョウ</t>
    </rPh>
    <phoneticPr fontId="1"/>
  </si>
  <si>
    <t>※社会福祉法人等で、正規職員として雇用され、１日の勤務時間が８時間で、６時間を保育所、２時間を放課後児童クラブで勤務する場合は、「正規・非常勤」を選択してください。</t>
    <rPh sb="1" eb="3">
      <t>シャカイ</t>
    </rPh>
    <rPh sb="2" eb="4">
      <t>フクシ</t>
    </rPh>
    <rPh sb="4" eb="6">
      <t>ホウジン</t>
    </rPh>
    <rPh sb="6" eb="7">
      <t>トウ</t>
    </rPh>
    <rPh sb="9" eb="11">
      <t>セイキ</t>
    </rPh>
    <rPh sb="11" eb="13">
      <t>ショクイン</t>
    </rPh>
    <rPh sb="16" eb="18">
      <t>コヨウ</t>
    </rPh>
    <rPh sb="22" eb="23">
      <t>ニチ</t>
    </rPh>
    <rPh sb="24" eb="26">
      <t>キンム</t>
    </rPh>
    <rPh sb="26" eb="28">
      <t>ジカン</t>
    </rPh>
    <rPh sb="30" eb="32">
      <t>ジカン</t>
    </rPh>
    <rPh sb="35" eb="37">
      <t>ジカン</t>
    </rPh>
    <rPh sb="38" eb="40">
      <t>ホイク</t>
    </rPh>
    <rPh sb="40" eb="41">
      <t>ショ</t>
    </rPh>
    <rPh sb="43" eb="45">
      <t>ジカン</t>
    </rPh>
    <rPh sb="46" eb="49">
      <t>ホウカゴ</t>
    </rPh>
    <rPh sb="49" eb="51">
      <t>ジドウ</t>
    </rPh>
    <rPh sb="55" eb="57">
      <t>キンム</t>
    </rPh>
    <rPh sb="59" eb="61">
      <t>バアイ</t>
    </rPh>
    <rPh sb="64" eb="66">
      <t>セイキ</t>
    </rPh>
    <rPh sb="67" eb="70">
      <t>ヒジョウキン</t>
    </rPh>
    <rPh sb="72" eb="74">
      <t>センタク</t>
    </rPh>
    <phoneticPr fontId="1"/>
  </si>
  <si>
    <t>説明（支援の単位ごとの勤務状況）</t>
    <rPh sb="0" eb="2">
      <t>セツメイ</t>
    </rPh>
    <rPh sb="3" eb="5">
      <t>シエン</t>
    </rPh>
    <rPh sb="6" eb="8">
      <t>タンイ</t>
    </rPh>
    <rPh sb="11" eb="13">
      <t>キンム</t>
    </rPh>
    <rPh sb="13" eb="15">
      <t>ジョウキョウ</t>
    </rPh>
    <phoneticPr fontId="1"/>
  </si>
  <si>
    <t>№</t>
    <phoneticPr fontId="1"/>
  </si>
  <si>
    <t>常勤雇用状況</t>
    <rPh sb="0" eb="2">
      <t>ジョウキン</t>
    </rPh>
    <rPh sb="2" eb="6">
      <t>コヨウジョウキョウ</t>
    </rPh>
    <phoneticPr fontId="1"/>
  </si>
  <si>
    <t>開設日数‗平日</t>
    <rPh sb="0" eb="2">
      <t>カイセツ</t>
    </rPh>
    <rPh sb="2" eb="4">
      <t>ニッスウ</t>
    </rPh>
    <rPh sb="5" eb="7">
      <t>ヘイジツ</t>
    </rPh>
    <phoneticPr fontId="1"/>
  </si>
  <si>
    <t>開設日数_開校土曜</t>
    <rPh sb="0" eb="2">
      <t>カイセツ</t>
    </rPh>
    <rPh sb="2" eb="4">
      <t>ニッスウ</t>
    </rPh>
    <rPh sb="5" eb="7">
      <t>カイコウ</t>
    </rPh>
    <rPh sb="7" eb="9">
      <t>ドヨウ</t>
    </rPh>
    <phoneticPr fontId="1"/>
  </si>
  <si>
    <t>開設日数‗長期休業</t>
    <rPh sb="5" eb="9">
      <t>チョウキキュウギョウ</t>
    </rPh>
    <phoneticPr fontId="1"/>
  </si>
  <si>
    <t>開設日数‗閉校土曜</t>
    <rPh sb="5" eb="7">
      <t>ヘイコウ</t>
    </rPh>
    <rPh sb="7" eb="9">
      <t>ドヨウ</t>
    </rPh>
    <phoneticPr fontId="1"/>
  </si>
  <si>
    <t>開設日数‗日祝</t>
    <rPh sb="5" eb="7">
      <t>ニチシュク</t>
    </rPh>
    <phoneticPr fontId="1"/>
  </si>
  <si>
    <t>開設日数‗合計</t>
    <rPh sb="5" eb="7">
      <t>ゴウケイ</t>
    </rPh>
    <phoneticPr fontId="1"/>
  </si>
  <si>
    <t>登録児童数_1日現在週6</t>
    <rPh sb="0" eb="5">
      <t>トウロクジドウスウ</t>
    </rPh>
    <rPh sb="7" eb="10">
      <t>ニチゲンザイ</t>
    </rPh>
    <rPh sb="10" eb="11">
      <t>シュウ</t>
    </rPh>
    <phoneticPr fontId="1"/>
  </si>
  <si>
    <t>登録児童数_1日現在週5</t>
    <rPh sb="0" eb="5">
      <t>トウロクジドウスウ</t>
    </rPh>
    <rPh sb="7" eb="10">
      <t>ニチゲンザイ</t>
    </rPh>
    <rPh sb="10" eb="11">
      <t>シュウ</t>
    </rPh>
    <phoneticPr fontId="1"/>
  </si>
  <si>
    <t>登録児童数_1日現在週4</t>
    <rPh sb="0" eb="5">
      <t>トウロクジドウスウ</t>
    </rPh>
    <rPh sb="7" eb="10">
      <t>ニチゲンザイ</t>
    </rPh>
    <rPh sb="10" eb="11">
      <t>シュウ</t>
    </rPh>
    <phoneticPr fontId="1"/>
  </si>
  <si>
    <t>登録児童数_1日現在週3</t>
    <rPh sb="0" eb="5">
      <t>トウロクジドウスウ</t>
    </rPh>
    <rPh sb="7" eb="10">
      <t>ニチゲンザイ</t>
    </rPh>
    <rPh sb="10" eb="11">
      <t>シュウ</t>
    </rPh>
    <phoneticPr fontId="1"/>
  </si>
  <si>
    <t>登録児童数_1日現在週2</t>
    <rPh sb="0" eb="5">
      <t>トウロクジドウスウ</t>
    </rPh>
    <rPh sb="7" eb="10">
      <t>ニチゲンザイ</t>
    </rPh>
    <rPh sb="10" eb="11">
      <t>シュウ</t>
    </rPh>
    <phoneticPr fontId="1"/>
  </si>
  <si>
    <t>登録児童数_1日現在週1</t>
    <rPh sb="0" eb="5">
      <t>トウロクジドウスウ</t>
    </rPh>
    <rPh sb="7" eb="10">
      <t>ニチゲンザイ</t>
    </rPh>
    <rPh sb="10" eb="11">
      <t>シュウ</t>
    </rPh>
    <phoneticPr fontId="1"/>
  </si>
  <si>
    <t>登録児童数_1日現在_合計</t>
    <rPh sb="0" eb="5">
      <t>トウロクジドウスウ</t>
    </rPh>
    <rPh sb="7" eb="8">
      <t>ニチ</t>
    </rPh>
    <rPh sb="8" eb="10">
      <t>ゲンザイ</t>
    </rPh>
    <rPh sb="11" eb="13">
      <t>ゴウケイ</t>
    </rPh>
    <phoneticPr fontId="1"/>
  </si>
  <si>
    <t>登録児童数_15日現在_週6</t>
    <rPh sb="0" eb="5">
      <t>トウロクジドウスウ</t>
    </rPh>
    <rPh sb="8" eb="9">
      <t>ニチ</t>
    </rPh>
    <rPh sb="9" eb="11">
      <t>ゲンザイ</t>
    </rPh>
    <rPh sb="12" eb="13">
      <t>シュウ</t>
    </rPh>
    <phoneticPr fontId="1"/>
  </si>
  <si>
    <t>登録児童数_15日現在_週5</t>
    <rPh sb="0" eb="5">
      <t>トウロクジドウスウ</t>
    </rPh>
    <rPh sb="8" eb="9">
      <t>ニチ</t>
    </rPh>
    <rPh sb="9" eb="11">
      <t>ゲンザイ</t>
    </rPh>
    <rPh sb="12" eb="13">
      <t>シュウ</t>
    </rPh>
    <phoneticPr fontId="1"/>
  </si>
  <si>
    <t>登録児童数_15日現在_週4</t>
    <rPh sb="0" eb="5">
      <t>トウロクジドウスウ</t>
    </rPh>
    <rPh sb="8" eb="9">
      <t>ニチ</t>
    </rPh>
    <rPh sb="9" eb="11">
      <t>ゲンザイ</t>
    </rPh>
    <rPh sb="12" eb="13">
      <t>シュウ</t>
    </rPh>
    <phoneticPr fontId="1"/>
  </si>
  <si>
    <t>登録児童数_15日現在_週3</t>
    <rPh sb="0" eb="5">
      <t>トウロクジドウスウ</t>
    </rPh>
    <rPh sb="8" eb="9">
      <t>ニチ</t>
    </rPh>
    <rPh sb="9" eb="11">
      <t>ゲンザイ</t>
    </rPh>
    <rPh sb="12" eb="13">
      <t>シュウ</t>
    </rPh>
    <phoneticPr fontId="1"/>
  </si>
  <si>
    <t>登録児童数_15日現在_週2</t>
    <rPh sb="0" eb="5">
      <t>トウロクジドウスウ</t>
    </rPh>
    <rPh sb="8" eb="9">
      <t>ニチ</t>
    </rPh>
    <rPh sb="9" eb="11">
      <t>ゲンザイ</t>
    </rPh>
    <rPh sb="12" eb="13">
      <t>シュウ</t>
    </rPh>
    <phoneticPr fontId="1"/>
  </si>
  <si>
    <t>登録児童数_15日現在_週1</t>
    <rPh sb="0" eb="5">
      <t>トウロクジドウスウ</t>
    </rPh>
    <rPh sb="8" eb="9">
      <t>ニチ</t>
    </rPh>
    <rPh sb="9" eb="11">
      <t>ゲンザイ</t>
    </rPh>
    <rPh sb="12" eb="13">
      <t>シュウ</t>
    </rPh>
    <phoneticPr fontId="1"/>
  </si>
  <si>
    <t>登録児童数_15日現在_合計</t>
    <rPh sb="0" eb="5">
      <t>トウロクジドウスウ</t>
    </rPh>
    <rPh sb="8" eb="9">
      <t>ニチ</t>
    </rPh>
    <rPh sb="9" eb="11">
      <t>ゲンザイ</t>
    </rPh>
    <rPh sb="12" eb="14">
      <t>ゴウケイ</t>
    </rPh>
    <phoneticPr fontId="1"/>
  </si>
  <si>
    <t>平均登録児童数</t>
    <rPh sb="0" eb="4">
      <t>ヘイキントウロク</t>
    </rPh>
    <rPh sb="4" eb="7">
      <t>ジドウスウ</t>
    </rPh>
    <phoneticPr fontId="1"/>
  </si>
  <si>
    <t>従事職員_常勤_支援員</t>
    <rPh sb="0" eb="4">
      <t>ジュウジショクイン</t>
    </rPh>
    <rPh sb="5" eb="7">
      <t>ジョウキン</t>
    </rPh>
    <rPh sb="8" eb="11">
      <t>シエンイン</t>
    </rPh>
    <phoneticPr fontId="1"/>
  </si>
  <si>
    <t>従事職員_常勤_補助員</t>
    <rPh sb="0" eb="4">
      <t>ジュウジショクイン</t>
    </rPh>
    <rPh sb="5" eb="7">
      <t>ジョウキン</t>
    </rPh>
    <rPh sb="8" eb="11">
      <t>ホジョイン</t>
    </rPh>
    <phoneticPr fontId="1"/>
  </si>
  <si>
    <t>従事職員_常勤_看護職員</t>
    <rPh sb="0" eb="4">
      <t>ジュウジショクイン</t>
    </rPh>
    <rPh sb="5" eb="7">
      <t>ジョウキン</t>
    </rPh>
    <rPh sb="8" eb="12">
      <t>カンゴショクイン</t>
    </rPh>
    <phoneticPr fontId="1"/>
  </si>
  <si>
    <t>従事職員_常勤_その他</t>
    <rPh sb="0" eb="4">
      <t>ジュウジショクイン</t>
    </rPh>
    <rPh sb="5" eb="7">
      <t>ジョウキン</t>
    </rPh>
    <rPh sb="10" eb="11">
      <t>タ</t>
    </rPh>
    <phoneticPr fontId="1"/>
  </si>
  <si>
    <t>従事職員_常勤_合計</t>
    <rPh sb="0" eb="4">
      <t>ジュウジショクイン</t>
    </rPh>
    <rPh sb="5" eb="7">
      <t>ジョウキン</t>
    </rPh>
    <rPh sb="8" eb="10">
      <t>ゴウケイ</t>
    </rPh>
    <phoneticPr fontId="1"/>
  </si>
  <si>
    <t>非常勤_支援員</t>
    <rPh sb="0" eb="3">
      <t>ヒジョウキン</t>
    </rPh>
    <rPh sb="4" eb="7">
      <t>シエンイン</t>
    </rPh>
    <phoneticPr fontId="1"/>
  </si>
  <si>
    <t>非常勤_補助員</t>
    <rPh sb="0" eb="3">
      <t>ヒジョウキン</t>
    </rPh>
    <rPh sb="4" eb="7">
      <t>ホジョイン</t>
    </rPh>
    <phoneticPr fontId="1"/>
  </si>
  <si>
    <t>非常勤_看護職員</t>
    <rPh sb="0" eb="3">
      <t>ヒジョウキン</t>
    </rPh>
    <rPh sb="4" eb="8">
      <t>カンゴショクイン</t>
    </rPh>
    <phoneticPr fontId="1"/>
  </si>
  <si>
    <t>非常勤_その他</t>
    <rPh sb="0" eb="3">
      <t>ヒジョウキン</t>
    </rPh>
    <rPh sb="6" eb="7">
      <t>タ</t>
    </rPh>
    <phoneticPr fontId="1"/>
  </si>
  <si>
    <t>非常勤_合計</t>
    <rPh sb="0" eb="3">
      <t>ヒジョウキン</t>
    </rPh>
    <rPh sb="4" eb="6">
      <t>ゴウケイ</t>
    </rPh>
    <phoneticPr fontId="1"/>
  </si>
  <si>
    <t>合計_支援員</t>
    <rPh sb="0" eb="2">
      <t>ゴウケイ</t>
    </rPh>
    <rPh sb="3" eb="6">
      <t>シエンイン</t>
    </rPh>
    <phoneticPr fontId="1"/>
  </si>
  <si>
    <t>合計_補助員</t>
    <rPh sb="0" eb="2">
      <t>ゴウケイ</t>
    </rPh>
    <rPh sb="3" eb="6">
      <t>ホジョイン</t>
    </rPh>
    <phoneticPr fontId="1"/>
  </si>
  <si>
    <t>合計_看護職員</t>
    <rPh sb="0" eb="2">
      <t>ゴウケイ</t>
    </rPh>
    <rPh sb="3" eb="7">
      <t>カンゴショクイン</t>
    </rPh>
    <phoneticPr fontId="1"/>
  </si>
  <si>
    <t>合計_その他</t>
    <rPh sb="0" eb="2">
      <t>ゴウケイ</t>
    </rPh>
    <rPh sb="5" eb="6">
      <t>タ</t>
    </rPh>
    <phoneticPr fontId="1"/>
  </si>
  <si>
    <t>合計_合計</t>
    <rPh sb="0" eb="2">
      <t>ゴウケイ</t>
    </rPh>
    <rPh sb="3" eb="5">
      <t>ゴウケイ</t>
    </rPh>
    <phoneticPr fontId="1"/>
  </si>
  <si>
    <t>月計‗参加児童数</t>
    <rPh sb="0" eb="2">
      <t>ゲッケイ</t>
    </rPh>
    <rPh sb="3" eb="5">
      <t>サンカ</t>
    </rPh>
    <rPh sb="5" eb="8">
      <t>ジドウスウ</t>
    </rPh>
    <phoneticPr fontId="1"/>
  </si>
  <si>
    <t>月計‗参加児童数‗障がい児</t>
    <rPh sb="0" eb="2">
      <t>ゲッケイ</t>
    </rPh>
    <rPh sb="3" eb="5">
      <t>サンカ</t>
    </rPh>
    <rPh sb="5" eb="8">
      <t>ジドウスウ</t>
    </rPh>
    <rPh sb="9" eb="10">
      <t>ショウ</t>
    </rPh>
    <rPh sb="12" eb="13">
      <t>ジ</t>
    </rPh>
    <phoneticPr fontId="1"/>
  </si>
  <si>
    <t>月計‗参加児童数‗医ケア児</t>
    <rPh sb="0" eb="2">
      <t>ゲッケイ</t>
    </rPh>
    <rPh sb="3" eb="5">
      <t>サンカ</t>
    </rPh>
    <rPh sb="5" eb="8">
      <t>ジドウスウ</t>
    </rPh>
    <rPh sb="9" eb="10">
      <t>イ</t>
    </rPh>
    <rPh sb="12" eb="13">
      <t>ジ</t>
    </rPh>
    <phoneticPr fontId="1"/>
  </si>
  <si>
    <t>月計_従事職員</t>
    <rPh sb="0" eb="1">
      <t>ツキ</t>
    </rPh>
    <rPh sb="1" eb="2">
      <t>ケイ</t>
    </rPh>
    <rPh sb="3" eb="7">
      <t>ジュウジショクイン</t>
    </rPh>
    <phoneticPr fontId="1"/>
  </si>
  <si>
    <t>月計_従事職員‗支援員</t>
    <rPh sb="0" eb="1">
      <t>ツキ</t>
    </rPh>
    <rPh sb="1" eb="2">
      <t>ケイ</t>
    </rPh>
    <rPh sb="3" eb="7">
      <t>ジュウジショクイン</t>
    </rPh>
    <rPh sb="8" eb="11">
      <t>シエンイン</t>
    </rPh>
    <phoneticPr fontId="1"/>
  </si>
  <si>
    <t>取込む値１</t>
  </si>
  <si>
    <t>取込む値２</t>
  </si>
  <si>
    <t>取込む値３</t>
  </si>
  <si>
    <t>取込む値４</t>
  </si>
  <si>
    <t>取込む値５</t>
  </si>
  <si>
    <t>取込む値６</t>
  </si>
  <si>
    <t>取込む値７</t>
  </si>
  <si>
    <t>取込む値８</t>
  </si>
  <si>
    <t>取込む値９</t>
  </si>
  <si>
    <t>取込む値10</t>
  </si>
  <si>
    <t>取込む値１１</t>
  </si>
  <si>
    <t>取込む値１２</t>
  </si>
  <si>
    <t>取込む値１３</t>
  </si>
  <si>
    <t>取込む値１４</t>
  </si>
  <si>
    <t>取込む値１５</t>
  </si>
  <si>
    <t>取込む値１６</t>
  </si>
  <si>
    <t>取込む値１７</t>
  </si>
  <si>
    <t>取込む値１８</t>
  </si>
  <si>
    <t>取込む値１９</t>
  </si>
  <si>
    <t>取込む値２０</t>
  </si>
  <si>
    <t>取込む値２１</t>
  </si>
  <si>
    <t>取込む値２２</t>
  </si>
  <si>
    <t>取込む値２３</t>
  </si>
  <si>
    <t>取込む値２４</t>
  </si>
  <si>
    <t>取込む値２５</t>
  </si>
  <si>
    <t>取込む値２６</t>
  </si>
  <si>
    <t>取込む値２７</t>
  </si>
  <si>
    <t>取込む値２８</t>
  </si>
  <si>
    <t>取込む値２９</t>
  </si>
  <si>
    <t>取込む値３０</t>
  </si>
  <si>
    <t>取込む値３１</t>
  </si>
  <si>
    <t>取込む値３２</t>
  </si>
  <si>
    <t>取込む値３３</t>
  </si>
  <si>
    <t>取込む値３４</t>
  </si>
  <si>
    <t>取込む値３５</t>
  </si>
  <si>
    <t>取込む値３６</t>
  </si>
  <si>
    <t>取込む値３７</t>
  </si>
  <si>
    <t>取込む値３８</t>
  </si>
  <si>
    <t>取込む値３９</t>
  </si>
  <si>
    <t>取込む値４０</t>
  </si>
  <si>
    <t>取込む値４１</t>
  </si>
  <si>
    <t>取込む値４２</t>
  </si>
  <si>
    <t>取込む値４３</t>
  </si>
  <si>
    <t>取込む値４４</t>
  </si>
  <si>
    <t>F12</t>
  </si>
  <si>
    <t>F13</t>
  </si>
  <si>
    <t>F14</t>
  </si>
  <si>
    <t>F15</t>
  </si>
  <si>
    <t>M11</t>
  </si>
  <si>
    <t>M12</t>
  </si>
  <si>
    <t>M13</t>
  </si>
  <si>
    <t>M14</t>
  </si>
  <si>
    <t>M15</t>
  </si>
  <si>
    <t>M16</t>
  </si>
  <si>
    <t>O10</t>
  </si>
  <si>
    <t>O11</t>
  </si>
  <si>
    <t>O12</t>
  </si>
  <si>
    <t>O13</t>
  </si>
  <si>
    <t>O14</t>
  </si>
  <si>
    <t>O15</t>
  </si>
  <si>
    <t>O16</t>
  </si>
  <si>
    <t>D22</t>
  </si>
  <si>
    <t>F22</t>
  </si>
  <si>
    <t>J22</t>
  </si>
  <si>
    <t>M22</t>
  </si>
  <si>
    <t>O22</t>
  </si>
  <si>
    <t>D23</t>
  </si>
  <si>
    <t>F23</t>
  </si>
  <si>
    <t>J23</t>
  </si>
  <si>
    <t>M23</t>
  </si>
  <si>
    <t>O23</t>
  </si>
  <si>
    <t>H5</t>
  </si>
  <si>
    <t>K5</t>
  </si>
  <si>
    <t>F10</t>
  </si>
  <si>
    <t>F11</t>
  </si>
  <si>
    <t>M10</t>
  </si>
  <si>
    <t>R16</t>
  </si>
  <si>
    <t>D21</t>
  </si>
  <si>
    <t>F21</t>
  </si>
  <si>
    <t>J21</t>
  </si>
  <si>
    <t>M21</t>
  </si>
  <si>
    <t>O21</t>
  </si>
  <si>
    <t>L44</t>
  </si>
  <si>
    <t>N44</t>
  </si>
  <si>
    <t>O44</t>
  </si>
  <si>
    <t>P44</t>
  </si>
  <si>
    <t>R44</t>
  </si>
  <si>
    <t>L46</t>
  </si>
  <si>
    <t>月次報告書２!</t>
  </si>
  <si>
    <t>状態</t>
    <rPh sb="0" eb="2">
      <t>ジョウタイ</t>
    </rPh>
    <phoneticPr fontId="1"/>
  </si>
  <si>
    <t>月</t>
    <rPh sb="0" eb="1">
      <t>ツキ</t>
    </rPh>
    <phoneticPr fontId="1"/>
  </si>
  <si>
    <t>変更届</t>
    <rPh sb="0" eb="3">
      <t>ヘンコウトドケ</t>
    </rPh>
    <phoneticPr fontId="1"/>
  </si>
  <si>
    <t>現在提出</t>
    <rPh sb="0" eb="2">
      <t>ゲンザイ</t>
    </rPh>
    <rPh sb="2" eb="4">
      <t>テイシュツ</t>
    </rPh>
    <phoneticPr fontId="1"/>
  </si>
  <si>
    <t>提出件数</t>
    <rPh sb="0" eb="2">
      <t>テイシュツ</t>
    </rPh>
    <rPh sb="2" eb="4">
      <t>ケンスウ</t>
    </rPh>
    <phoneticPr fontId="1"/>
  </si>
  <si>
    <t>未提出</t>
    <rPh sb="0" eb="3">
      <t>ミテイシュツ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</si>
</sst>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&quot;日&quot;"/>
    <numFmt numFmtId="177" formatCode="0000"/>
    <numFmt numFmtId="178" formatCode="aaa"/>
    <numFmt numFmtId="179" formatCode="0&quot;人&quot;"/>
  </numFmts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1.5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2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7" fillId="0" borderId="0"/>
    <xf numFmtId="0" fontId="15" fillId="0" borderId="0" applyNumberFormat="0" applyFill="0" applyBorder="0" applyAlignment="0" applyProtection="0">
      <alignment vertical="center"/>
    </xf>
  </cellStyleXfs>
  <cellXfs count="257">
    <xf numFmtId="0" fontId="0" fillId="0" borderId="0" xfId="0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 applyProtection="1">
      <alignment vertical="center" shrinkToFit="1"/>
      <protection locked="0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 vertical="center" shrinkToFit="1"/>
    </xf>
    <xf numFmtId="0" fontId="8" fillId="0" borderId="0" xfId="1" applyFont="1" applyAlignment="1">
      <alignment horizontal="center" vertical="center" wrapText="1"/>
    </xf>
    <xf numFmtId="176" fontId="6" fillId="0" borderId="0" xfId="0" quotePrefix="1" applyNumberFormat="1" applyFont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78" fontId="5" fillId="0" borderId="13" xfId="0" applyNumberFormat="1" applyFont="1" applyBorder="1" applyAlignment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  <protection locked="0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2" fillId="0" borderId="0" xfId="0" quotePrefix="1" applyFont="1" applyAlignment="1">
      <alignment horizontal="center" vertical="center" shrinkToFit="1"/>
    </xf>
    <xf numFmtId="176" fontId="12" fillId="0" borderId="0" xfId="0" quotePrefix="1" applyNumberFormat="1" applyFont="1" applyAlignment="1">
      <alignment horizontal="center" vertical="center" shrinkToFit="1"/>
    </xf>
    <xf numFmtId="0" fontId="4" fillId="0" borderId="41" xfId="0" applyFont="1" applyBorder="1" applyAlignment="1">
      <alignment horizontal="center" vertical="center"/>
    </xf>
    <xf numFmtId="0" fontId="4" fillId="0" borderId="43" xfId="0" quotePrefix="1" applyFont="1" applyBorder="1" applyAlignment="1">
      <alignment horizontal="center" vertical="center" shrinkToFit="1"/>
    </xf>
    <xf numFmtId="0" fontId="4" fillId="0" borderId="45" xfId="0" quotePrefix="1" applyFont="1" applyBorder="1" applyAlignment="1">
      <alignment horizontal="center" vertical="center" shrinkToFit="1"/>
    </xf>
    <xf numFmtId="0" fontId="12" fillId="0" borderId="48" xfId="0" quotePrefix="1" applyFont="1" applyBorder="1" applyAlignment="1">
      <alignment horizontal="center" vertical="center" shrinkToFit="1"/>
    </xf>
    <xf numFmtId="0" fontId="5" fillId="0" borderId="3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178" fontId="5" fillId="0" borderId="14" xfId="0" applyNumberFormat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178" fontId="5" fillId="0" borderId="20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179" fontId="5" fillId="0" borderId="9" xfId="0" applyNumberFormat="1" applyFont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5" fillId="0" borderId="1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179" fontId="5" fillId="0" borderId="4" xfId="0" applyNumberFormat="1" applyFont="1" applyBorder="1" applyAlignment="1">
      <alignment horizontal="center" vertical="center"/>
    </xf>
    <xf numFmtId="179" fontId="5" fillId="0" borderId="82" xfId="0" applyNumberFormat="1" applyFont="1" applyBorder="1" applyAlignment="1">
      <alignment horizontal="center" vertical="center"/>
    </xf>
    <xf numFmtId="179" fontId="14" fillId="0" borderId="39" xfId="0" applyNumberFormat="1" applyFont="1" applyBorder="1" applyAlignment="1">
      <alignment horizontal="center" vertical="center"/>
    </xf>
    <xf numFmtId="179" fontId="5" fillId="0" borderId="81" xfId="0" applyNumberFormat="1" applyFont="1" applyBorder="1" applyAlignment="1">
      <alignment horizontal="center" vertical="center"/>
    </xf>
    <xf numFmtId="179" fontId="5" fillId="0" borderId="85" xfId="0" applyNumberFormat="1" applyFont="1" applyBorder="1" applyAlignment="1">
      <alignment horizontal="center" vertical="center"/>
    </xf>
    <xf numFmtId="179" fontId="5" fillId="0" borderId="86" xfId="0" applyNumberFormat="1" applyFont="1" applyBorder="1" applyAlignment="1">
      <alignment horizontal="center" vertical="center"/>
    </xf>
    <xf numFmtId="179" fontId="5" fillId="0" borderId="87" xfId="0" applyNumberFormat="1" applyFont="1" applyBorder="1" applyAlignment="1">
      <alignment horizontal="center" vertical="center"/>
    </xf>
    <xf numFmtId="179" fontId="5" fillId="0" borderId="88" xfId="0" applyNumberFormat="1" applyFont="1" applyBorder="1" applyAlignment="1">
      <alignment horizontal="center" vertical="center"/>
    </xf>
    <xf numFmtId="179" fontId="5" fillId="0" borderId="89" xfId="0" applyNumberFormat="1" applyFont="1" applyBorder="1" applyAlignment="1">
      <alignment horizontal="center" vertical="center"/>
    </xf>
    <xf numFmtId="179" fontId="5" fillId="0" borderId="90" xfId="0" applyNumberFormat="1" applyFont="1" applyBorder="1" applyAlignment="1">
      <alignment horizontal="center" vertical="center"/>
    </xf>
    <xf numFmtId="0" fontId="5" fillId="0" borderId="84" xfId="0" applyFont="1" applyBorder="1" applyAlignment="1">
      <alignment horizontal="center" vertical="center" shrinkToFit="1"/>
    </xf>
    <xf numFmtId="0" fontId="5" fillId="0" borderId="83" xfId="0" applyFont="1" applyBorder="1" applyAlignment="1">
      <alignment horizontal="center" vertical="center" shrinkToFit="1"/>
    </xf>
    <xf numFmtId="179" fontId="5" fillId="0" borderId="91" xfId="0" applyNumberFormat="1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179" fontId="5" fillId="0" borderId="2" xfId="0" applyNumberFormat="1" applyFont="1" applyBorder="1" applyAlignment="1">
      <alignment horizontal="center" vertical="center"/>
    </xf>
    <xf numFmtId="179" fontId="5" fillId="0" borderId="92" xfId="0" applyNumberFormat="1" applyFont="1" applyBorder="1" applyAlignment="1">
      <alignment horizontal="center" vertical="center"/>
    </xf>
    <xf numFmtId="179" fontId="14" fillId="0" borderId="93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15" fillId="0" borderId="2" xfId="2" applyNumberFormat="1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0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0" xfId="0" applyBorder="1" applyAlignment="1">
      <alignment horizontal="left" vertical="center" wrapText="1"/>
    </xf>
    <xf numFmtId="0" fontId="0" fillId="0" borderId="9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shrinkToFit="1"/>
    </xf>
    <xf numFmtId="0" fontId="2" fillId="0" borderId="0" xfId="0" applyFont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9" fillId="2" borderId="6" xfId="0" applyNumberFormat="1" applyFont="1" applyFill="1" applyBorder="1" applyAlignment="1" applyProtection="1">
      <alignment horizontal="center" vertical="center"/>
      <protection locked="0"/>
    </xf>
    <xf numFmtId="177" fontId="9" fillId="2" borderId="7" xfId="0" applyNumberFormat="1" applyFont="1" applyFill="1" applyBorder="1" applyAlignment="1" applyProtection="1">
      <alignment horizontal="center" vertical="center"/>
      <protection locked="0"/>
    </xf>
    <xf numFmtId="177" fontId="9" fillId="2" borderId="9" xfId="0" applyNumberFormat="1" applyFont="1" applyFill="1" applyBorder="1" applyAlignment="1" applyProtection="1">
      <alignment horizontal="center" vertical="center"/>
      <protection locked="0"/>
    </xf>
    <xf numFmtId="177" fontId="9" fillId="2" borderId="10" xfId="0" applyNumberFormat="1" applyFont="1" applyFill="1" applyBorder="1" applyAlignment="1" applyProtection="1">
      <alignment horizontal="center" vertical="center"/>
      <protection locked="0"/>
    </xf>
    <xf numFmtId="0" fontId="9" fillId="2" borderId="6" xfId="0" applyFont="1" applyFill="1" applyBorder="1" applyAlignment="1" applyProtection="1">
      <alignment horizontal="center" vertical="center" shrinkToFit="1"/>
      <protection locked="0"/>
    </xf>
    <xf numFmtId="0" fontId="9" fillId="2" borderId="8" xfId="0" applyFont="1" applyFill="1" applyBorder="1" applyAlignment="1" applyProtection="1">
      <alignment horizontal="center" vertical="center" shrinkToFit="1"/>
      <protection locked="0"/>
    </xf>
    <xf numFmtId="0" fontId="9" fillId="2" borderId="7" xfId="0" applyFont="1" applyFill="1" applyBorder="1" applyAlignment="1" applyProtection="1">
      <alignment horizontal="center" vertical="center" shrinkToFit="1"/>
      <protection locked="0"/>
    </xf>
    <xf numFmtId="0" fontId="9" fillId="2" borderId="9" xfId="0" applyFont="1" applyFill="1" applyBorder="1" applyAlignment="1" applyProtection="1">
      <alignment horizontal="center" vertical="center" shrinkToFit="1"/>
      <protection locked="0"/>
    </xf>
    <xf numFmtId="0" fontId="9" fillId="2" borderId="2" xfId="0" applyFont="1" applyFill="1" applyBorder="1" applyAlignment="1" applyProtection="1">
      <alignment horizontal="center" vertical="center" shrinkToFit="1"/>
      <protection locked="0"/>
    </xf>
    <xf numFmtId="0" fontId="9" fillId="2" borderId="10" xfId="0" applyFont="1" applyFill="1" applyBorder="1" applyAlignment="1" applyProtection="1">
      <alignment horizontal="center" vertical="center" shrinkToFit="1"/>
      <protection locked="0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4" fillId="0" borderId="22" xfId="0" quotePrefix="1" applyFont="1" applyBorder="1" applyAlignment="1">
      <alignment horizontal="center" vertical="center"/>
    </xf>
    <xf numFmtId="0" fontId="4" fillId="0" borderId="23" xfId="0" quotePrefix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 shrinkToFit="1"/>
    </xf>
    <xf numFmtId="0" fontId="4" fillId="0" borderId="22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23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10" fillId="0" borderId="0" xfId="0" applyFont="1" applyAlignment="1">
      <alignment horizontal="left" vertical="center"/>
    </xf>
    <xf numFmtId="0" fontId="4" fillId="0" borderId="73" xfId="0" quotePrefix="1" applyFont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/>
    </xf>
    <xf numFmtId="179" fontId="4" fillId="0" borderId="29" xfId="0" applyNumberFormat="1" applyFont="1" applyBorder="1">
      <alignment vertical="center"/>
    </xf>
    <xf numFmtId="179" fontId="4" fillId="0" borderId="67" xfId="0" applyNumberFormat="1" applyFont="1" applyBorder="1">
      <alignment vertical="center"/>
    </xf>
    <xf numFmtId="176" fontId="4" fillId="2" borderId="1" xfId="0" quotePrefix="1" applyNumberFormat="1" applyFont="1" applyFill="1" applyBorder="1" applyAlignment="1" applyProtection="1">
      <alignment horizontal="center" vertical="center" shrinkToFit="1"/>
      <protection locked="0"/>
    </xf>
    <xf numFmtId="176" fontId="4" fillId="2" borderId="28" xfId="0" quotePrefix="1" applyNumberFormat="1" applyFont="1" applyFill="1" applyBorder="1" applyAlignment="1" applyProtection="1">
      <alignment horizontal="center" vertical="center" shrinkToFit="1"/>
      <protection locked="0"/>
    </xf>
    <xf numFmtId="0" fontId="10" fillId="0" borderId="0" xfId="0" applyFont="1" applyAlignment="1">
      <alignment horizontal="center" vertical="center" shrinkToFit="1"/>
    </xf>
    <xf numFmtId="0" fontId="4" fillId="0" borderId="22" xfId="0" applyFont="1" applyBorder="1" applyAlignment="1">
      <alignment horizontal="center" vertical="center" shrinkToFit="1"/>
    </xf>
    <xf numFmtId="0" fontId="4" fillId="0" borderId="26" xfId="0" applyFont="1" applyBorder="1" applyAlignment="1">
      <alignment horizontal="center" vertical="center" shrinkToFit="1"/>
    </xf>
    <xf numFmtId="0" fontId="4" fillId="0" borderId="63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77" fontId="10" fillId="0" borderId="15" xfId="0" applyNumberFormat="1" applyFont="1" applyBorder="1" applyAlignment="1">
      <alignment horizontal="center" vertical="center"/>
    </xf>
    <xf numFmtId="177" fontId="10" fillId="0" borderId="16" xfId="0" applyNumberFormat="1" applyFont="1" applyBorder="1" applyAlignment="1">
      <alignment horizontal="center" vertical="center"/>
    </xf>
    <xf numFmtId="177" fontId="10" fillId="0" borderId="17" xfId="0" applyNumberFormat="1" applyFont="1" applyBorder="1" applyAlignment="1">
      <alignment horizontal="center" vertical="center"/>
    </xf>
    <xf numFmtId="0" fontId="4" fillId="0" borderId="25" xfId="0" quotePrefix="1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shrinkToFit="1"/>
    </xf>
    <xf numFmtId="179" fontId="4" fillId="0" borderId="5" xfId="0" applyNumberFormat="1" applyFont="1" applyBorder="1">
      <alignment vertical="center"/>
    </xf>
    <xf numFmtId="179" fontId="4" fillId="0" borderId="28" xfId="0" applyNumberFormat="1" applyFont="1" applyBorder="1">
      <alignment vertical="center"/>
    </xf>
    <xf numFmtId="0" fontId="9" fillId="0" borderId="0" xfId="0" applyFont="1" applyAlignment="1">
      <alignment horizontal="left" vertical="center" wrapText="1"/>
    </xf>
    <xf numFmtId="0" fontId="14" fillId="2" borderId="1" xfId="0" applyFont="1" applyFill="1" applyBorder="1" applyAlignment="1" applyProtection="1">
      <alignment horizontal="center" vertical="center"/>
      <protection locked="0"/>
    </xf>
    <xf numFmtId="179" fontId="4" fillId="2" borderId="29" xfId="0" applyNumberFormat="1" applyFont="1" applyFill="1" applyBorder="1" applyAlignment="1" applyProtection="1">
      <alignment horizontal="center" vertical="center"/>
      <protection locked="0"/>
    </xf>
    <xf numFmtId="179" fontId="4" fillId="2" borderId="67" xfId="0" applyNumberFormat="1" applyFont="1" applyFill="1" applyBorder="1" applyAlignment="1" applyProtection="1">
      <alignment horizontal="center" vertical="center"/>
      <protection locked="0"/>
    </xf>
    <xf numFmtId="179" fontId="4" fillId="2" borderId="36" xfId="0" applyNumberFormat="1" applyFont="1" applyFill="1" applyBorder="1" applyAlignment="1" applyProtection="1">
      <alignment horizontal="center" vertical="center"/>
      <protection locked="0"/>
    </xf>
    <xf numFmtId="179" fontId="4" fillId="2" borderId="47" xfId="0" applyNumberFormat="1" applyFont="1" applyFill="1" applyBorder="1" applyAlignment="1" applyProtection="1">
      <alignment horizontal="center" vertical="center"/>
      <protection locked="0"/>
    </xf>
    <xf numFmtId="179" fontId="12" fillId="0" borderId="34" xfId="0" applyNumberFormat="1" applyFont="1" applyBorder="1" applyAlignment="1">
      <alignment horizontal="center" vertical="center"/>
    </xf>
    <xf numFmtId="179" fontId="12" fillId="0" borderId="40" xfId="0" applyNumberFormat="1" applyFont="1" applyBorder="1" applyAlignment="1">
      <alignment horizontal="center" vertical="center"/>
    </xf>
    <xf numFmtId="179" fontId="13" fillId="2" borderId="29" xfId="0" applyNumberFormat="1" applyFont="1" applyFill="1" applyBorder="1" applyAlignment="1" applyProtection="1">
      <alignment horizontal="center" vertical="center"/>
      <protection locked="0"/>
    </xf>
    <xf numFmtId="179" fontId="13" fillId="2" borderId="4" xfId="0" applyNumberFormat="1" applyFont="1" applyFill="1" applyBorder="1" applyAlignment="1" applyProtection="1">
      <alignment horizontal="center" vertical="center"/>
      <protection locked="0"/>
    </xf>
    <xf numFmtId="179" fontId="13" fillId="2" borderId="67" xfId="0" applyNumberFormat="1" applyFont="1" applyFill="1" applyBorder="1" applyAlignment="1" applyProtection="1">
      <alignment horizontal="center" vertical="center"/>
      <protection locked="0"/>
    </xf>
    <xf numFmtId="179" fontId="13" fillId="2" borderId="36" xfId="0" applyNumberFormat="1" applyFont="1" applyFill="1" applyBorder="1" applyAlignment="1" applyProtection="1">
      <alignment horizontal="center" vertical="center"/>
      <protection locked="0"/>
    </xf>
    <xf numFmtId="179" fontId="13" fillId="2" borderId="38" xfId="0" applyNumberFormat="1" applyFont="1" applyFill="1" applyBorder="1" applyAlignment="1" applyProtection="1">
      <alignment horizontal="center" vertical="center"/>
      <protection locked="0"/>
    </xf>
    <xf numFmtId="179" fontId="13" fillId="2" borderId="47" xfId="0" applyNumberFormat="1" applyFont="1" applyFill="1" applyBorder="1" applyAlignment="1" applyProtection="1">
      <alignment horizontal="center" vertical="center"/>
      <protection locked="0"/>
    </xf>
    <xf numFmtId="179" fontId="12" fillId="0" borderId="39" xfId="0" applyNumberFormat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32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8" fillId="0" borderId="19" xfId="1" applyFont="1" applyBorder="1" applyAlignment="1">
      <alignment horizontal="center" vertical="center" wrapText="1"/>
    </xf>
    <xf numFmtId="0" fontId="8" fillId="0" borderId="31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12" fillId="0" borderId="53" xfId="0" quotePrefix="1" applyFont="1" applyBorder="1" applyAlignment="1">
      <alignment horizontal="center" vertical="center" shrinkToFit="1"/>
    </xf>
    <xf numFmtId="0" fontId="12" fillId="0" borderId="55" xfId="0" quotePrefix="1" applyFont="1" applyBorder="1" applyAlignment="1">
      <alignment horizontal="center" vertical="center" shrinkToFit="1"/>
    </xf>
    <xf numFmtId="0" fontId="12" fillId="0" borderId="34" xfId="0" quotePrefix="1" applyFont="1" applyBorder="1" applyAlignment="1">
      <alignment horizontal="center" vertical="center" shrinkToFit="1"/>
    </xf>
    <xf numFmtId="0" fontId="12" fillId="0" borderId="39" xfId="0" quotePrefix="1" applyFont="1" applyBorder="1" applyAlignment="1">
      <alignment horizontal="center" vertical="center" shrinkToFit="1"/>
    </xf>
    <xf numFmtId="0" fontId="4" fillId="0" borderId="36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179" fontId="4" fillId="0" borderId="36" xfId="0" applyNumberFormat="1" applyFont="1" applyBorder="1">
      <alignment vertical="center"/>
    </xf>
    <xf numFmtId="179" fontId="4" fillId="0" borderId="47" xfId="0" applyNumberFormat="1" applyFont="1" applyBorder="1">
      <alignment vertical="center"/>
    </xf>
    <xf numFmtId="0" fontId="12" fillId="0" borderId="34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179" fontId="12" fillId="0" borderId="19" xfId="0" applyNumberFormat="1" applyFont="1" applyBorder="1">
      <alignment vertical="center"/>
    </xf>
    <xf numFmtId="179" fontId="12" fillId="0" borderId="21" xfId="0" applyNumberFormat="1" applyFont="1" applyBorder="1">
      <alignment vertical="center"/>
    </xf>
    <xf numFmtId="176" fontId="12" fillId="0" borderId="57" xfId="0" quotePrefix="1" applyNumberFormat="1" applyFont="1" applyBorder="1" applyAlignment="1">
      <alignment horizontal="center" vertical="center" shrinkToFit="1"/>
    </xf>
    <xf numFmtId="176" fontId="12" fillId="0" borderId="55" xfId="0" quotePrefix="1" applyNumberFormat="1" applyFont="1" applyBorder="1" applyAlignment="1">
      <alignment horizontal="center" vertical="center" shrinkToFit="1"/>
    </xf>
    <xf numFmtId="176" fontId="12" fillId="0" borderId="56" xfId="0" quotePrefix="1" applyNumberFormat="1" applyFont="1" applyBorder="1" applyAlignment="1">
      <alignment horizontal="center" vertical="center" shrinkToFit="1"/>
    </xf>
    <xf numFmtId="176" fontId="12" fillId="0" borderId="52" xfId="0" quotePrefix="1" applyNumberFormat="1" applyFont="1" applyBorder="1" applyAlignment="1">
      <alignment horizontal="center" vertical="center" shrinkToFit="1"/>
    </xf>
    <xf numFmtId="176" fontId="12" fillId="0" borderId="39" xfId="0" quotePrefix="1" applyNumberFormat="1" applyFont="1" applyBorder="1" applyAlignment="1">
      <alignment horizontal="center" vertical="center" shrinkToFit="1"/>
    </xf>
    <xf numFmtId="176" fontId="12" fillId="0" borderId="40" xfId="0" quotePrefix="1" applyNumberFormat="1" applyFont="1" applyBorder="1" applyAlignment="1">
      <alignment horizontal="center" vertical="center" shrinkToFit="1"/>
    </xf>
    <xf numFmtId="0" fontId="5" fillId="0" borderId="5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179" fontId="4" fillId="2" borderId="37" xfId="0" applyNumberFormat="1" applyFont="1" applyFill="1" applyBorder="1" applyAlignment="1" applyProtection="1">
      <alignment horizontal="center" vertical="center"/>
      <protection locked="0"/>
    </xf>
    <xf numFmtId="179" fontId="4" fillId="2" borderId="46" xfId="0" applyNumberFormat="1" applyFont="1" applyFill="1" applyBorder="1" applyAlignment="1" applyProtection="1">
      <alignment horizontal="center" vertical="center"/>
      <protection locked="0"/>
    </xf>
    <xf numFmtId="179" fontId="4" fillId="2" borderId="38" xfId="0" applyNumberFormat="1" applyFont="1" applyFill="1" applyBorder="1" applyAlignment="1" applyProtection="1">
      <alignment horizontal="center" vertical="center"/>
      <protection locked="0"/>
    </xf>
    <xf numFmtId="0" fontId="5" fillId="0" borderId="57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179" fontId="13" fillId="0" borderId="49" xfId="0" applyNumberFormat="1" applyFont="1" applyBorder="1" applyAlignment="1">
      <alignment horizontal="center" vertical="center"/>
    </xf>
    <xf numFmtId="179" fontId="13" fillId="0" borderId="51" xfId="0" applyNumberFormat="1" applyFont="1" applyBorder="1" applyAlignment="1">
      <alignment horizontal="center" vertical="center"/>
    </xf>
    <xf numFmtId="179" fontId="13" fillId="0" borderId="50" xfId="0" applyNumberFormat="1" applyFont="1" applyBorder="1" applyAlignment="1">
      <alignment horizontal="center" vertical="center"/>
    </xf>
    <xf numFmtId="179" fontId="13" fillId="0" borderId="52" xfId="0" applyNumberFormat="1" applyFont="1" applyBorder="1" applyAlignment="1">
      <alignment horizontal="center" vertical="center"/>
    </xf>
    <xf numFmtId="179" fontId="13" fillId="0" borderId="39" xfId="0" applyNumberFormat="1" applyFont="1" applyBorder="1" applyAlignment="1">
      <alignment horizontal="center" vertical="center"/>
    </xf>
    <xf numFmtId="179" fontId="13" fillId="0" borderId="40" xfId="0" applyNumberFormat="1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 shrinkToFit="1"/>
    </xf>
    <xf numFmtId="0" fontId="5" fillId="0" borderId="60" xfId="0" applyFont="1" applyBorder="1" applyAlignment="1">
      <alignment horizontal="center" vertical="center" shrinkToFit="1"/>
    </xf>
    <xf numFmtId="179" fontId="13" fillId="0" borderId="19" xfId="0" applyNumberFormat="1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179" fontId="5" fillId="0" borderId="57" xfId="0" applyNumberFormat="1" applyFont="1" applyBorder="1" applyAlignment="1">
      <alignment horizontal="center" vertical="center"/>
    </xf>
    <xf numFmtId="179" fontId="5" fillId="0" borderId="55" xfId="0" applyNumberFormat="1" applyFont="1" applyBorder="1" applyAlignment="1">
      <alignment horizontal="center" vertical="center"/>
    </xf>
    <xf numFmtId="179" fontId="5" fillId="0" borderId="62" xfId="0" applyNumberFormat="1" applyFont="1" applyBorder="1" applyAlignment="1">
      <alignment horizontal="center" vertical="center"/>
    </xf>
    <xf numFmtId="179" fontId="5" fillId="0" borderId="63" xfId="0" applyNumberFormat="1" applyFont="1" applyBorder="1" applyAlignment="1">
      <alignment horizontal="center" vertical="center"/>
    </xf>
    <xf numFmtId="179" fontId="5" fillId="0" borderId="58" xfId="0" applyNumberFormat="1" applyFont="1" applyBorder="1" applyAlignment="1">
      <alignment horizontal="center" vertical="center"/>
    </xf>
    <xf numFmtId="179" fontId="5" fillId="0" borderId="64" xfId="0" applyNumberFormat="1" applyFont="1" applyBorder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179" fontId="4" fillId="2" borderId="22" xfId="0" applyNumberFormat="1" applyFont="1" applyFill="1" applyBorder="1" applyAlignment="1" applyProtection="1">
      <alignment horizontal="center" vertical="center"/>
      <protection locked="0"/>
    </xf>
    <xf numFmtId="179" fontId="4" fillId="2" borderId="23" xfId="0" applyNumberFormat="1" applyFont="1" applyFill="1" applyBorder="1" applyAlignment="1" applyProtection="1">
      <alignment horizontal="center" vertical="center"/>
      <protection locked="0"/>
    </xf>
    <xf numFmtId="179" fontId="4" fillId="2" borderId="44" xfId="0" applyNumberFormat="1" applyFont="1" applyFill="1" applyBorder="1" applyAlignment="1" applyProtection="1">
      <alignment horizontal="center" vertical="center"/>
      <protection locked="0"/>
    </xf>
    <xf numFmtId="179" fontId="4" fillId="2" borderId="26" xfId="0" applyNumberFormat="1" applyFont="1" applyFill="1" applyBorder="1" applyAlignment="1" applyProtection="1">
      <alignment horizontal="center" vertical="center"/>
      <protection locked="0"/>
    </xf>
    <xf numFmtId="176" fontId="4" fillId="0" borderId="42" xfId="0" quotePrefix="1" applyNumberFormat="1" applyFont="1" applyBorder="1" applyAlignment="1">
      <alignment horizontal="center" vertical="center" shrinkToFit="1"/>
    </xf>
    <xf numFmtId="176" fontId="4" fillId="0" borderId="16" xfId="0" quotePrefix="1" applyNumberFormat="1" applyFont="1" applyBorder="1" applyAlignment="1">
      <alignment horizontal="center" vertical="center" shrinkToFit="1"/>
    </xf>
    <xf numFmtId="176" fontId="4" fillId="0" borderId="18" xfId="0" quotePrefix="1" applyNumberFormat="1" applyFont="1" applyBorder="1" applyAlignment="1">
      <alignment horizontal="center" vertical="center" shrinkToFit="1"/>
    </xf>
    <xf numFmtId="179" fontId="13" fillId="0" borderId="64" xfId="0" applyNumberFormat="1" applyFont="1" applyBorder="1" applyAlignment="1">
      <alignment horizontal="center" vertical="center"/>
    </xf>
    <xf numFmtId="179" fontId="13" fillId="0" borderId="0" xfId="0" applyNumberFormat="1" applyFont="1" applyAlignment="1">
      <alignment horizontal="center" vertical="center"/>
    </xf>
    <xf numFmtId="179" fontId="13" fillId="0" borderId="35" xfId="0" applyNumberFormat="1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179" fontId="13" fillId="0" borderId="46" xfId="0" applyNumberFormat="1" applyFont="1" applyBorder="1" applyAlignment="1">
      <alignment horizontal="center" vertical="center"/>
    </xf>
    <xf numFmtId="179" fontId="13" fillId="0" borderId="38" xfId="0" applyNumberFormat="1" applyFont="1" applyBorder="1" applyAlignment="1">
      <alignment horizontal="center" vertical="center"/>
    </xf>
    <xf numFmtId="179" fontId="13" fillId="0" borderId="47" xfId="0" applyNumberFormat="1" applyFont="1" applyBorder="1" applyAlignment="1">
      <alignment horizontal="center" vertical="center"/>
    </xf>
    <xf numFmtId="179" fontId="5" fillId="0" borderId="3" xfId="0" applyNumberFormat="1" applyFont="1" applyBorder="1" applyAlignment="1">
      <alignment horizontal="center" vertical="center"/>
    </xf>
    <xf numFmtId="179" fontId="5" fillId="0" borderId="65" xfId="0" applyNumberFormat="1" applyFont="1" applyBorder="1" applyAlignment="1">
      <alignment horizontal="center" vertical="center"/>
    </xf>
    <xf numFmtId="179" fontId="5" fillId="0" borderId="66" xfId="0" applyNumberFormat="1" applyFont="1" applyBorder="1" applyAlignment="1">
      <alignment horizontal="center" vertical="center"/>
    </xf>
    <xf numFmtId="179" fontId="5" fillId="0" borderId="67" xfId="0" applyNumberFormat="1" applyFont="1" applyBorder="1" applyAlignment="1">
      <alignment horizontal="center" vertical="center"/>
    </xf>
    <xf numFmtId="179" fontId="5" fillId="0" borderId="5" xfId="0" applyNumberFormat="1" applyFont="1" applyBorder="1" applyAlignment="1">
      <alignment horizontal="center" vertical="center"/>
    </xf>
    <xf numFmtId="179" fontId="5" fillId="0" borderId="52" xfId="0" applyNumberFormat="1" applyFont="1" applyBorder="1" applyAlignment="1">
      <alignment horizontal="center" vertical="center"/>
    </xf>
    <xf numFmtId="179" fontId="5" fillId="0" borderId="61" xfId="0" applyNumberFormat="1" applyFont="1" applyBorder="1" applyAlignment="1">
      <alignment horizontal="center" vertical="center"/>
    </xf>
    <xf numFmtId="179" fontId="5" fillId="0" borderId="74" xfId="0" applyNumberFormat="1" applyFont="1" applyBorder="1" applyAlignment="1">
      <alignment horizontal="center" vertical="center"/>
    </xf>
    <xf numFmtId="179" fontId="5" fillId="0" borderId="75" xfId="0" applyNumberFormat="1" applyFont="1" applyBorder="1" applyAlignment="1">
      <alignment horizontal="center" vertical="center"/>
    </xf>
    <xf numFmtId="0" fontId="14" fillId="0" borderId="76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179" fontId="14" fillId="0" borderId="52" xfId="0" applyNumberFormat="1" applyFont="1" applyBorder="1" applyAlignment="1">
      <alignment horizontal="center" vertical="center"/>
    </xf>
    <xf numFmtId="179" fontId="14" fillId="0" borderId="19" xfId="0" applyNumberFormat="1" applyFont="1" applyBorder="1" applyAlignment="1">
      <alignment horizontal="center" vertical="center"/>
    </xf>
    <xf numFmtId="179" fontId="14" fillId="0" borderId="49" xfId="0" applyNumberFormat="1" applyFont="1" applyBorder="1" applyAlignment="1">
      <alignment horizontal="center" vertical="center"/>
    </xf>
    <xf numFmtId="179" fontId="14" fillId="0" borderId="77" xfId="0" applyNumberFormat="1" applyFont="1" applyBorder="1" applyAlignment="1">
      <alignment horizontal="center" vertical="center"/>
    </xf>
    <xf numFmtId="179" fontId="14" fillId="0" borderId="78" xfId="0" applyNumberFormat="1" applyFont="1" applyBorder="1" applyAlignment="1">
      <alignment horizontal="center" vertical="center"/>
    </xf>
    <xf numFmtId="179" fontId="14" fillId="0" borderId="79" xfId="0" applyNumberFormat="1" applyFont="1" applyBorder="1" applyAlignment="1">
      <alignment horizontal="center" vertical="center"/>
    </xf>
    <xf numFmtId="179" fontId="5" fillId="0" borderId="68" xfId="0" applyNumberFormat="1" applyFont="1" applyBorder="1" applyAlignment="1">
      <alignment horizontal="center" vertical="center"/>
    </xf>
    <xf numFmtId="179" fontId="5" fillId="0" borderId="69" xfId="0" applyNumberFormat="1" applyFont="1" applyBorder="1" applyAlignment="1">
      <alignment horizontal="center" vertical="center"/>
    </xf>
    <xf numFmtId="179" fontId="5" fillId="0" borderId="46" xfId="0" applyNumberFormat="1" applyFont="1" applyBorder="1" applyAlignment="1">
      <alignment horizontal="center" vertical="center"/>
    </xf>
    <xf numFmtId="179" fontId="5" fillId="0" borderId="70" xfId="0" applyNumberFormat="1" applyFont="1" applyBorder="1" applyAlignment="1">
      <alignment horizontal="center" vertical="center"/>
    </xf>
    <xf numFmtId="179" fontId="5" fillId="0" borderId="71" xfId="0" applyNumberFormat="1" applyFont="1" applyBorder="1" applyAlignment="1">
      <alignment horizontal="center" vertical="center"/>
    </xf>
    <xf numFmtId="179" fontId="5" fillId="0" borderId="47" xfId="0" applyNumberFormat="1" applyFont="1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 3" xfId="1" xr:uid="{982741D2-8192-4388-B759-1D152B23E128}"/>
  </cellStyles>
  <dxfs count="56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573698</xdr:colOff>
      <xdr:row>13</xdr:row>
      <xdr:rowOff>234462</xdr:rowOff>
    </xdr:from>
    <xdr:ext cx="375103" cy="242374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0E5C6E-4E24-4C7D-9249-FF6CB3F310F2}"/>
            </a:ext>
          </a:extLst>
        </xdr:cNvPr>
        <xdr:cNvSpPr/>
      </xdr:nvSpPr>
      <xdr:spPr>
        <a:xfrm>
          <a:off x="3116873" y="4092087"/>
          <a:ext cx="375103" cy="2423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900" b="0" cap="none" spc="0">
              <a:ln w="0"/>
              <a:solidFill>
                <a:srgbClr val="FF0000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</a:rPr>
            <a:t>※a</a:t>
          </a:r>
        </a:p>
      </xdr:txBody>
    </xdr:sp>
    <xdr:clientData/>
  </xdr:oneCellAnchor>
  <xdr:oneCellAnchor>
    <xdr:from>
      <xdr:col>14</xdr:col>
      <xdr:colOff>35215</xdr:colOff>
      <xdr:row>8</xdr:row>
      <xdr:rowOff>246013</xdr:rowOff>
    </xdr:from>
    <xdr:ext cx="382029" cy="242374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8CDDD41-2F1B-4F0A-B474-63861608FE42}"/>
            </a:ext>
          </a:extLst>
        </xdr:cNvPr>
        <xdr:cNvSpPr/>
      </xdr:nvSpPr>
      <xdr:spPr>
        <a:xfrm>
          <a:off x="8769640" y="2865388"/>
          <a:ext cx="382029" cy="2423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900" b="0" cap="none" spc="0">
              <a:ln w="0"/>
              <a:solidFill>
                <a:srgbClr val="FF0000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</a:rPr>
            <a:t>※b</a:t>
          </a:r>
          <a:endParaRPr lang="ja-JP" altLang="en-US" sz="900" b="0" cap="none" spc="0">
            <a:ln w="0"/>
            <a:solidFill>
              <a:srgbClr val="FF0000"/>
            </a:solidFill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16</xdr:col>
      <xdr:colOff>304794</xdr:colOff>
      <xdr:row>14</xdr:row>
      <xdr:rowOff>228600</xdr:rowOff>
    </xdr:from>
    <xdr:ext cx="337015" cy="242374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527AABB-D0BB-462F-809A-C44BDB9E6E9A}"/>
            </a:ext>
          </a:extLst>
        </xdr:cNvPr>
        <xdr:cNvSpPr/>
      </xdr:nvSpPr>
      <xdr:spPr>
        <a:xfrm>
          <a:off x="8191494" y="4333875"/>
          <a:ext cx="337015" cy="2423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900" b="0" cap="none" spc="0">
              <a:ln w="0"/>
              <a:solidFill>
                <a:srgbClr val="FF0000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</a:rPr>
            <a:t>※i</a:t>
          </a:r>
          <a:endParaRPr lang="ja-JP" altLang="en-US" sz="900" b="0" cap="none" spc="0">
            <a:ln w="0"/>
            <a:solidFill>
              <a:srgbClr val="FF0000"/>
            </a:solidFill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14</xdr:col>
      <xdr:colOff>54265</xdr:colOff>
      <xdr:row>13</xdr:row>
      <xdr:rowOff>246013</xdr:rowOff>
    </xdr:from>
    <xdr:to>
      <xdr:col>14</xdr:col>
      <xdr:colOff>429368</xdr:colOff>
      <xdr:row>14</xdr:row>
      <xdr:rowOff>240737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5E6746C-9587-43ED-8BAF-33B13774714F}"/>
            </a:ext>
          </a:extLst>
        </xdr:cNvPr>
        <xdr:cNvSpPr/>
      </xdr:nvSpPr>
      <xdr:spPr>
        <a:xfrm>
          <a:off x="6931315" y="4103638"/>
          <a:ext cx="375103" cy="24237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00" b="0" cap="none" spc="0">
              <a:ln w="0"/>
              <a:solidFill>
                <a:srgbClr val="FF0000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</a:rPr>
            <a:t>※g</a:t>
          </a:r>
          <a:endParaRPr lang="ja-JP" altLang="en-US" sz="900" b="0" cap="none" spc="0">
            <a:ln w="0"/>
            <a:solidFill>
              <a:srgbClr val="FF0000"/>
            </a:solidFill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54265</xdr:colOff>
      <xdr:row>10</xdr:row>
      <xdr:rowOff>10679</xdr:rowOff>
    </xdr:from>
    <xdr:to>
      <xdr:col>14</xdr:col>
      <xdr:colOff>429368</xdr:colOff>
      <xdr:row>11</xdr:row>
      <xdr:rowOff>5403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313184-3E76-4B74-9E73-637B673BF261}"/>
            </a:ext>
          </a:extLst>
        </xdr:cNvPr>
        <xdr:cNvSpPr/>
      </xdr:nvSpPr>
      <xdr:spPr>
        <a:xfrm>
          <a:off x="6931315" y="3125354"/>
          <a:ext cx="375103" cy="24237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00" b="0" cap="none" spc="0">
              <a:ln w="0"/>
              <a:solidFill>
                <a:srgbClr val="FF0000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</a:rPr>
            <a:t>※c</a:t>
          </a:r>
          <a:endParaRPr lang="ja-JP" altLang="en-US" sz="900" b="0" cap="none" spc="0">
            <a:ln w="0"/>
            <a:solidFill>
              <a:srgbClr val="FF0000"/>
            </a:solidFill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54265</xdr:colOff>
      <xdr:row>12</xdr:row>
      <xdr:rowOff>16261</xdr:rowOff>
    </xdr:from>
    <xdr:to>
      <xdr:col>14</xdr:col>
      <xdr:colOff>433985</xdr:colOff>
      <xdr:row>13</xdr:row>
      <xdr:rowOff>10985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355BD2-5C4C-412F-B281-501CB6B4137F}"/>
            </a:ext>
          </a:extLst>
        </xdr:cNvPr>
        <xdr:cNvSpPr/>
      </xdr:nvSpPr>
      <xdr:spPr>
        <a:xfrm>
          <a:off x="6931315" y="3626236"/>
          <a:ext cx="379720" cy="24237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00" b="0" cap="none" spc="0">
              <a:ln w="0"/>
              <a:solidFill>
                <a:srgbClr val="FF0000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</a:rPr>
            <a:t>※e</a:t>
          </a:r>
          <a:endParaRPr lang="ja-JP" altLang="en-US" sz="900" b="0" cap="none" spc="0">
            <a:ln w="0"/>
            <a:solidFill>
              <a:srgbClr val="FF0000"/>
            </a:solidFill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54265</xdr:colOff>
      <xdr:row>13</xdr:row>
      <xdr:rowOff>0</xdr:rowOff>
    </xdr:from>
    <xdr:to>
      <xdr:col>14</xdr:col>
      <xdr:colOff>412055</xdr:colOff>
      <xdr:row>13</xdr:row>
      <xdr:rowOff>242374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99FA08-89C5-42F4-A24C-9A131838EAC7}"/>
            </a:ext>
          </a:extLst>
        </xdr:cNvPr>
        <xdr:cNvSpPr/>
      </xdr:nvSpPr>
      <xdr:spPr>
        <a:xfrm>
          <a:off x="6931315" y="3857625"/>
          <a:ext cx="357790" cy="24237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00" b="0" cap="none" spc="0">
              <a:ln w="0"/>
              <a:solidFill>
                <a:srgbClr val="FF0000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</a:rPr>
            <a:t>※f</a:t>
          </a:r>
          <a:endParaRPr lang="ja-JP" altLang="en-US" sz="900" b="0" cap="none" spc="0">
            <a:ln w="0"/>
            <a:solidFill>
              <a:srgbClr val="FF0000"/>
            </a:solidFill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54265</xdr:colOff>
      <xdr:row>11</xdr:row>
      <xdr:rowOff>13470</xdr:rowOff>
    </xdr:from>
    <xdr:to>
      <xdr:col>14</xdr:col>
      <xdr:colOff>436294</xdr:colOff>
      <xdr:row>12</xdr:row>
      <xdr:rowOff>8194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4A5CE7D-0C38-4215-BA47-FFAE87056449}"/>
            </a:ext>
          </a:extLst>
        </xdr:cNvPr>
        <xdr:cNvSpPr/>
      </xdr:nvSpPr>
      <xdr:spPr>
        <a:xfrm>
          <a:off x="6931315" y="3375795"/>
          <a:ext cx="382029" cy="24237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00" b="0" cap="none" spc="0">
              <a:ln w="0"/>
              <a:solidFill>
                <a:srgbClr val="FF0000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</a:rPr>
            <a:t>※d</a:t>
          </a:r>
          <a:endParaRPr lang="ja-JP" altLang="en-US" sz="900" b="0" cap="none" spc="0">
            <a:ln w="0"/>
            <a:solidFill>
              <a:srgbClr val="FF0000"/>
            </a:solidFill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54265</xdr:colOff>
      <xdr:row>14</xdr:row>
      <xdr:rowOff>238125</xdr:rowOff>
    </xdr:from>
    <xdr:to>
      <xdr:col>14</xdr:col>
      <xdr:colOff>435138</xdr:colOff>
      <xdr:row>15</xdr:row>
      <xdr:rowOff>232849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9FA45D6-E5B5-47A6-812C-BDE32F29C3D6}"/>
            </a:ext>
          </a:extLst>
        </xdr:cNvPr>
        <xdr:cNvSpPr/>
      </xdr:nvSpPr>
      <xdr:spPr>
        <a:xfrm>
          <a:off x="6931315" y="4343400"/>
          <a:ext cx="380873" cy="24237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00" b="0" cap="none" spc="0">
              <a:ln w="0"/>
              <a:solidFill>
                <a:srgbClr val="FF0000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</a:rPr>
            <a:t>※h</a:t>
          </a:r>
        </a:p>
      </xdr:txBody>
    </xdr:sp>
    <xdr:clientData/>
  </xdr:twoCellAnchor>
  <xdr:oneCellAnchor>
    <xdr:from>
      <xdr:col>2</xdr:col>
      <xdr:colOff>1151942</xdr:colOff>
      <xdr:row>21</xdr:row>
      <xdr:rowOff>228600</xdr:rowOff>
    </xdr:from>
    <xdr:ext cx="343940" cy="242374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9D4AFD9-1EAA-4E47-8650-DD0ED1398C89}"/>
            </a:ext>
          </a:extLst>
        </xdr:cNvPr>
        <xdr:cNvSpPr/>
      </xdr:nvSpPr>
      <xdr:spPr>
        <a:xfrm>
          <a:off x="1885367" y="5915025"/>
          <a:ext cx="343940" cy="2423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900" b="0" cap="none" spc="0">
              <a:ln w="0"/>
              <a:solidFill>
                <a:srgbClr val="FF0000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</a:rPr>
            <a:t>※j</a:t>
          </a:r>
          <a:endParaRPr lang="ja-JP" altLang="en-US" sz="900" b="0" cap="none" spc="0">
            <a:ln w="0"/>
            <a:solidFill>
              <a:srgbClr val="FF0000"/>
            </a:solidFill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4</xdr:col>
      <xdr:colOff>566015</xdr:colOff>
      <xdr:row>21</xdr:row>
      <xdr:rowOff>228600</xdr:rowOff>
    </xdr:from>
    <xdr:ext cx="372794" cy="242374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8C3E6AB-FEFA-4E4F-89A1-BDF471D26EDE}"/>
            </a:ext>
          </a:extLst>
        </xdr:cNvPr>
        <xdr:cNvSpPr/>
      </xdr:nvSpPr>
      <xdr:spPr>
        <a:xfrm>
          <a:off x="3109190" y="5915025"/>
          <a:ext cx="372794" cy="2423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900" b="0" cap="none" spc="0">
              <a:ln w="0"/>
              <a:solidFill>
                <a:srgbClr val="FF0000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</a:rPr>
            <a:t>※k</a:t>
          </a:r>
          <a:endParaRPr lang="ja-JP" altLang="en-US" sz="900" b="0" cap="none" spc="0">
            <a:ln w="0"/>
            <a:solidFill>
              <a:srgbClr val="FF0000"/>
            </a:solidFill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8</xdr:col>
      <xdr:colOff>364253</xdr:colOff>
      <xdr:row>21</xdr:row>
      <xdr:rowOff>228600</xdr:rowOff>
    </xdr:from>
    <xdr:ext cx="338169" cy="242374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CE08C7F-FDBC-4B0E-983B-93F8DA45EF4D}"/>
            </a:ext>
          </a:extLst>
        </xdr:cNvPr>
        <xdr:cNvSpPr/>
      </xdr:nvSpPr>
      <xdr:spPr>
        <a:xfrm>
          <a:off x="4145678" y="5915025"/>
          <a:ext cx="338169" cy="2423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900" b="0" cap="none" spc="0">
              <a:ln w="0"/>
              <a:solidFill>
                <a:srgbClr val="FF0000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</a:rPr>
            <a:t>※l</a:t>
          </a:r>
          <a:endParaRPr lang="ja-JP" altLang="en-US" sz="900" b="0" cap="none" spc="0">
            <a:ln w="0"/>
            <a:solidFill>
              <a:srgbClr val="FF0000"/>
            </a:solidFill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11</xdr:col>
      <xdr:colOff>386201</xdr:colOff>
      <xdr:row>21</xdr:row>
      <xdr:rowOff>243254</xdr:rowOff>
    </xdr:from>
    <xdr:ext cx="408574" cy="242374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909F6F3-0EF0-4342-83A5-8DFA8DD2AB12}"/>
            </a:ext>
          </a:extLst>
        </xdr:cNvPr>
        <xdr:cNvSpPr/>
      </xdr:nvSpPr>
      <xdr:spPr>
        <a:xfrm>
          <a:off x="5386826" y="5929679"/>
          <a:ext cx="408574" cy="2423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900" b="0" cap="none" spc="0">
              <a:ln w="0"/>
              <a:solidFill>
                <a:srgbClr val="FF0000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</a:rPr>
            <a:t>※m</a:t>
          </a:r>
          <a:endParaRPr lang="ja-JP" altLang="en-US" sz="900" b="0" cap="none" spc="0">
            <a:ln w="0"/>
            <a:solidFill>
              <a:srgbClr val="FF0000"/>
            </a:solidFill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13</xdr:col>
      <xdr:colOff>647700</xdr:colOff>
      <xdr:row>22</xdr:row>
      <xdr:rowOff>9525</xdr:rowOff>
    </xdr:from>
    <xdr:ext cx="380875" cy="242374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3093389-544E-4FB4-98EF-AAC119EF685E}"/>
            </a:ext>
          </a:extLst>
        </xdr:cNvPr>
        <xdr:cNvSpPr/>
      </xdr:nvSpPr>
      <xdr:spPr>
        <a:xfrm>
          <a:off x="6867525" y="5943600"/>
          <a:ext cx="380875" cy="2423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900" b="0" cap="none" spc="0">
              <a:ln w="0"/>
              <a:solidFill>
                <a:srgbClr val="FF0000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</a:rPr>
            <a:t>※n</a:t>
          </a:r>
          <a:endParaRPr lang="ja-JP" altLang="en-US" sz="900" b="0" cap="none" spc="0">
            <a:ln w="0"/>
            <a:solidFill>
              <a:srgbClr val="FF0000"/>
            </a:solidFill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10</xdr:col>
      <xdr:colOff>415858</xdr:colOff>
      <xdr:row>42</xdr:row>
      <xdr:rowOff>375139</xdr:rowOff>
    </xdr:from>
    <xdr:ext cx="378566" cy="242374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EE249A9-91B6-48EF-9A44-1FD92AB5D1D4}"/>
            </a:ext>
          </a:extLst>
        </xdr:cNvPr>
        <xdr:cNvSpPr/>
      </xdr:nvSpPr>
      <xdr:spPr>
        <a:xfrm>
          <a:off x="4987858" y="13071964"/>
          <a:ext cx="378566" cy="2423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900" b="0" cap="none" spc="0">
              <a:ln w="0"/>
              <a:solidFill>
                <a:srgbClr val="FF0000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</a:rPr>
            <a:t>※o</a:t>
          </a:r>
          <a:endParaRPr lang="ja-JP" altLang="en-US" sz="900" b="0" cap="none" spc="0">
            <a:ln w="0"/>
            <a:solidFill>
              <a:srgbClr val="FF0000"/>
            </a:solidFill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14</xdr:col>
      <xdr:colOff>582504</xdr:colOff>
      <xdr:row>42</xdr:row>
      <xdr:rowOff>340895</xdr:rowOff>
    </xdr:from>
    <xdr:ext cx="382028" cy="242374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CC4A090-AC50-4905-9368-34CC8427098E}"/>
            </a:ext>
          </a:extLst>
        </xdr:cNvPr>
        <xdr:cNvSpPr/>
      </xdr:nvSpPr>
      <xdr:spPr>
        <a:xfrm>
          <a:off x="7555807" y="13014158"/>
          <a:ext cx="382028" cy="2423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900" b="0" cap="none" spc="0">
              <a:ln w="0"/>
              <a:solidFill>
                <a:srgbClr val="FF0000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</a:rPr>
            <a:t>※p</a:t>
          </a:r>
          <a:endParaRPr lang="ja-JP" altLang="en-US" sz="900" b="0" cap="none" spc="0">
            <a:ln w="0"/>
            <a:solidFill>
              <a:srgbClr val="FF0000"/>
            </a:solidFill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16</xdr:col>
      <xdr:colOff>268708</xdr:colOff>
      <xdr:row>42</xdr:row>
      <xdr:rowOff>350844</xdr:rowOff>
    </xdr:from>
    <xdr:ext cx="382028" cy="242374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B11C42F-20EE-4799-959F-BDA388BF3655}"/>
            </a:ext>
          </a:extLst>
        </xdr:cNvPr>
        <xdr:cNvSpPr/>
      </xdr:nvSpPr>
      <xdr:spPr>
        <a:xfrm>
          <a:off x="8249655" y="13024107"/>
          <a:ext cx="382028" cy="2423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900" b="0" cap="none" spc="0">
              <a:ln w="0"/>
              <a:solidFill>
                <a:srgbClr val="FF0000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</a:rPr>
            <a:t>※q</a:t>
          </a:r>
          <a:endParaRPr lang="ja-JP" altLang="en-US" sz="900" b="0" cap="none" spc="0">
            <a:ln w="0"/>
            <a:solidFill>
              <a:srgbClr val="FF0000"/>
            </a:solidFill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BF542E-9D3A-48E9-9AF4-E14206DF2A75}" name="テーブル1" displayName="テーブル1" ref="A1:AY2" totalsRowShown="0" headerRowDxfId="55" dataDxfId="53" headerRowBorderDxfId="54" tableBorderDxfId="52">
  <autoFilter ref="A1:AY2" xr:uid="{A6BF542E-9D3A-48E9-9AF4-E14206DF2A75}"/>
  <tableColumns count="51">
    <tableColumn id="1" xr3:uid="{4CE84CD6-D252-40C2-9E6B-55D78AD2D654}" name="№" dataDxfId="51"/>
    <tableColumn id="2" xr3:uid="{C9D3CAA0-5355-465B-9B3D-606C3B8D43F7}" name="事業所番号" dataDxfId="50">
      <calculatedColumnFormula array="1">INDIRECT(B6&amp;B5)</calculatedColumnFormula>
    </tableColumn>
    <tableColumn id="3" xr3:uid="{49335C53-6789-4681-982D-837E134973A7}" name="放課後児童クラブ名" dataDxfId="49">
      <calculatedColumnFormula array="1">INDIRECT(C6&amp;C5)</calculatedColumnFormula>
    </tableColumn>
    <tableColumn id="4" xr3:uid="{220164D2-905D-4382-9230-A3B69ED465F5}" name="開設日数‗平日" dataDxfId="48">
      <calculatedColumnFormula array="1">INDIRECT(D6&amp;D5)</calculatedColumnFormula>
    </tableColumn>
    <tableColumn id="5" xr3:uid="{E8B88F72-F860-4D32-A4EC-4218C35BD322}" name="開設日数_開校土曜" dataDxfId="47">
      <calculatedColumnFormula array="1">INDIRECT(E6&amp;E5)</calculatedColumnFormula>
    </tableColumn>
    <tableColumn id="6" xr3:uid="{9C69CB04-2A88-4D04-A183-DFC35FE4E384}" name="開設日数‗長期休業" dataDxfId="46">
      <calculatedColumnFormula array="1">INDIRECT(F6&amp;F5)</calculatedColumnFormula>
    </tableColumn>
    <tableColumn id="7" xr3:uid="{2C5E7E2D-8A6D-4D0D-9E76-D3FC65429383}" name="開設日数‗閉校土曜" dataDxfId="45">
      <calculatedColumnFormula array="1">INDIRECT(G6&amp;G5)</calculatedColumnFormula>
    </tableColumn>
    <tableColumn id="8" xr3:uid="{090408C7-DAB8-4C9C-8600-AC36968280F7}" name="開設日数‗日祝" dataDxfId="44">
      <calculatedColumnFormula array="1">INDIRECT(H6&amp;H5)</calculatedColumnFormula>
    </tableColumn>
    <tableColumn id="9" xr3:uid="{C20F9DBC-292B-47D4-9FEC-8B0737161BCB}" name="開設日数‗合計" dataDxfId="43">
      <calculatedColumnFormula array="1">INDIRECT(I6&amp;I5)</calculatedColumnFormula>
    </tableColumn>
    <tableColumn id="10" xr3:uid="{0FFDB9D1-F558-4CB4-8E3E-8213D91DC3D0}" name="登録児童数_1日現在週6" dataDxfId="42">
      <calculatedColumnFormula array="1">INDIRECT(J6&amp;J5)</calculatedColumnFormula>
    </tableColumn>
    <tableColumn id="11" xr3:uid="{D91EE1D8-9865-4D2E-9AD5-ABCA162F72A6}" name="登録児童数_1日現在週5" dataDxfId="41">
      <calculatedColumnFormula array="1">INDIRECT(K6&amp;K5)</calculatedColumnFormula>
    </tableColumn>
    <tableColumn id="12" xr3:uid="{304639AC-2CAC-4283-8BC8-B2EFCA98BD48}" name="登録児童数_1日現在週4" dataDxfId="40">
      <calculatedColumnFormula array="1">INDIRECT(L6&amp;L5)</calculatedColumnFormula>
    </tableColumn>
    <tableColumn id="13" xr3:uid="{2BAADA99-7F1A-4246-BE66-090F09270F2C}" name="登録児童数_1日現在週3" dataDxfId="39">
      <calculatedColumnFormula array="1">INDIRECT(M6&amp;M5)</calculatedColumnFormula>
    </tableColumn>
    <tableColumn id="14" xr3:uid="{705B62AE-D087-4E72-8415-8AC67BF1408F}" name="登録児童数_1日現在週2" dataDxfId="38">
      <calculatedColumnFormula array="1">INDIRECT(N6&amp;N5)</calculatedColumnFormula>
    </tableColumn>
    <tableColumn id="15" xr3:uid="{936E63B7-A672-4BBB-A84B-7445E97AEDEB}" name="登録児童数_1日現在週1" dataDxfId="37">
      <calculatedColumnFormula array="1">INDIRECT(O6&amp;O5)</calculatedColumnFormula>
    </tableColumn>
    <tableColumn id="16" xr3:uid="{51F585DB-4029-4CF4-A526-63E1DD201366}" name="登録児童数_1日現在_合計" dataDxfId="36">
      <calculatedColumnFormula array="1">INDIRECT(P6&amp;P5)</calculatedColumnFormula>
    </tableColumn>
    <tableColumn id="17" xr3:uid="{1DA266E3-DB42-4B79-9013-C47D86EBA3FA}" name="登録児童数_15日現在_週6" dataDxfId="35">
      <calculatedColumnFormula array="1">INDIRECT(Q6&amp;Q5)</calculatedColumnFormula>
    </tableColumn>
    <tableColumn id="18" xr3:uid="{E6D805B2-8469-4745-9436-F1D029B4599F}" name="登録児童数_15日現在_週5" dataDxfId="34">
      <calculatedColumnFormula array="1">INDIRECT(R6&amp;R5)</calculatedColumnFormula>
    </tableColumn>
    <tableColumn id="19" xr3:uid="{1FE9B87D-B4CD-4CE3-9361-E8D02C6A1832}" name="登録児童数_15日現在_週4" dataDxfId="33">
      <calculatedColumnFormula array="1">INDIRECT(S6&amp;S5)</calculatedColumnFormula>
    </tableColumn>
    <tableColumn id="20" xr3:uid="{9F0DFE02-415A-46FD-9E04-D9FCDD6F2781}" name="登録児童数_15日現在_週3" dataDxfId="32">
      <calculatedColumnFormula array="1">INDIRECT(T6&amp;T5)</calculatedColumnFormula>
    </tableColumn>
    <tableColumn id="21" xr3:uid="{CF8E4826-FEAD-4E5B-A4B1-2D0D6BB8767E}" name="登録児童数_15日現在_週2" dataDxfId="31">
      <calculatedColumnFormula array="1">INDIRECT(U6&amp;U5)</calculatedColumnFormula>
    </tableColumn>
    <tableColumn id="22" xr3:uid="{C208BBA7-CD1A-4B70-B39A-5944681C70AB}" name="登録児童数_15日現在_週1" dataDxfId="30">
      <calculatedColumnFormula array="1">INDIRECT(V6&amp;V5)</calculatedColumnFormula>
    </tableColumn>
    <tableColumn id="23" xr3:uid="{66042681-D7DC-403B-BB94-621620318537}" name="登録児童数_15日現在_合計" dataDxfId="29">
      <calculatedColumnFormula array="1">INDIRECT(W6&amp;W5)</calculatedColumnFormula>
    </tableColumn>
    <tableColumn id="24" xr3:uid="{35866567-A842-4B71-AD22-FF636CA81C9C}" name="平均登録児童数" dataDxfId="28">
      <calculatedColumnFormula array="1">INDIRECT(X6&amp;X5)</calculatedColumnFormula>
    </tableColumn>
    <tableColumn id="25" xr3:uid="{34C0AF76-707E-46BE-8927-4C694DCBDC09}" name="従事職員_常勤_支援員" dataDxfId="27">
      <calculatedColumnFormula array="1">INDIRECT(Y6&amp;Y5)</calculatedColumnFormula>
    </tableColumn>
    <tableColumn id="26" xr3:uid="{2F56E4ED-05A1-4CCC-B6B1-975EDC4903CF}" name="従事職員_常勤_補助員" dataDxfId="26">
      <calculatedColumnFormula array="1">INDIRECT(Z6&amp;Z5)</calculatedColumnFormula>
    </tableColumn>
    <tableColumn id="27" xr3:uid="{D412924C-F0E9-4E45-951F-672019C5960C}" name="従事職員_常勤_看護職員" dataDxfId="25">
      <calculatedColumnFormula array="1">INDIRECT(AA6&amp;AA5)</calculatedColumnFormula>
    </tableColumn>
    <tableColumn id="28" xr3:uid="{93B3F1C8-2983-485D-BFD5-F5A00A6B4ABC}" name="従事職員_常勤_その他" dataDxfId="24">
      <calculatedColumnFormula array="1">INDIRECT(AB6&amp;AB5)</calculatedColumnFormula>
    </tableColumn>
    <tableColumn id="29" xr3:uid="{8B410AB1-6919-40B0-91C5-CD65B0C8D33C}" name="従事職員_常勤_合計" dataDxfId="23">
      <calculatedColumnFormula array="1">INDIRECT(AC6&amp;AC5)</calculatedColumnFormula>
    </tableColumn>
    <tableColumn id="30" xr3:uid="{FBBAC08F-7171-4A6F-A794-352B28203B9F}" name="非常勤_支援員" dataDxfId="22">
      <calculatedColumnFormula array="1">INDIRECT(AD6&amp;AD5)</calculatedColumnFormula>
    </tableColumn>
    <tableColumn id="31" xr3:uid="{59EFC862-C35E-4666-A8DF-35B414D531D5}" name="非常勤_補助員" dataDxfId="21">
      <calculatedColumnFormula array="1">INDIRECT(AE6&amp;AE5)</calculatedColumnFormula>
    </tableColumn>
    <tableColumn id="32" xr3:uid="{95C06767-75FC-432E-8D80-C6CFC5C760F5}" name="非常勤_看護職員" dataDxfId="20">
      <calculatedColumnFormula array="1">INDIRECT(AF6&amp;AF5)</calculatedColumnFormula>
    </tableColumn>
    <tableColumn id="33" xr3:uid="{41E74A47-C718-4B58-8EE6-1BBA89424A90}" name="非常勤_その他" dataDxfId="19">
      <calculatedColumnFormula array="1">INDIRECT(AG6&amp;AG5)</calculatedColumnFormula>
    </tableColumn>
    <tableColumn id="34" xr3:uid="{30AC2A91-FDC2-4C62-9455-744529AB4F3C}" name="非常勤_合計" dataDxfId="18">
      <calculatedColumnFormula array="1">INDIRECT(AH6&amp;AH5)</calculatedColumnFormula>
    </tableColumn>
    <tableColumn id="35" xr3:uid="{6F83357B-5E2C-4A61-A59C-4EC46132872E}" name="合計_支援員" dataDxfId="17">
      <calculatedColumnFormula array="1">INDIRECT(AI6&amp;AI5)</calculatedColumnFormula>
    </tableColumn>
    <tableColumn id="36" xr3:uid="{9AF0774D-F995-4F6F-8B4A-1705000C71F2}" name="合計_補助員" dataDxfId="16">
      <calculatedColumnFormula array="1">INDIRECT(AJ6&amp;AJ5)</calculatedColumnFormula>
    </tableColumn>
    <tableColumn id="37" xr3:uid="{356F5322-C918-4142-8057-B97805DB26FA}" name="合計_看護職員" dataDxfId="15">
      <calculatedColumnFormula array="1">INDIRECT(AK6&amp;AK5)</calculatedColumnFormula>
    </tableColumn>
    <tableColumn id="38" xr3:uid="{8AF30EBE-D8E0-4545-BDF0-11147019D548}" name="合計_その他" dataDxfId="14">
      <calculatedColumnFormula array="1">INDIRECT(AL6&amp;AL5)</calculatedColumnFormula>
    </tableColumn>
    <tableColumn id="39" xr3:uid="{935E42F4-F124-4257-A4CD-800E1E66399F}" name="合計_合計" dataDxfId="13">
      <calculatedColumnFormula array="1">INDIRECT(AM6&amp;AM5)</calculatedColumnFormula>
    </tableColumn>
    <tableColumn id="40" xr3:uid="{B91C899D-9C72-4115-8107-967D067AF347}" name="月計‗参加児童数" dataDxfId="12">
      <calculatedColumnFormula array="1">INDIRECT(AN6&amp;AN5)</calculatedColumnFormula>
    </tableColumn>
    <tableColumn id="41" xr3:uid="{5D411ACC-D919-4732-BFE5-66D4ACE8A258}" name="月計‗参加児童数‗障がい児" dataDxfId="11">
      <calculatedColumnFormula array="1">INDIRECT(AO6&amp;AO5)</calculatedColumnFormula>
    </tableColumn>
    <tableColumn id="42" xr3:uid="{FFDE4831-FE09-4D38-9E88-46CAEA0DCE96}" name="月計‗参加児童数‗医ケア児" dataDxfId="10">
      <calculatedColumnFormula array="1">INDIRECT(AP6&amp;AP5)</calculatedColumnFormula>
    </tableColumn>
    <tableColumn id="43" xr3:uid="{68EA8E0A-943D-4BF8-AC38-4DA87E514A0D}" name="月計_従事職員" dataDxfId="9">
      <calculatedColumnFormula array="1">INDIRECT(AQ6&amp;AQ5)</calculatedColumnFormula>
    </tableColumn>
    <tableColumn id="44" xr3:uid="{C3662F15-2B73-4EE8-9C39-3BC4DFD7846E}" name="月計_従事職員‗支援員" dataDxfId="8">
      <calculatedColumnFormula array="1">INDIRECT(AR6&amp;AR5)</calculatedColumnFormula>
    </tableColumn>
    <tableColumn id="45" xr3:uid="{8B0F8190-A609-4879-911B-7C767B8CAB41}" name="常勤雇用状況" dataDxfId="7">
      <calculatedColumnFormula array="1">INDIRECT(AS6&amp;AS5)</calculatedColumnFormula>
    </tableColumn>
    <tableColumn id="46" xr3:uid="{91FC3D76-BB10-48E4-86D3-FE1172B79B4B}" name="状態" dataDxfId="6"/>
    <tableColumn id="47" xr3:uid="{8CB019EE-B9CF-4425-8905-F1A69F68BC59}" name="月" dataDxfId="5">
      <calculatedColumnFormula>月次報告書２!K1</calculatedColumnFormula>
    </tableColumn>
    <tableColumn id="48" xr3:uid="{4AF1BDD0-7113-4FBC-AC1E-3B816AB0F7A7}" name="変更届" dataDxfId="4"/>
    <tableColumn id="49" xr3:uid="{F1F13463-C6B8-4FC4-83B7-583962C798FF}" name="現在提出" dataDxfId="3"/>
    <tableColumn id="50" xr3:uid="{C0694AC4-2F6F-4E7F-A28F-9198A92598E0}" name="提出件数" dataDxfId="2"/>
    <tableColumn id="51" xr3:uid="{ECE8FF46-D77D-4C14-8755-78CC81CBC81F}" name="未提出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CA1C-CD0D-4150-8353-B49006F63662}">
  <sheetPr>
    <pageSetUpPr fitToPage="1"/>
  </sheetPr>
  <dimension ref="A1:I22"/>
  <sheetViews>
    <sheetView showGridLines="0" tabSelected="1" view="pageBreakPreview" zoomScaleNormal="100" zoomScaleSheetLayoutView="100" workbookViewId="0"/>
  </sheetViews>
  <sheetFormatPr defaultRowHeight="18.75" x14ac:dyDescent="0.4"/>
  <cols>
    <col min="1" max="1" width="3.875" style="2" customWidth="1"/>
    <col min="2" max="2" width="17.125" customWidth="1"/>
    <col min="3" max="3" width="21.75" customWidth="1"/>
    <col min="4" max="4" width="14.875" style="2" customWidth="1"/>
    <col min="5" max="5" width="17.25" customWidth="1"/>
    <col min="6" max="6" width="2.375" customWidth="1"/>
    <col min="7" max="7" width="2.125" customWidth="1"/>
    <col min="8" max="8" width="25.5" bestFit="1" customWidth="1"/>
    <col min="9" max="9" width="58.5" customWidth="1"/>
  </cols>
  <sheetData>
    <row r="1" spans="1:9" s="2" customFormat="1" x14ac:dyDescent="0.4">
      <c r="A1" s="1"/>
      <c r="B1" s="1" t="s">
        <v>0</v>
      </c>
      <c r="C1" s="1" t="s">
        <v>1</v>
      </c>
      <c r="D1" s="1" t="s">
        <v>72</v>
      </c>
      <c r="E1" s="1" t="s">
        <v>73</v>
      </c>
      <c r="H1" s="71" t="s">
        <v>87</v>
      </c>
      <c r="I1" s="71" t="s">
        <v>93</v>
      </c>
    </row>
    <row r="2" spans="1:9" ht="18.75" customHeight="1" x14ac:dyDescent="0.4">
      <c r="A2" s="1">
        <v>1</v>
      </c>
      <c r="B2" s="3"/>
      <c r="C2" s="3"/>
      <c r="D2" s="46"/>
      <c r="E2" s="3"/>
      <c r="H2" s="83" t="s">
        <v>81</v>
      </c>
      <c r="I2" s="86" t="s">
        <v>88</v>
      </c>
    </row>
    <row r="3" spans="1:9" x14ac:dyDescent="0.4">
      <c r="A3" s="1">
        <v>2</v>
      </c>
      <c r="B3" s="3"/>
      <c r="C3" s="3"/>
      <c r="D3" s="46"/>
      <c r="E3" s="3"/>
      <c r="H3" s="84"/>
      <c r="I3" s="87"/>
    </row>
    <row r="4" spans="1:9" x14ac:dyDescent="0.4">
      <c r="A4" s="1">
        <v>3</v>
      </c>
      <c r="B4" s="3"/>
      <c r="C4" s="3"/>
      <c r="D4" s="46"/>
      <c r="E4" s="3"/>
      <c r="H4" s="85"/>
      <c r="I4" s="88"/>
    </row>
    <row r="5" spans="1:9" x14ac:dyDescent="0.4">
      <c r="A5" s="1">
        <v>4</v>
      </c>
      <c r="B5" s="3"/>
      <c r="C5" s="3"/>
      <c r="D5" s="46"/>
      <c r="E5" s="3"/>
      <c r="H5" s="81" t="s">
        <v>82</v>
      </c>
      <c r="I5" s="82" t="s">
        <v>89</v>
      </c>
    </row>
    <row r="6" spans="1:9" x14ac:dyDescent="0.4">
      <c r="A6" s="1">
        <v>5</v>
      </c>
      <c r="B6" s="3"/>
      <c r="C6" s="3"/>
      <c r="D6" s="46"/>
      <c r="E6" s="3"/>
      <c r="H6" s="81"/>
      <c r="I6" s="82"/>
    </row>
    <row r="7" spans="1:9" x14ac:dyDescent="0.4">
      <c r="A7" s="1">
        <v>6</v>
      </c>
      <c r="B7" s="3"/>
      <c r="C7" s="3"/>
      <c r="D7" s="46"/>
      <c r="E7" s="3"/>
      <c r="H7" s="81"/>
      <c r="I7" s="82"/>
    </row>
    <row r="8" spans="1:9" x14ac:dyDescent="0.4">
      <c r="A8" s="1">
        <v>7</v>
      </c>
      <c r="B8" s="3"/>
      <c r="C8" s="3"/>
      <c r="D8" s="46"/>
      <c r="E8" s="3"/>
      <c r="H8" s="71" t="s">
        <v>86</v>
      </c>
      <c r="I8" s="71" t="s">
        <v>95</v>
      </c>
    </row>
    <row r="9" spans="1:9" x14ac:dyDescent="0.4">
      <c r="A9" s="1">
        <v>8</v>
      </c>
      <c r="B9" s="3"/>
      <c r="C9" s="3"/>
      <c r="D9" s="46"/>
      <c r="E9" s="3"/>
      <c r="H9" s="83" t="s">
        <v>83</v>
      </c>
      <c r="I9" s="86" t="s">
        <v>90</v>
      </c>
    </row>
    <row r="10" spans="1:9" ht="18.75" customHeight="1" x14ac:dyDescent="0.4">
      <c r="A10" s="1">
        <v>9</v>
      </c>
      <c r="B10" s="3"/>
      <c r="C10" s="3"/>
      <c r="D10" s="46"/>
      <c r="E10" s="3"/>
      <c r="H10" s="84"/>
      <c r="I10" s="87"/>
    </row>
    <row r="11" spans="1:9" x14ac:dyDescent="0.4">
      <c r="A11" s="1">
        <v>10</v>
      </c>
      <c r="B11" s="3"/>
      <c r="C11" s="3"/>
      <c r="D11" s="46"/>
      <c r="E11" s="3"/>
      <c r="H11" s="85"/>
      <c r="I11" s="88"/>
    </row>
    <row r="12" spans="1:9" ht="18.75" customHeight="1" x14ac:dyDescent="0.4">
      <c r="A12" s="1">
        <v>11</v>
      </c>
      <c r="B12" s="3"/>
      <c r="C12" s="3"/>
      <c r="D12" s="46"/>
      <c r="E12" s="3"/>
      <c r="H12" s="83" t="s">
        <v>84</v>
      </c>
      <c r="I12" s="89" t="s">
        <v>91</v>
      </c>
    </row>
    <row r="13" spans="1:9" x14ac:dyDescent="0.4">
      <c r="A13" s="1">
        <v>12</v>
      </c>
      <c r="B13" s="3"/>
      <c r="C13" s="3"/>
      <c r="D13" s="46"/>
      <c r="E13" s="3"/>
      <c r="H13" s="84"/>
      <c r="I13" s="89"/>
    </row>
    <row r="14" spans="1:9" x14ac:dyDescent="0.4">
      <c r="A14" s="1">
        <v>13</v>
      </c>
      <c r="B14" s="3"/>
      <c r="C14" s="3"/>
      <c r="D14" s="46"/>
      <c r="E14" s="3"/>
      <c r="H14" s="84"/>
      <c r="I14" s="89"/>
    </row>
    <row r="15" spans="1:9" x14ac:dyDescent="0.4">
      <c r="A15" s="1">
        <v>14</v>
      </c>
      <c r="B15" s="3"/>
      <c r="C15" s="3"/>
      <c r="D15" s="46"/>
      <c r="E15" s="3"/>
      <c r="H15" s="84"/>
      <c r="I15" s="89"/>
    </row>
    <row r="16" spans="1:9" x14ac:dyDescent="0.4">
      <c r="A16" s="1">
        <v>15</v>
      </c>
      <c r="B16" s="3"/>
      <c r="C16" s="3"/>
      <c r="D16" s="46"/>
      <c r="E16" s="3"/>
      <c r="H16" s="84"/>
      <c r="I16" s="89"/>
    </row>
    <row r="17" spans="1:9" x14ac:dyDescent="0.4">
      <c r="A17" s="1">
        <v>16</v>
      </c>
      <c r="B17" s="3"/>
      <c r="C17" s="3"/>
      <c r="D17" s="46"/>
      <c r="E17" s="3"/>
      <c r="H17" s="85"/>
      <c r="I17" s="89"/>
    </row>
    <row r="18" spans="1:9" ht="18.75" customHeight="1" x14ac:dyDescent="0.4">
      <c r="A18" s="1">
        <v>17</v>
      </c>
      <c r="B18" s="3"/>
      <c r="C18" s="3"/>
      <c r="D18" s="46"/>
      <c r="E18" s="3"/>
      <c r="H18" s="81" t="s">
        <v>85</v>
      </c>
      <c r="I18" s="86" t="s">
        <v>92</v>
      </c>
    </row>
    <row r="19" spans="1:9" x14ac:dyDescent="0.4">
      <c r="A19" s="1">
        <v>18</v>
      </c>
      <c r="B19" s="3"/>
      <c r="C19" s="3"/>
      <c r="D19" s="46"/>
      <c r="E19" s="3"/>
      <c r="H19" s="81"/>
      <c r="I19" s="87"/>
    </row>
    <row r="20" spans="1:9" x14ac:dyDescent="0.4">
      <c r="A20" s="1">
        <v>19</v>
      </c>
      <c r="B20" s="3"/>
      <c r="C20" s="3"/>
      <c r="D20" s="46"/>
      <c r="E20" s="3"/>
      <c r="H20" s="81"/>
      <c r="I20" s="88"/>
    </row>
    <row r="21" spans="1:9" ht="18" customHeight="1" x14ac:dyDescent="0.4">
      <c r="A21" s="1">
        <v>20</v>
      </c>
      <c r="B21" s="3"/>
      <c r="C21" s="3"/>
      <c r="D21" s="46"/>
      <c r="E21" s="3"/>
      <c r="H21" s="79" t="s">
        <v>94</v>
      </c>
      <c r="I21" s="79"/>
    </row>
    <row r="22" spans="1:9" x14ac:dyDescent="0.4">
      <c r="H22" s="80"/>
      <c r="I22" s="80"/>
    </row>
  </sheetData>
  <sheetProtection sheet="1" objects="1" scenarios="1"/>
  <mergeCells count="11">
    <mergeCell ref="H21:I22"/>
    <mergeCell ref="H5:H7"/>
    <mergeCell ref="I5:I7"/>
    <mergeCell ref="H2:H4"/>
    <mergeCell ref="I2:I4"/>
    <mergeCell ref="I12:I17"/>
    <mergeCell ref="H18:H20"/>
    <mergeCell ref="I18:I20"/>
    <mergeCell ref="H12:H17"/>
    <mergeCell ref="H9:H11"/>
    <mergeCell ref="I9:I11"/>
  </mergeCells>
  <phoneticPr fontId="1"/>
  <dataValidations count="2">
    <dataValidation type="list" allowBlank="1" showInputMessage="1" showErrorMessage="1" sqref="C2:C21" xr:uid="{BFBF2853-6082-4E7E-8C1B-8CFFC675A7D1}">
      <formula1>"放課後児童支援員,補助員,看護職員"</formula1>
    </dataValidation>
    <dataValidation type="list" errorStyle="warning" allowBlank="1" showInputMessage="1" showErrorMessage="1" sqref="D3:D21 D2" xr:uid="{F293DE2A-E059-47C9-B146-C54B17A30546}">
      <formula1>"正規・常勤,正規・非常勤(みなし常勤),正規・非常勤,非正規・常勤,非正規・非常勤(みなし常勤),非正規・非常勤"</formula1>
    </dataValidation>
  </dataValidations>
  <pageMargins left="0.7" right="0.7" top="0.75" bottom="0.75" header="0.3" footer="0.3"/>
  <pageSetup paperSize="9" orientation="portrait" verticalDpi="0" r:id="rId1"/>
  <colBreaks count="2" manualBreakCount="2">
    <brk id="7" max="38" man="1"/>
    <brk id="34" max="3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BCAE-C3B9-4314-8ED4-604EE70BC404}">
  <dimension ref="A1:AJ42"/>
  <sheetViews>
    <sheetView showGridLines="0" view="pageBreakPreview" zoomScaleNormal="100" zoomScaleSheetLayoutView="100" workbookViewId="0">
      <selection sqref="A1:K1"/>
    </sheetView>
  </sheetViews>
  <sheetFormatPr defaultColWidth="9" defaultRowHeight="15.75" x14ac:dyDescent="0.4"/>
  <cols>
    <col min="1" max="1" width="4" style="8" bestFit="1" customWidth="1"/>
    <col min="2" max="2" width="5.25" style="7" bestFit="1" customWidth="1"/>
    <col min="3" max="3" width="10" style="8" customWidth="1"/>
    <col min="4" max="20" width="8.625" style="8" customWidth="1"/>
    <col min="21" max="21" width="3.875" style="7" customWidth="1"/>
    <col min="22" max="22" width="11.875" style="8" customWidth="1"/>
    <col min="23" max="23" width="9.75" style="8" customWidth="1"/>
    <col min="24" max="24" width="3.125" style="8" customWidth="1"/>
    <col min="25" max="25" width="9" style="8"/>
    <col min="26" max="26" width="4.125" style="8" customWidth="1"/>
    <col min="27" max="36" width="9" style="8"/>
    <col min="37" max="16384" width="9" style="7"/>
  </cols>
  <sheetData>
    <row r="1" spans="1:36" ht="32.25" customHeight="1" x14ac:dyDescent="0.4">
      <c r="A1" s="90" t="s">
        <v>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67" t="s">
        <v>3</v>
      </c>
      <c r="M1" s="5"/>
      <c r="N1" s="4" t="s">
        <v>4</v>
      </c>
      <c r="O1" s="5"/>
      <c r="P1" s="67" t="s">
        <v>5</v>
      </c>
      <c r="Q1" s="6"/>
      <c r="R1" s="6"/>
      <c r="S1" s="6"/>
      <c r="T1" s="6"/>
    </row>
    <row r="2" spans="1:36" ht="18" customHeight="1" x14ac:dyDescent="0.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91"/>
      <c r="T2" s="91"/>
    </row>
    <row r="3" spans="1:36" ht="15" customHeight="1" x14ac:dyDescent="0.4">
      <c r="A3" s="6"/>
      <c r="B3" s="9"/>
      <c r="C3" s="9"/>
      <c r="D3" s="9"/>
      <c r="E3" s="9"/>
      <c r="F3" s="9"/>
      <c r="G3" s="9"/>
      <c r="H3" s="9"/>
      <c r="I3" s="9"/>
      <c r="J3" s="10"/>
      <c r="K3" s="10"/>
      <c r="L3" s="10"/>
      <c r="M3" s="10"/>
      <c r="N3" s="6"/>
      <c r="O3" s="92" t="s">
        <v>6</v>
      </c>
      <c r="P3" s="92"/>
      <c r="Q3" s="93" t="s">
        <v>7</v>
      </c>
      <c r="R3" s="94"/>
      <c r="S3" s="94"/>
      <c r="T3" s="95"/>
    </row>
    <row r="4" spans="1:36" ht="15" customHeight="1" x14ac:dyDescent="0.4">
      <c r="A4" s="6"/>
      <c r="B4" s="11"/>
      <c r="C4" s="11"/>
      <c r="D4" s="11"/>
      <c r="E4" s="11"/>
      <c r="F4" s="11"/>
      <c r="G4" s="11"/>
      <c r="H4" s="11"/>
      <c r="I4" s="11"/>
      <c r="J4" s="10"/>
      <c r="K4" s="10"/>
      <c r="L4" s="12"/>
      <c r="M4" s="12"/>
      <c r="N4" s="6"/>
      <c r="O4" s="96"/>
      <c r="P4" s="97"/>
      <c r="Q4" s="100"/>
      <c r="R4" s="101"/>
      <c r="S4" s="101"/>
      <c r="T4" s="102"/>
    </row>
    <row r="5" spans="1:36" ht="15" customHeight="1" x14ac:dyDescent="0.4">
      <c r="A5" s="6"/>
      <c r="B5" s="11"/>
      <c r="C5" s="11"/>
      <c r="D5" s="11"/>
      <c r="E5" s="11"/>
      <c r="F5" s="11"/>
      <c r="G5" s="11"/>
      <c r="H5" s="11"/>
      <c r="I5" s="11"/>
      <c r="J5" s="10"/>
      <c r="K5" s="10"/>
      <c r="L5" s="12"/>
      <c r="M5" s="12"/>
      <c r="N5" s="6"/>
      <c r="O5" s="98"/>
      <c r="P5" s="99"/>
      <c r="Q5" s="103"/>
      <c r="R5" s="104"/>
      <c r="S5" s="104"/>
      <c r="T5" s="105"/>
    </row>
    <row r="6" spans="1:36" ht="15" customHeight="1" x14ac:dyDescent="0.4">
      <c r="A6" s="6"/>
      <c r="B6" s="11"/>
      <c r="C6" s="11"/>
      <c r="D6" s="11"/>
      <c r="E6" s="11"/>
      <c r="F6" s="11"/>
      <c r="G6" s="11"/>
      <c r="H6" s="11"/>
      <c r="I6" s="11"/>
      <c r="J6" s="10"/>
      <c r="K6" s="10"/>
      <c r="L6" s="12"/>
      <c r="M6" s="12"/>
      <c r="N6" s="6"/>
    </row>
    <row r="7" spans="1:36" ht="15" customHeight="1" x14ac:dyDescent="0.4">
      <c r="A7" s="6"/>
      <c r="B7" s="11"/>
      <c r="C7" s="11"/>
      <c r="D7" s="11"/>
      <c r="E7" s="11"/>
      <c r="F7" s="11"/>
      <c r="G7" s="11"/>
      <c r="H7" s="11"/>
      <c r="I7" s="11"/>
      <c r="J7" s="10"/>
      <c r="K7" s="10"/>
      <c r="L7" s="12"/>
      <c r="M7" s="12"/>
      <c r="N7" s="6"/>
    </row>
    <row r="8" spans="1:36" ht="15" customHeight="1" x14ac:dyDescent="0.4">
      <c r="A8" s="6"/>
      <c r="B8" s="11"/>
      <c r="C8" s="11"/>
      <c r="D8" s="11"/>
      <c r="E8" s="11"/>
      <c r="F8" s="11"/>
      <c r="G8" s="11"/>
      <c r="H8" s="11"/>
      <c r="I8" s="11"/>
      <c r="J8" s="10"/>
      <c r="K8" s="10"/>
      <c r="L8" s="12"/>
      <c r="M8" s="12"/>
      <c r="N8" s="6"/>
    </row>
    <row r="9" spans="1:36" ht="25.5" customHeight="1" x14ac:dyDescent="0.4">
      <c r="A9" s="115" t="s">
        <v>8</v>
      </c>
      <c r="B9" s="115" t="s">
        <v>9</v>
      </c>
      <c r="C9" s="109" t="s">
        <v>10</v>
      </c>
      <c r="D9" s="110"/>
      <c r="E9" s="111"/>
      <c r="F9" s="108" t="s">
        <v>69</v>
      </c>
      <c r="G9" s="108"/>
      <c r="H9" s="108" t="s">
        <v>70</v>
      </c>
      <c r="I9" s="108"/>
      <c r="J9" s="112" t="s">
        <v>74</v>
      </c>
      <c r="K9" s="113"/>
      <c r="L9" s="113"/>
      <c r="M9" s="113"/>
      <c r="N9" s="113"/>
      <c r="O9" s="113"/>
      <c r="P9" s="113"/>
      <c r="Q9" s="113"/>
      <c r="R9" s="113"/>
      <c r="S9" s="113"/>
      <c r="T9" s="114"/>
      <c r="U9" s="6"/>
    </row>
    <row r="10" spans="1:36" s="51" customFormat="1" ht="32.25" customHeight="1" x14ac:dyDescent="0.4">
      <c r="A10" s="115"/>
      <c r="B10" s="115"/>
      <c r="C10" s="48"/>
      <c r="D10" s="47" t="s">
        <v>66</v>
      </c>
      <c r="E10" s="49" t="s">
        <v>67</v>
      </c>
      <c r="F10" s="47" t="s">
        <v>71</v>
      </c>
      <c r="G10" s="47" t="s">
        <v>68</v>
      </c>
      <c r="H10" s="47" t="s">
        <v>71</v>
      </c>
      <c r="I10" s="47" t="s">
        <v>68</v>
      </c>
      <c r="J10" s="50" t="s">
        <v>11</v>
      </c>
      <c r="K10" s="47" t="s">
        <v>12</v>
      </c>
      <c r="L10" s="47" t="s">
        <v>13</v>
      </c>
      <c r="M10" s="47" t="s">
        <v>14</v>
      </c>
      <c r="N10" s="47" t="s">
        <v>15</v>
      </c>
      <c r="O10" s="47" t="s">
        <v>16</v>
      </c>
      <c r="P10" s="47" t="s">
        <v>17</v>
      </c>
      <c r="Q10" s="47" t="s">
        <v>18</v>
      </c>
      <c r="R10" s="47" t="s">
        <v>19</v>
      </c>
      <c r="S10" s="47" t="s">
        <v>20</v>
      </c>
      <c r="T10" s="47" t="s">
        <v>75</v>
      </c>
      <c r="V10" s="17" t="s">
        <v>21</v>
      </c>
      <c r="W10" s="17" t="s">
        <v>22</v>
      </c>
      <c r="Y10" s="17" t="s">
        <v>23</v>
      </c>
      <c r="AA10" s="47" t="s">
        <v>24</v>
      </c>
      <c r="AB10" s="47" t="s">
        <v>25</v>
      </c>
      <c r="AC10" s="47" t="s">
        <v>26</v>
      </c>
      <c r="AD10" s="47" t="s">
        <v>27</v>
      </c>
      <c r="AE10" s="47" t="s">
        <v>28</v>
      </c>
      <c r="AF10" s="47" t="s">
        <v>29</v>
      </c>
      <c r="AG10" s="47" t="s">
        <v>30</v>
      </c>
      <c r="AH10" s="47" t="s">
        <v>31</v>
      </c>
      <c r="AI10" s="47" t="s">
        <v>32</v>
      </c>
      <c r="AJ10" s="47" t="s">
        <v>33</v>
      </c>
    </row>
    <row r="11" spans="1:36" x14ac:dyDescent="0.4">
      <c r="A11" s="13">
        <v>1</v>
      </c>
      <c r="B11" s="15" t="str">
        <f>IF(OR($M$1="",$O$1="",A11=""),"",DATE($M$1+2018,$O$1,A11))</f>
        <v/>
      </c>
      <c r="C11" s="16"/>
      <c r="D11" s="16"/>
      <c r="E11" s="16"/>
      <c r="F11" s="16"/>
      <c r="G11" s="16"/>
      <c r="H11" s="16"/>
      <c r="I11" s="16"/>
      <c r="J11" s="13" t="str">
        <f>IF(K11="","",COUNTA(K11:T11))</f>
        <v/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V11" s="14" t="str">
        <f>IF(職員一覧!B2="","",職員一覧!B2)</f>
        <v/>
      </c>
      <c r="W11" s="14" t="str">
        <f>IF(V11="","",COUNTIFS($K$11:$T$41,V11))</f>
        <v/>
      </c>
      <c r="Y11" s="14" t="str">
        <f>IF(K11="","",COUNTIF($AA11:$AJ11,"(主任)放課後児童支援員")+COUNTIF($AA11:$AJ11,"施設長兼放課後児童支援員")+COUNTIF($AA11:$AJ11,"放課後児童支援員"))</f>
        <v/>
      </c>
      <c r="AA11" s="17" t="str">
        <f>IF(K11="","",VLOOKUP(月次報告書１!K11,職員一覧!$B$1:$C$21,2,FALSE))</f>
        <v/>
      </c>
      <c r="AB11" s="17" t="str">
        <f>IF(L11="","",VLOOKUP(月次報告書１!L11,職員一覧!$B$1:$C$21,2,FALSE))</f>
        <v/>
      </c>
      <c r="AC11" s="17" t="str">
        <f>IF(M11="","",VLOOKUP(月次報告書１!M11,職員一覧!$B$1:$C$21,2,FALSE))</f>
        <v/>
      </c>
      <c r="AD11" s="17" t="str">
        <f>IF(N11="","",VLOOKUP(月次報告書１!N11,職員一覧!$B$1:$C$21,2,FALSE))</f>
        <v/>
      </c>
      <c r="AE11" s="17" t="str">
        <f>IF(O11="","",VLOOKUP(月次報告書１!O11,職員一覧!$B$1:$C$21,2,FALSE))</f>
        <v/>
      </c>
      <c r="AF11" s="17" t="str">
        <f>IF(P11="","",VLOOKUP(月次報告書１!P11,職員一覧!$B$1:$C$21,2,FALSE))</f>
        <v/>
      </c>
      <c r="AG11" s="17" t="str">
        <f>IF(Q11="","",VLOOKUP(月次報告書１!Q11,職員一覧!$B$1:$C$21,2,FALSE))</f>
        <v/>
      </c>
      <c r="AH11" s="17" t="str">
        <f>IF(R11="","",VLOOKUP(月次報告書１!R11,職員一覧!$B$1:$C$21,2,FALSE))</f>
        <v/>
      </c>
      <c r="AI11" s="17" t="str">
        <f>IF(S11="","",VLOOKUP(月次報告書１!S11,職員一覧!$B$1:$C$21,2,FALSE))</f>
        <v/>
      </c>
      <c r="AJ11" s="17" t="str">
        <f>IF(T11="","",VLOOKUP(月次報告書１!T11,職員一覧!$B$1:$C$21,2,FALSE))</f>
        <v/>
      </c>
    </row>
    <row r="12" spans="1:36" x14ac:dyDescent="0.4">
      <c r="A12" s="13">
        <v>2</v>
      </c>
      <c r="B12" s="15" t="str">
        <f t="shared" ref="B12:B41" si="0">IF(OR($M$1="",$O$1="",A12=""),"",DATE($M$1+2018,$O$1,A12))</f>
        <v/>
      </c>
      <c r="C12" s="16"/>
      <c r="D12" s="16"/>
      <c r="E12" s="16"/>
      <c r="F12" s="16"/>
      <c r="G12" s="16"/>
      <c r="H12" s="16"/>
      <c r="I12" s="16"/>
      <c r="J12" s="13" t="str">
        <f>IF(K12="","",COUNTA(K12:T12))</f>
        <v/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V12" s="14" t="str">
        <f>IF(職員一覧!B3="","",職員一覧!B3)</f>
        <v/>
      </c>
      <c r="W12" s="14" t="str">
        <f t="shared" ref="W12:W30" si="1">IF(V12="","",COUNTIFS($K$11:$T$41,V12))</f>
        <v/>
      </c>
      <c r="Y12" s="14" t="str">
        <f t="shared" ref="Y12:Y41" si="2">IF(K12="","",COUNTIF($AA12:$AJ12,"(主任)放課後児童支援員")+COUNTIF($AA12:$AJ12,"施設長兼放課後児童支援員")+COUNTIF($AA12:$AJ12,"放課後児童支援員"))</f>
        <v/>
      </c>
      <c r="AA12" s="17" t="str">
        <f>IF(K12="","",VLOOKUP(月次報告書１!K12,職員一覧!$B$1:$C$21,2,FALSE))</f>
        <v/>
      </c>
      <c r="AB12" s="17" t="str">
        <f>IF(L12="","",VLOOKUP(月次報告書１!L12,職員一覧!$B$1:$C$21,2,FALSE))</f>
        <v/>
      </c>
      <c r="AC12" s="17" t="str">
        <f>IF(M12="","",VLOOKUP(月次報告書１!M12,職員一覧!$B$1:$C$21,2,FALSE))</f>
        <v/>
      </c>
      <c r="AD12" s="17" t="str">
        <f>IF(N12="","",VLOOKUP(月次報告書１!N12,職員一覧!$B$1:$C$21,2,FALSE))</f>
        <v/>
      </c>
      <c r="AE12" s="17" t="str">
        <f>IF(O12="","",VLOOKUP(月次報告書１!O12,職員一覧!$B$1:$C$21,2,FALSE))</f>
        <v/>
      </c>
      <c r="AF12" s="17" t="str">
        <f>IF(P12="","",VLOOKUP(月次報告書１!P12,職員一覧!$B$1:$C$21,2,FALSE))</f>
        <v/>
      </c>
      <c r="AG12" s="17" t="str">
        <f>IF(Q12="","",VLOOKUP(月次報告書１!Q12,職員一覧!$B$1:$C$21,2,FALSE))</f>
        <v/>
      </c>
      <c r="AH12" s="17" t="str">
        <f>IF(R12="","",VLOOKUP(月次報告書１!R12,職員一覧!$B$1:$C$21,2,FALSE))</f>
        <v/>
      </c>
      <c r="AI12" s="17" t="str">
        <f>IF(S12="","",VLOOKUP(月次報告書１!S12,職員一覧!$B$1:$C$21,2,FALSE))</f>
        <v/>
      </c>
      <c r="AJ12" s="17" t="str">
        <f>IF(T12="","",VLOOKUP(月次報告書１!T12,職員一覧!$B$1:$C$21,2,FALSE))</f>
        <v/>
      </c>
    </row>
    <row r="13" spans="1:36" x14ac:dyDescent="0.4">
      <c r="A13" s="13">
        <v>3</v>
      </c>
      <c r="B13" s="15" t="str">
        <f t="shared" si="0"/>
        <v/>
      </c>
      <c r="C13" s="16"/>
      <c r="D13" s="16"/>
      <c r="E13" s="16"/>
      <c r="F13" s="16"/>
      <c r="G13" s="16"/>
      <c r="H13" s="16"/>
      <c r="I13" s="16"/>
      <c r="J13" s="13" t="str">
        <f t="shared" ref="J13:J41" si="3">IF(K13="","",COUNTA(K13:T13))</f>
        <v/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V13" s="14" t="str">
        <f>IF(職員一覧!B4="","",職員一覧!B4)</f>
        <v/>
      </c>
      <c r="W13" s="14" t="str">
        <f t="shared" si="1"/>
        <v/>
      </c>
      <c r="Y13" s="14" t="str">
        <f t="shared" si="2"/>
        <v/>
      </c>
      <c r="AA13" s="17" t="str">
        <f>IF(K13="","",VLOOKUP(月次報告書１!K13,職員一覧!$B$1:$C$21,2,FALSE))</f>
        <v/>
      </c>
      <c r="AB13" s="17" t="str">
        <f>IF(L13="","",VLOOKUP(月次報告書１!L13,職員一覧!$B$1:$C$21,2,FALSE))</f>
        <v/>
      </c>
      <c r="AC13" s="17" t="str">
        <f>IF(M13="","",VLOOKUP(月次報告書１!M13,職員一覧!$B$1:$C$21,2,FALSE))</f>
        <v/>
      </c>
      <c r="AD13" s="17" t="str">
        <f>IF(N13="","",VLOOKUP(月次報告書１!N13,職員一覧!$B$1:$C$21,2,FALSE))</f>
        <v/>
      </c>
      <c r="AE13" s="17" t="str">
        <f>IF(O13="","",VLOOKUP(月次報告書１!O13,職員一覧!$B$1:$C$21,2,FALSE))</f>
        <v/>
      </c>
      <c r="AF13" s="17" t="str">
        <f>IF(P13="","",VLOOKUP(月次報告書１!P13,職員一覧!$B$1:$C$21,2,FALSE))</f>
        <v/>
      </c>
      <c r="AG13" s="17" t="str">
        <f>IF(Q13="","",VLOOKUP(月次報告書１!Q13,職員一覧!$B$1:$C$21,2,FALSE))</f>
        <v/>
      </c>
      <c r="AH13" s="17" t="str">
        <f>IF(R13="","",VLOOKUP(月次報告書１!R13,職員一覧!$B$1:$C$21,2,FALSE))</f>
        <v/>
      </c>
      <c r="AI13" s="17" t="str">
        <f>IF(S13="","",VLOOKUP(月次報告書１!S13,職員一覧!$B$1:$C$21,2,FALSE))</f>
        <v/>
      </c>
      <c r="AJ13" s="17" t="str">
        <f>IF(T13="","",VLOOKUP(月次報告書１!T13,職員一覧!$B$1:$C$21,2,FALSE))</f>
        <v/>
      </c>
    </row>
    <row r="14" spans="1:36" x14ac:dyDescent="0.4">
      <c r="A14" s="13">
        <v>4</v>
      </c>
      <c r="B14" s="15" t="str">
        <f t="shared" si="0"/>
        <v/>
      </c>
      <c r="C14" s="16"/>
      <c r="D14" s="16"/>
      <c r="E14" s="16"/>
      <c r="F14" s="16"/>
      <c r="G14" s="16"/>
      <c r="H14" s="16"/>
      <c r="I14" s="16"/>
      <c r="J14" s="13" t="str">
        <f t="shared" si="3"/>
        <v/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V14" s="14" t="str">
        <f>IF(職員一覧!B5="","",職員一覧!B5)</f>
        <v/>
      </c>
      <c r="W14" s="14" t="str">
        <f t="shared" si="1"/>
        <v/>
      </c>
      <c r="Y14" s="14" t="str">
        <f t="shared" si="2"/>
        <v/>
      </c>
      <c r="AA14" s="17" t="str">
        <f>IF(K14="","",VLOOKUP(月次報告書１!K14,職員一覧!$B$1:$C$21,2,FALSE))</f>
        <v/>
      </c>
      <c r="AB14" s="17" t="str">
        <f>IF(L14="","",VLOOKUP(月次報告書１!L14,職員一覧!$B$1:$C$21,2,FALSE))</f>
        <v/>
      </c>
      <c r="AC14" s="17" t="str">
        <f>IF(M14="","",VLOOKUP(月次報告書１!M14,職員一覧!$B$1:$C$21,2,FALSE))</f>
        <v/>
      </c>
      <c r="AD14" s="17" t="str">
        <f>IF(N14="","",VLOOKUP(月次報告書１!N14,職員一覧!$B$1:$C$21,2,FALSE))</f>
        <v/>
      </c>
      <c r="AE14" s="17" t="str">
        <f>IF(O14="","",VLOOKUP(月次報告書１!O14,職員一覧!$B$1:$C$21,2,FALSE))</f>
        <v/>
      </c>
      <c r="AF14" s="17" t="str">
        <f>IF(P14="","",VLOOKUP(月次報告書１!P14,職員一覧!$B$1:$C$21,2,FALSE))</f>
        <v/>
      </c>
      <c r="AG14" s="17" t="str">
        <f>IF(Q14="","",VLOOKUP(月次報告書１!Q14,職員一覧!$B$1:$C$21,2,FALSE))</f>
        <v/>
      </c>
      <c r="AH14" s="17" t="str">
        <f>IF(R14="","",VLOOKUP(月次報告書１!R14,職員一覧!$B$1:$C$21,2,FALSE))</f>
        <v/>
      </c>
      <c r="AI14" s="17" t="str">
        <f>IF(S14="","",VLOOKUP(月次報告書１!S14,職員一覧!$B$1:$C$21,2,FALSE))</f>
        <v/>
      </c>
      <c r="AJ14" s="17" t="str">
        <f>IF(T14="","",VLOOKUP(月次報告書１!T14,職員一覧!$B$1:$C$21,2,FALSE))</f>
        <v/>
      </c>
    </row>
    <row r="15" spans="1:36" x14ac:dyDescent="0.4">
      <c r="A15" s="13">
        <v>5</v>
      </c>
      <c r="B15" s="15" t="str">
        <f t="shared" si="0"/>
        <v/>
      </c>
      <c r="C15" s="16"/>
      <c r="D15" s="16"/>
      <c r="E15" s="16"/>
      <c r="F15" s="16"/>
      <c r="G15" s="16"/>
      <c r="H15" s="16"/>
      <c r="I15" s="16"/>
      <c r="J15" s="13" t="str">
        <f t="shared" si="3"/>
        <v/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V15" s="14" t="str">
        <f>IF(職員一覧!B6="","",職員一覧!B6)</f>
        <v/>
      </c>
      <c r="W15" s="14" t="str">
        <f t="shared" si="1"/>
        <v/>
      </c>
      <c r="Y15" s="14" t="str">
        <f t="shared" si="2"/>
        <v/>
      </c>
      <c r="AA15" s="17" t="str">
        <f>IF(K15="","",VLOOKUP(月次報告書１!K15,職員一覧!$B$1:$C$21,2,FALSE))</f>
        <v/>
      </c>
      <c r="AB15" s="17" t="str">
        <f>IF(L15="","",VLOOKUP(月次報告書１!L15,職員一覧!$B$1:$C$21,2,FALSE))</f>
        <v/>
      </c>
      <c r="AC15" s="17" t="str">
        <f>IF(M15="","",VLOOKUP(月次報告書１!M15,職員一覧!$B$1:$C$21,2,FALSE))</f>
        <v/>
      </c>
      <c r="AD15" s="17" t="str">
        <f>IF(N15="","",VLOOKUP(月次報告書１!N15,職員一覧!$B$1:$C$21,2,FALSE))</f>
        <v/>
      </c>
      <c r="AE15" s="17" t="str">
        <f>IF(O15="","",VLOOKUP(月次報告書１!O15,職員一覧!$B$1:$C$21,2,FALSE))</f>
        <v/>
      </c>
      <c r="AF15" s="17" t="str">
        <f>IF(P15="","",VLOOKUP(月次報告書１!P15,職員一覧!$B$1:$C$21,2,FALSE))</f>
        <v/>
      </c>
      <c r="AG15" s="17" t="str">
        <f>IF(Q15="","",VLOOKUP(月次報告書１!Q15,職員一覧!$B$1:$C$21,2,FALSE))</f>
        <v/>
      </c>
      <c r="AH15" s="17" t="str">
        <f>IF(R15="","",VLOOKUP(月次報告書１!R15,職員一覧!$B$1:$C$21,2,FALSE))</f>
        <v/>
      </c>
      <c r="AI15" s="17" t="str">
        <f>IF(S15="","",VLOOKUP(月次報告書１!S15,職員一覧!$B$1:$C$21,2,FALSE))</f>
        <v/>
      </c>
      <c r="AJ15" s="17" t="str">
        <f>IF(T15="","",VLOOKUP(月次報告書１!T15,職員一覧!$B$1:$C$21,2,FALSE))</f>
        <v/>
      </c>
    </row>
    <row r="16" spans="1:36" x14ac:dyDescent="0.4">
      <c r="A16" s="13">
        <v>6</v>
      </c>
      <c r="B16" s="15" t="str">
        <f t="shared" si="0"/>
        <v/>
      </c>
      <c r="C16" s="16"/>
      <c r="D16" s="16"/>
      <c r="E16" s="16"/>
      <c r="F16" s="16"/>
      <c r="G16" s="16"/>
      <c r="H16" s="16"/>
      <c r="I16" s="16"/>
      <c r="J16" s="13" t="str">
        <f t="shared" si="3"/>
        <v/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V16" s="14" t="str">
        <f>IF(職員一覧!B7="","",職員一覧!B7)</f>
        <v/>
      </c>
      <c r="W16" s="14" t="str">
        <f t="shared" si="1"/>
        <v/>
      </c>
      <c r="Y16" s="14" t="str">
        <f t="shared" si="2"/>
        <v/>
      </c>
      <c r="AA16" s="17" t="str">
        <f>IF(K16="","",VLOOKUP(月次報告書１!K16,職員一覧!$B$1:$C$21,2,FALSE))</f>
        <v/>
      </c>
      <c r="AB16" s="17" t="str">
        <f>IF(L16="","",VLOOKUP(月次報告書１!L16,職員一覧!$B$1:$C$21,2,FALSE))</f>
        <v/>
      </c>
      <c r="AC16" s="17" t="str">
        <f>IF(M16="","",VLOOKUP(月次報告書１!M16,職員一覧!$B$1:$C$21,2,FALSE))</f>
        <v/>
      </c>
      <c r="AD16" s="17" t="str">
        <f>IF(N16="","",VLOOKUP(月次報告書１!N16,職員一覧!$B$1:$C$21,2,FALSE))</f>
        <v/>
      </c>
      <c r="AE16" s="17" t="str">
        <f>IF(O16="","",VLOOKUP(月次報告書１!O16,職員一覧!$B$1:$C$21,2,FALSE))</f>
        <v/>
      </c>
      <c r="AF16" s="17" t="str">
        <f>IF(P16="","",VLOOKUP(月次報告書１!P16,職員一覧!$B$1:$C$21,2,FALSE))</f>
        <v/>
      </c>
      <c r="AG16" s="17" t="str">
        <f>IF(Q16="","",VLOOKUP(月次報告書１!Q16,職員一覧!$B$1:$C$21,2,FALSE))</f>
        <v/>
      </c>
      <c r="AH16" s="17" t="str">
        <f>IF(R16="","",VLOOKUP(月次報告書１!R16,職員一覧!$B$1:$C$21,2,FALSE))</f>
        <v/>
      </c>
      <c r="AI16" s="17" t="str">
        <f>IF(S16="","",VLOOKUP(月次報告書１!S16,職員一覧!$B$1:$C$21,2,FALSE))</f>
        <v/>
      </c>
      <c r="AJ16" s="17" t="str">
        <f>IF(T16="","",VLOOKUP(月次報告書１!T16,職員一覧!$B$1:$C$21,2,FALSE))</f>
        <v/>
      </c>
    </row>
    <row r="17" spans="1:36" x14ac:dyDescent="0.4">
      <c r="A17" s="13">
        <v>7</v>
      </c>
      <c r="B17" s="15" t="str">
        <f t="shared" si="0"/>
        <v/>
      </c>
      <c r="C17" s="16"/>
      <c r="D17" s="16"/>
      <c r="E17" s="16"/>
      <c r="F17" s="16"/>
      <c r="G17" s="16"/>
      <c r="H17" s="16"/>
      <c r="I17" s="16"/>
      <c r="J17" s="13" t="str">
        <f t="shared" si="3"/>
        <v/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V17" s="14" t="str">
        <f>IF(職員一覧!B8="","",職員一覧!B8)</f>
        <v/>
      </c>
      <c r="W17" s="14" t="str">
        <f t="shared" si="1"/>
        <v/>
      </c>
      <c r="Y17" s="14" t="str">
        <f t="shared" si="2"/>
        <v/>
      </c>
      <c r="AA17" s="17" t="str">
        <f>IF(K17="","",VLOOKUP(月次報告書１!K17,職員一覧!$B$1:$C$21,2,FALSE))</f>
        <v/>
      </c>
      <c r="AB17" s="17" t="str">
        <f>IF(L17="","",VLOOKUP(月次報告書１!L17,職員一覧!$B$1:$C$21,2,FALSE))</f>
        <v/>
      </c>
      <c r="AC17" s="17" t="str">
        <f>IF(M17="","",VLOOKUP(月次報告書１!M17,職員一覧!$B$1:$C$21,2,FALSE))</f>
        <v/>
      </c>
      <c r="AD17" s="17" t="str">
        <f>IF(N17="","",VLOOKUP(月次報告書１!N17,職員一覧!$B$1:$C$21,2,FALSE))</f>
        <v/>
      </c>
      <c r="AE17" s="17" t="str">
        <f>IF(O17="","",VLOOKUP(月次報告書１!O17,職員一覧!$B$1:$C$21,2,FALSE))</f>
        <v/>
      </c>
      <c r="AF17" s="17" t="str">
        <f>IF(P17="","",VLOOKUP(月次報告書１!P17,職員一覧!$B$1:$C$21,2,FALSE))</f>
        <v/>
      </c>
      <c r="AG17" s="17" t="str">
        <f>IF(Q17="","",VLOOKUP(月次報告書１!Q17,職員一覧!$B$1:$C$21,2,FALSE))</f>
        <v/>
      </c>
      <c r="AH17" s="17" t="str">
        <f>IF(R17="","",VLOOKUP(月次報告書１!R17,職員一覧!$B$1:$C$21,2,FALSE))</f>
        <v/>
      </c>
      <c r="AI17" s="17" t="str">
        <f>IF(S17="","",VLOOKUP(月次報告書１!S17,職員一覧!$B$1:$C$21,2,FALSE))</f>
        <v/>
      </c>
      <c r="AJ17" s="17" t="str">
        <f>IF(T17="","",VLOOKUP(月次報告書１!T17,職員一覧!$B$1:$C$21,2,FALSE))</f>
        <v/>
      </c>
    </row>
    <row r="18" spans="1:36" x14ac:dyDescent="0.4">
      <c r="A18" s="13">
        <v>8</v>
      </c>
      <c r="B18" s="15" t="str">
        <f t="shared" si="0"/>
        <v/>
      </c>
      <c r="C18" s="16"/>
      <c r="D18" s="16"/>
      <c r="E18" s="16"/>
      <c r="F18" s="16"/>
      <c r="G18" s="16"/>
      <c r="H18" s="16"/>
      <c r="I18" s="16"/>
      <c r="J18" s="13" t="str">
        <f t="shared" si="3"/>
        <v/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V18" s="14" t="str">
        <f>IF(職員一覧!B9="","",職員一覧!B9)</f>
        <v/>
      </c>
      <c r="W18" s="14" t="str">
        <f t="shared" si="1"/>
        <v/>
      </c>
      <c r="Y18" s="14" t="str">
        <f t="shared" si="2"/>
        <v/>
      </c>
      <c r="AA18" s="17" t="str">
        <f>IF(K18="","",VLOOKUP(月次報告書１!K18,職員一覧!$B$1:$C$21,2,FALSE))</f>
        <v/>
      </c>
      <c r="AB18" s="17" t="str">
        <f>IF(L18="","",VLOOKUP(月次報告書１!L18,職員一覧!$B$1:$C$21,2,FALSE))</f>
        <v/>
      </c>
      <c r="AC18" s="17" t="str">
        <f>IF(M18="","",VLOOKUP(月次報告書１!M18,職員一覧!$B$1:$C$21,2,FALSE))</f>
        <v/>
      </c>
      <c r="AD18" s="17" t="str">
        <f>IF(N18="","",VLOOKUP(月次報告書１!N18,職員一覧!$B$1:$C$21,2,FALSE))</f>
        <v/>
      </c>
      <c r="AE18" s="17" t="str">
        <f>IF(O18="","",VLOOKUP(月次報告書１!O18,職員一覧!$B$1:$C$21,2,FALSE))</f>
        <v/>
      </c>
      <c r="AF18" s="17" t="str">
        <f>IF(P18="","",VLOOKUP(月次報告書１!P18,職員一覧!$B$1:$C$21,2,FALSE))</f>
        <v/>
      </c>
      <c r="AG18" s="17" t="str">
        <f>IF(Q18="","",VLOOKUP(月次報告書１!Q18,職員一覧!$B$1:$C$21,2,FALSE))</f>
        <v/>
      </c>
      <c r="AH18" s="17" t="str">
        <f>IF(R18="","",VLOOKUP(月次報告書１!R18,職員一覧!$B$1:$C$21,2,FALSE))</f>
        <v/>
      </c>
      <c r="AI18" s="17" t="str">
        <f>IF(S18="","",VLOOKUP(月次報告書１!S18,職員一覧!$B$1:$C$21,2,FALSE))</f>
        <v/>
      </c>
      <c r="AJ18" s="17" t="str">
        <f>IF(T18="","",VLOOKUP(月次報告書１!T18,職員一覧!$B$1:$C$21,2,FALSE))</f>
        <v/>
      </c>
    </row>
    <row r="19" spans="1:36" x14ac:dyDescent="0.4">
      <c r="A19" s="13">
        <v>9</v>
      </c>
      <c r="B19" s="15" t="str">
        <f t="shared" si="0"/>
        <v/>
      </c>
      <c r="C19" s="16"/>
      <c r="D19" s="16"/>
      <c r="E19" s="16"/>
      <c r="F19" s="16"/>
      <c r="G19" s="16"/>
      <c r="H19" s="16"/>
      <c r="I19" s="16"/>
      <c r="J19" s="13" t="str">
        <f t="shared" si="3"/>
        <v/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V19" s="14" t="str">
        <f>IF(職員一覧!B10="","",職員一覧!B10)</f>
        <v/>
      </c>
      <c r="W19" s="14" t="str">
        <f t="shared" si="1"/>
        <v/>
      </c>
      <c r="Y19" s="14" t="str">
        <f t="shared" si="2"/>
        <v/>
      </c>
      <c r="AA19" s="17" t="str">
        <f>IF(K19="","",VLOOKUP(月次報告書１!K19,職員一覧!$B$1:$C$21,2,FALSE))</f>
        <v/>
      </c>
      <c r="AB19" s="17" t="str">
        <f>IF(L19="","",VLOOKUP(月次報告書１!L19,職員一覧!$B$1:$C$21,2,FALSE))</f>
        <v/>
      </c>
      <c r="AC19" s="17" t="str">
        <f>IF(M19="","",VLOOKUP(月次報告書１!M19,職員一覧!$B$1:$C$21,2,FALSE))</f>
        <v/>
      </c>
      <c r="AD19" s="17" t="str">
        <f>IF(N19="","",VLOOKUP(月次報告書１!N19,職員一覧!$B$1:$C$21,2,FALSE))</f>
        <v/>
      </c>
      <c r="AE19" s="17" t="str">
        <f>IF(O19="","",VLOOKUP(月次報告書１!O19,職員一覧!$B$1:$C$21,2,FALSE))</f>
        <v/>
      </c>
      <c r="AF19" s="17" t="str">
        <f>IF(P19="","",VLOOKUP(月次報告書１!P19,職員一覧!$B$1:$C$21,2,FALSE))</f>
        <v/>
      </c>
      <c r="AG19" s="17" t="str">
        <f>IF(Q19="","",VLOOKUP(月次報告書１!Q19,職員一覧!$B$1:$C$21,2,FALSE))</f>
        <v/>
      </c>
      <c r="AH19" s="17" t="str">
        <f>IF(R19="","",VLOOKUP(月次報告書１!R19,職員一覧!$B$1:$C$21,2,FALSE))</f>
        <v/>
      </c>
      <c r="AI19" s="17" t="str">
        <f>IF(S19="","",VLOOKUP(月次報告書１!S19,職員一覧!$B$1:$C$21,2,FALSE))</f>
        <v/>
      </c>
      <c r="AJ19" s="17" t="str">
        <f>IF(T19="","",VLOOKUP(月次報告書１!T19,職員一覧!$B$1:$C$21,2,FALSE))</f>
        <v/>
      </c>
    </row>
    <row r="20" spans="1:36" x14ac:dyDescent="0.4">
      <c r="A20" s="13">
        <v>10</v>
      </c>
      <c r="B20" s="15" t="str">
        <f t="shared" si="0"/>
        <v/>
      </c>
      <c r="C20" s="16"/>
      <c r="D20" s="16"/>
      <c r="E20" s="16"/>
      <c r="F20" s="16"/>
      <c r="G20" s="16"/>
      <c r="H20" s="16"/>
      <c r="I20" s="16"/>
      <c r="J20" s="13" t="str">
        <f t="shared" si="3"/>
        <v/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V20" s="14" t="str">
        <f>IF(職員一覧!B11="","",職員一覧!B11)</f>
        <v/>
      </c>
      <c r="W20" s="14" t="str">
        <f t="shared" si="1"/>
        <v/>
      </c>
      <c r="Y20" s="14" t="str">
        <f t="shared" si="2"/>
        <v/>
      </c>
      <c r="AA20" s="17" t="str">
        <f>IF(K20="","",VLOOKUP(月次報告書１!K20,職員一覧!$B$1:$C$21,2,FALSE))</f>
        <v/>
      </c>
      <c r="AB20" s="17" t="str">
        <f>IF(L20="","",VLOOKUP(月次報告書１!L20,職員一覧!$B$1:$C$21,2,FALSE))</f>
        <v/>
      </c>
      <c r="AC20" s="17" t="str">
        <f>IF(M20="","",VLOOKUP(月次報告書１!M20,職員一覧!$B$1:$C$21,2,FALSE))</f>
        <v/>
      </c>
      <c r="AD20" s="17" t="str">
        <f>IF(N20="","",VLOOKUP(月次報告書１!N20,職員一覧!$B$1:$C$21,2,FALSE))</f>
        <v/>
      </c>
      <c r="AE20" s="17" t="str">
        <f>IF(O20="","",VLOOKUP(月次報告書１!O20,職員一覧!$B$1:$C$21,2,FALSE))</f>
        <v/>
      </c>
      <c r="AF20" s="17" t="str">
        <f>IF(P20="","",VLOOKUP(月次報告書１!P20,職員一覧!$B$1:$C$21,2,FALSE))</f>
        <v/>
      </c>
      <c r="AG20" s="17" t="str">
        <f>IF(Q20="","",VLOOKUP(月次報告書１!Q20,職員一覧!$B$1:$C$21,2,FALSE))</f>
        <v/>
      </c>
      <c r="AH20" s="17" t="str">
        <f>IF(R20="","",VLOOKUP(月次報告書１!R20,職員一覧!$B$1:$C$21,2,FALSE))</f>
        <v/>
      </c>
      <c r="AI20" s="17" t="str">
        <f>IF(S20="","",VLOOKUP(月次報告書１!S20,職員一覧!$B$1:$C$21,2,FALSE))</f>
        <v/>
      </c>
      <c r="AJ20" s="17" t="str">
        <f>IF(T20="","",VLOOKUP(月次報告書１!T20,職員一覧!$B$1:$C$21,2,FALSE))</f>
        <v/>
      </c>
    </row>
    <row r="21" spans="1:36" x14ac:dyDescent="0.4">
      <c r="A21" s="13">
        <v>11</v>
      </c>
      <c r="B21" s="15" t="str">
        <f t="shared" si="0"/>
        <v/>
      </c>
      <c r="C21" s="16"/>
      <c r="D21" s="16"/>
      <c r="E21" s="16"/>
      <c r="F21" s="16"/>
      <c r="G21" s="16"/>
      <c r="H21" s="16"/>
      <c r="I21" s="16"/>
      <c r="J21" s="13" t="str">
        <f t="shared" si="3"/>
        <v/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V21" s="14" t="str">
        <f>IF(職員一覧!B12="","",職員一覧!B12)</f>
        <v/>
      </c>
      <c r="W21" s="14" t="str">
        <f t="shared" si="1"/>
        <v/>
      </c>
      <c r="Y21" s="14" t="str">
        <f t="shared" si="2"/>
        <v/>
      </c>
      <c r="AA21" s="17" t="str">
        <f>IF(K21="","",VLOOKUP(月次報告書１!K21,職員一覧!$B$1:$C$21,2,FALSE))</f>
        <v/>
      </c>
      <c r="AB21" s="17" t="str">
        <f>IF(L21="","",VLOOKUP(月次報告書１!L21,職員一覧!$B$1:$C$21,2,FALSE))</f>
        <v/>
      </c>
      <c r="AC21" s="17" t="str">
        <f>IF(M21="","",VLOOKUP(月次報告書１!M21,職員一覧!$B$1:$C$21,2,FALSE))</f>
        <v/>
      </c>
      <c r="AD21" s="17" t="str">
        <f>IF(N21="","",VLOOKUP(月次報告書１!N21,職員一覧!$B$1:$C$21,2,FALSE))</f>
        <v/>
      </c>
      <c r="AE21" s="17" t="str">
        <f>IF(O21="","",VLOOKUP(月次報告書１!O21,職員一覧!$B$1:$C$21,2,FALSE))</f>
        <v/>
      </c>
      <c r="AF21" s="17" t="str">
        <f>IF(P21="","",VLOOKUP(月次報告書１!P21,職員一覧!$B$1:$C$21,2,FALSE))</f>
        <v/>
      </c>
      <c r="AG21" s="17" t="str">
        <f>IF(Q21="","",VLOOKUP(月次報告書１!Q21,職員一覧!$B$1:$C$21,2,FALSE))</f>
        <v/>
      </c>
      <c r="AH21" s="17" t="str">
        <f>IF(R21="","",VLOOKUP(月次報告書１!R21,職員一覧!$B$1:$C$21,2,FALSE))</f>
        <v/>
      </c>
      <c r="AI21" s="17" t="str">
        <f>IF(S21="","",VLOOKUP(月次報告書１!S21,職員一覧!$B$1:$C$21,2,FALSE))</f>
        <v/>
      </c>
      <c r="AJ21" s="17" t="str">
        <f>IF(T21="","",VLOOKUP(月次報告書１!T21,職員一覧!$B$1:$C$21,2,FALSE))</f>
        <v/>
      </c>
    </row>
    <row r="22" spans="1:36" x14ac:dyDescent="0.4">
      <c r="A22" s="13">
        <v>12</v>
      </c>
      <c r="B22" s="15" t="str">
        <f t="shared" si="0"/>
        <v/>
      </c>
      <c r="C22" s="16"/>
      <c r="D22" s="16"/>
      <c r="E22" s="16"/>
      <c r="F22" s="16"/>
      <c r="G22" s="16"/>
      <c r="H22" s="16"/>
      <c r="I22" s="16"/>
      <c r="J22" s="13" t="str">
        <f t="shared" si="3"/>
        <v/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V22" s="14" t="str">
        <f>IF(職員一覧!B13="","",職員一覧!B13)</f>
        <v/>
      </c>
      <c r="W22" s="14" t="str">
        <f t="shared" si="1"/>
        <v/>
      </c>
      <c r="Y22" s="14" t="str">
        <f t="shared" si="2"/>
        <v/>
      </c>
      <c r="AA22" s="17" t="str">
        <f>IF(K22="","",VLOOKUP(月次報告書１!K22,職員一覧!$B$1:$C$21,2,FALSE))</f>
        <v/>
      </c>
      <c r="AB22" s="17" t="str">
        <f>IF(L22="","",VLOOKUP(月次報告書１!L22,職員一覧!$B$1:$C$21,2,FALSE))</f>
        <v/>
      </c>
      <c r="AC22" s="17" t="str">
        <f>IF(M22="","",VLOOKUP(月次報告書１!M22,職員一覧!$B$1:$C$21,2,FALSE))</f>
        <v/>
      </c>
      <c r="AD22" s="17" t="str">
        <f>IF(N22="","",VLOOKUP(月次報告書１!N22,職員一覧!$B$1:$C$21,2,FALSE))</f>
        <v/>
      </c>
      <c r="AE22" s="17" t="str">
        <f>IF(O22="","",VLOOKUP(月次報告書１!O22,職員一覧!$B$1:$C$21,2,FALSE))</f>
        <v/>
      </c>
      <c r="AF22" s="17" t="str">
        <f>IF(P22="","",VLOOKUP(月次報告書１!P22,職員一覧!$B$1:$C$21,2,FALSE))</f>
        <v/>
      </c>
      <c r="AG22" s="17" t="str">
        <f>IF(Q22="","",VLOOKUP(月次報告書１!Q22,職員一覧!$B$1:$C$21,2,FALSE))</f>
        <v/>
      </c>
      <c r="AH22" s="17" t="str">
        <f>IF(R22="","",VLOOKUP(月次報告書１!R22,職員一覧!$B$1:$C$21,2,FALSE))</f>
        <v/>
      </c>
      <c r="AI22" s="17" t="str">
        <f>IF(S22="","",VLOOKUP(月次報告書１!S22,職員一覧!$B$1:$C$21,2,FALSE))</f>
        <v/>
      </c>
      <c r="AJ22" s="17" t="str">
        <f>IF(T22="","",VLOOKUP(月次報告書１!T22,職員一覧!$B$1:$C$21,2,FALSE))</f>
        <v/>
      </c>
    </row>
    <row r="23" spans="1:36" x14ac:dyDescent="0.4">
      <c r="A23" s="13">
        <v>13</v>
      </c>
      <c r="B23" s="15" t="str">
        <f t="shared" si="0"/>
        <v/>
      </c>
      <c r="C23" s="16"/>
      <c r="D23" s="16"/>
      <c r="E23" s="16"/>
      <c r="F23" s="16"/>
      <c r="G23" s="16"/>
      <c r="H23" s="16"/>
      <c r="I23" s="16"/>
      <c r="J23" s="13" t="str">
        <f t="shared" si="3"/>
        <v/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V23" s="14" t="str">
        <f>IF(職員一覧!B14="","",職員一覧!B14)</f>
        <v/>
      </c>
      <c r="W23" s="14" t="str">
        <f t="shared" si="1"/>
        <v/>
      </c>
      <c r="Y23" s="14" t="str">
        <f t="shared" si="2"/>
        <v/>
      </c>
      <c r="AA23" s="17" t="str">
        <f>IF(K23="","",VLOOKUP(月次報告書１!K23,職員一覧!$B$1:$C$21,2,FALSE))</f>
        <v/>
      </c>
      <c r="AB23" s="17" t="str">
        <f>IF(L23="","",VLOOKUP(月次報告書１!L23,職員一覧!$B$1:$C$21,2,FALSE))</f>
        <v/>
      </c>
      <c r="AC23" s="17" t="str">
        <f>IF(M23="","",VLOOKUP(月次報告書１!M23,職員一覧!$B$1:$C$21,2,FALSE))</f>
        <v/>
      </c>
      <c r="AD23" s="17" t="str">
        <f>IF(N23="","",VLOOKUP(月次報告書１!N23,職員一覧!$B$1:$C$21,2,FALSE))</f>
        <v/>
      </c>
      <c r="AE23" s="17" t="str">
        <f>IF(O23="","",VLOOKUP(月次報告書１!O23,職員一覧!$B$1:$C$21,2,FALSE))</f>
        <v/>
      </c>
      <c r="AF23" s="17" t="str">
        <f>IF(P23="","",VLOOKUP(月次報告書１!P23,職員一覧!$B$1:$C$21,2,FALSE))</f>
        <v/>
      </c>
      <c r="AG23" s="17" t="str">
        <f>IF(Q23="","",VLOOKUP(月次報告書１!Q23,職員一覧!$B$1:$C$21,2,FALSE))</f>
        <v/>
      </c>
      <c r="AH23" s="17" t="str">
        <f>IF(R23="","",VLOOKUP(月次報告書１!R23,職員一覧!$B$1:$C$21,2,FALSE))</f>
        <v/>
      </c>
      <c r="AI23" s="17" t="str">
        <f>IF(S23="","",VLOOKUP(月次報告書１!S23,職員一覧!$B$1:$C$21,2,FALSE))</f>
        <v/>
      </c>
      <c r="AJ23" s="17" t="str">
        <f>IF(T23="","",VLOOKUP(月次報告書１!T23,職員一覧!$B$1:$C$21,2,FALSE))</f>
        <v/>
      </c>
    </row>
    <row r="24" spans="1:36" x14ac:dyDescent="0.4">
      <c r="A24" s="13">
        <v>14</v>
      </c>
      <c r="B24" s="15" t="str">
        <f t="shared" si="0"/>
        <v/>
      </c>
      <c r="C24" s="16"/>
      <c r="D24" s="16"/>
      <c r="E24" s="16"/>
      <c r="F24" s="16"/>
      <c r="G24" s="16"/>
      <c r="H24" s="16"/>
      <c r="I24" s="16"/>
      <c r="J24" s="13" t="str">
        <f t="shared" si="3"/>
        <v/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V24" s="14" t="str">
        <f>IF(職員一覧!B15="","",職員一覧!B15)</f>
        <v/>
      </c>
      <c r="W24" s="14" t="str">
        <f t="shared" si="1"/>
        <v/>
      </c>
      <c r="Y24" s="14" t="str">
        <f t="shared" si="2"/>
        <v/>
      </c>
      <c r="AA24" s="17" t="str">
        <f>IF(K24="","",VLOOKUP(月次報告書１!K24,職員一覧!$B$1:$C$21,2,FALSE))</f>
        <v/>
      </c>
      <c r="AB24" s="17" t="str">
        <f>IF(L24="","",VLOOKUP(月次報告書１!L24,職員一覧!$B$1:$C$21,2,FALSE))</f>
        <v/>
      </c>
      <c r="AC24" s="17" t="str">
        <f>IF(M24="","",VLOOKUP(月次報告書１!M24,職員一覧!$B$1:$C$21,2,FALSE))</f>
        <v/>
      </c>
      <c r="AD24" s="17" t="str">
        <f>IF(N24="","",VLOOKUP(月次報告書１!N24,職員一覧!$B$1:$C$21,2,FALSE))</f>
        <v/>
      </c>
      <c r="AE24" s="17" t="str">
        <f>IF(O24="","",VLOOKUP(月次報告書１!O24,職員一覧!$B$1:$C$21,2,FALSE))</f>
        <v/>
      </c>
      <c r="AF24" s="17" t="str">
        <f>IF(P24="","",VLOOKUP(月次報告書１!P24,職員一覧!$B$1:$C$21,2,FALSE))</f>
        <v/>
      </c>
      <c r="AG24" s="17" t="str">
        <f>IF(Q24="","",VLOOKUP(月次報告書１!Q24,職員一覧!$B$1:$C$21,2,FALSE))</f>
        <v/>
      </c>
      <c r="AH24" s="17" t="str">
        <f>IF(R24="","",VLOOKUP(月次報告書１!R24,職員一覧!$B$1:$C$21,2,FALSE))</f>
        <v/>
      </c>
      <c r="AI24" s="17" t="str">
        <f>IF(S24="","",VLOOKUP(月次報告書１!S24,職員一覧!$B$1:$C$21,2,FALSE))</f>
        <v/>
      </c>
      <c r="AJ24" s="17" t="str">
        <f>IF(T24="","",VLOOKUP(月次報告書１!T24,職員一覧!$B$1:$C$21,2,FALSE))</f>
        <v/>
      </c>
    </row>
    <row r="25" spans="1:36" x14ac:dyDescent="0.4">
      <c r="A25" s="13">
        <v>15</v>
      </c>
      <c r="B25" s="15" t="str">
        <f t="shared" si="0"/>
        <v/>
      </c>
      <c r="C25" s="16"/>
      <c r="D25" s="16"/>
      <c r="E25" s="16"/>
      <c r="F25" s="16"/>
      <c r="G25" s="16"/>
      <c r="H25" s="16"/>
      <c r="I25" s="16"/>
      <c r="J25" s="13" t="str">
        <f t="shared" si="3"/>
        <v/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V25" s="14" t="str">
        <f>IF(職員一覧!B16="","",職員一覧!B16)</f>
        <v/>
      </c>
      <c r="W25" s="14" t="str">
        <f t="shared" si="1"/>
        <v/>
      </c>
      <c r="Y25" s="14" t="str">
        <f t="shared" si="2"/>
        <v/>
      </c>
      <c r="AA25" s="17" t="str">
        <f>IF(K25="","",VLOOKUP(月次報告書１!K25,職員一覧!$B$1:$C$21,2,FALSE))</f>
        <v/>
      </c>
      <c r="AB25" s="17" t="str">
        <f>IF(L25="","",VLOOKUP(月次報告書１!L25,職員一覧!$B$1:$C$21,2,FALSE))</f>
        <v/>
      </c>
      <c r="AC25" s="17" t="str">
        <f>IF(M25="","",VLOOKUP(月次報告書１!M25,職員一覧!$B$1:$C$21,2,FALSE))</f>
        <v/>
      </c>
      <c r="AD25" s="17" t="str">
        <f>IF(N25="","",VLOOKUP(月次報告書１!N25,職員一覧!$B$1:$C$21,2,FALSE))</f>
        <v/>
      </c>
      <c r="AE25" s="17" t="str">
        <f>IF(O25="","",VLOOKUP(月次報告書１!O25,職員一覧!$B$1:$C$21,2,FALSE))</f>
        <v/>
      </c>
      <c r="AF25" s="17" t="str">
        <f>IF(P25="","",VLOOKUP(月次報告書１!P25,職員一覧!$B$1:$C$21,2,FALSE))</f>
        <v/>
      </c>
      <c r="AG25" s="17" t="str">
        <f>IF(Q25="","",VLOOKUP(月次報告書１!Q25,職員一覧!$B$1:$C$21,2,FALSE))</f>
        <v/>
      </c>
      <c r="AH25" s="17" t="str">
        <f>IF(R25="","",VLOOKUP(月次報告書１!R25,職員一覧!$B$1:$C$21,2,FALSE))</f>
        <v/>
      </c>
      <c r="AI25" s="17" t="str">
        <f>IF(S25="","",VLOOKUP(月次報告書１!S25,職員一覧!$B$1:$C$21,2,FALSE))</f>
        <v/>
      </c>
      <c r="AJ25" s="17" t="str">
        <f>IF(T25="","",VLOOKUP(月次報告書１!T25,職員一覧!$B$1:$C$21,2,FALSE))</f>
        <v/>
      </c>
    </row>
    <row r="26" spans="1:36" x14ac:dyDescent="0.4">
      <c r="A26" s="13">
        <v>16</v>
      </c>
      <c r="B26" s="15" t="str">
        <f t="shared" si="0"/>
        <v/>
      </c>
      <c r="C26" s="16"/>
      <c r="D26" s="16"/>
      <c r="E26" s="16"/>
      <c r="F26" s="16"/>
      <c r="G26" s="16"/>
      <c r="H26" s="16"/>
      <c r="I26" s="16"/>
      <c r="J26" s="13" t="str">
        <f t="shared" si="3"/>
        <v/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V26" s="14" t="str">
        <f>IF(職員一覧!B17="","",職員一覧!B17)</f>
        <v/>
      </c>
      <c r="W26" s="14" t="str">
        <f t="shared" si="1"/>
        <v/>
      </c>
      <c r="Y26" s="14" t="str">
        <f t="shared" si="2"/>
        <v/>
      </c>
      <c r="AA26" s="17" t="str">
        <f>IF(K26="","",VLOOKUP(月次報告書１!K26,職員一覧!$B$1:$C$21,2,FALSE))</f>
        <v/>
      </c>
      <c r="AB26" s="17" t="str">
        <f>IF(L26="","",VLOOKUP(月次報告書１!L26,職員一覧!$B$1:$C$21,2,FALSE))</f>
        <v/>
      </c>
      <c r="AC26" s="17" t="str">
        <f>IF(M26="","",VLOOKUP(月次報告書１!M26,職員一覧!$B$1:$C$21,2,FALSE))</f>
        <v/>
      </c>
      <c r="AD26" s="17" t="str">
        <f>IF(N26="","",VLOOKUP(月次報告書１!N26,職員一覧!$B$1:$C$21,2,FALSE))</f>
        <v/>
      </c>
      <c r="AE26" s="17" t="str">
        <f>IF(O26="","",VLOOKUP(月次報告書１!O26,職員一覧!$B$1:$C$21,2,FALSE))</f>
        <v/>
      </c>
      <c r="AF26" s="17" t="str">
        <f>IF(P26="","",VLOOKUP(月次報告書１!P26,職員一覧!$B$1:$C$21,2,FALSE))</f>
        <v/>
      </c>
      <c r="AG26" s="17" t="str">
        <f>IF(Q26="","",VLOOKUP(月次報告書１!Q26,職員一覧!$B$1:$C$21,2,FALSE))</f>
        <v/>
      </c>
      <c r="AH26" s="17" t="str">
        <f>IF(R26="","",VLOOKUP(月次報告書１!R26,職員一覧!$B$1:$C$21,2,FALSE))</f>
        <v/>
      </c>
      <c r="AI26" s="17" t="str">
        <f>IF(S26="","",VLOOKUP(月次報告書１!S26,職員一覧!$B$1:$C$21,2,FALSE))</f>
        <v/>
      </c>
      <c r="AJ26" s="17" t="str">
        <f>IF(T26="","",VLOOKUP(月次報告書１!T26,職員一覧!$B$1:$C$21,2,FALSE))</f>
        <v/>
      </c>
    </row>
    <row r="27" spans="1:36" x14ac:dyDescent="0.4">
      <c r="A27" s="13">
        <v>17</v>
      </c>
      <c r="B27" s="15" t="str">
        <f t="shared" si="0"/>
        <v/>
      </c>
      <c r="C27" s="16"/>
      <c r="D27" s="16"/>
      <c r="E27" s="16"/>
      <c r="F27" s="16"/>
      <c r="G27" s="16"/>
      <c r="H27" s="16"/>
      <c r="I27" s="16"/>
      <c r="J27" s="13" t="str">
        <f t="shared" si="3"/>
        <v/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V27" s="14" t="str">
        <f>IF(職員一覧!B18="","",職員一覧!B18)</f>
        <v/>
      </c>
      <c r="W27" s="14" t="str">
        <f t="shared" si="1"/>
        <v/>
      </c>
      <c r="Y27" s="14" t="str">
        <f t="shared" si="2"/>
        <v/>
      </c>
      <c r="AA27" s="17" t="str">
        <f>IF(K27="","",VLOOKUP(月次報告書１!K27,職員一覧!$B$1:$C$21,2,FALSE))</f>
        <v/>
      </c>
      <c r="AB27" s="17" t="str">
        <f>IF(L27="","",VLOOKUP(月次報告書１!L27,職員一覧!$B$1:$C$21,2,FALSE))</f>
        <v/>
      </c>
      <c r="AC27" s="17" t="str">
        <f>IF(M27="","",VLOOKUP(月次報告書１!M27,職員一覧!$B$1:$C$21,2,FALSE))</f>
        <v/>
      </c>
      <c r="AD27" s="17" t="str">
        <f>IF(N27="","",VLOOKUP(月次報告書１!N27,職員一覧!$B$1:$C$21,2,FALSE))</f>
        <v/>
      </c>
      <c r="AE27" s="17" t="str">
        <f>IF(O27="","",VLOOKUP(月次報告書１!O27,職員一覧!$B$1:$C$21,2,FALSE))</f>
        <v/>
      </c>
      <c r="AF27" s="17" t="str">
        <f>IF(P27="","",VLOOKUP(月次報告書１!P27,職員一覧!$B$1:$C$21,2,FALSE))</f>
        <v/>
      </c>
      <c r="AG27" s="17" t="str">
        <f>IF(Q27="","",VLOOKUP(月次報告書１!Q27,職員一覧!$B$1:$C$21,2,FALSE))</f>
        <v/>
      </c>
      <c r="AH27" s="17" t="str">
        <f>IF(R27="","",VLOOKUP(月次報告書１!R27,職員一覧!$B$1:$C$21,2,FALSE))</f>
        <v/>
      </c>
      <c r="AI27" s="17" t="str">
        <f>IF(S27="","",VLOOKUP(月次報告書１!S27,職員一覧!$B$1:$C$21,2,FALSE))</f>
        <v/>
      </c>
      <c r="AJ27" s="17" t="str">
        <f>IF(T27="","",VLOOKUP(月次報告書１!T27,職員一覧!$B$1:$C$21,2,FALSE))</f>
        <v/>
      </c>
    </row>
    <row r="28" spans="1:36" x14ac:dyDescent="0.4">
      <c r="A28" s="13">
        <v>18</v>
      </c>
      <c r="B28" s="15" t="str">
        <f t="shared" si="0"/>
        <v/>
      </c>
      <c r="C28" s="16"/>
      <c r="D28" s="16"/>
      <c r="E28" s="16"/>
      <c r="F28" s="16"/>
      <c r="G28" s="16"/>
      <c r="H28" s="16"/>
      <c r="I28" s="16"/>
      <c r="J28" s="13" t="str">
        <f t="shared" si="3"/>
        <v/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V28" s="14" t="str">
        <f>IF(職員一覧!B19="","",職員一覧!B19)</f>
        <v/>
      </c>
      <c r="W28" s="14" t="str">
        <f t="shared" si="1"/>
        <v/>
      </c>
      <c r="Y28" s="14" t="str">
        <f t="shared" si="2"/>
        <v/>
      </c>
      <c r="AA28" s="17" t="str">
        <f>IF(K28="","",VLOOKUP(月次報告書１!K28,職員一覧!$B$1:$C$21,2,FALSE))</f>
        <v/>
      </c>
      <c r="AB28" s="17" t="str">
        <f>IF(L28="","",VLOOKUP(月次報告書１!L28,職員一覧!$B$1:$C$21,2,FALSE))</f>
        <v/>
      </c>
      <c r="AC28" s="17" t="str">
        <f>IF(M28="","",VLOOKUP(月次報告書１!M28,職員一覧!$B$1:$C$21,2,FALSE))</f>
        <v/>
      </c>
      <c r="AD28" s="17" t="str">
        <f>IF(N28="","",VLOOKUP(月次報告書１!N28,職員一覧!$B$1:$C$21,2,FALSE))</f>
        <v/>
      </c>
      <c r="AE28" s="17" t="str">
        <f>IF(O28="","",VLOOKUP(月次報告書１!O28,職員一覧!$B$1:$C$21,2,FALSE))</f>
        <v/>
      </c>
      <c r="AF28" s="17" t="str">
        <f>IF(P28="","",VLOOKUP(月次報告書１!P28,職員一覧!$B$1:$C$21,2,FALSE))</f>
        <v/>
      </c>
      <c r="AG28" s="17" t="str">
        <f>IF(Q28="","",VLOOKUP(月次報告書１!Q28,職員一覧!$B$1:$C$21,2,FALSE))</f>
        <v/>
      </c>
      <c r="AH28" s="17" t="str">
        <f>IF(R28="","",VLOOKUP(月次報告書１!R28,職員一覧!$B$1:$C$21,2,FALSE))</f>
        <v/>
      </c>
      <c r="AI28" s="17" t="str">
        <f>IF(S28="","",VLOOKUP(月次報告書１!S28,職員一覧!$B$1:$C$21,2,FALSE))</f>
        <v/>
      </c>
      <c r="AJ28" s="17" t="str">
        <f>IF(T28="","",VLOOKUP(月次報告書１!T28,職員一覧!$B$1:$C$21,2,FALSE))</f>
        <v/>
      </c>
    </row>
    <row r="29" spans="1:36" x14ac:dyDescent="0.4">
      <c r="A29" s="13">
        <v>19</v>
      </c>
      <c r="B29" s="15" t="str">
        <f t="shared" si="0"/>
        <v/>
      </c>
      <c r="C29" s="16"/>
      <c r="D29" s="16"/>
      <c r="E29" s="16"/>
      <c r="F29" s="16"/>
      <c r="G29" s="16"/>
      <c r="H29" s="16"/>
      <c r="I29" s="16"/>
      <c r="J29" s="13" t="str">
        <f t="shared" si="3"/>
        <v/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V29" s="14" t="str">
        <f>IF(職員一覧!B20="","",職員一覧!B20)</f>
        <v/>
      </c>
      <c r="W29" s="14" t="str">
        <f t="shared" si="1"/>
        <v/>
      </c>
      <c r="Y29" s="14" t="str">
        <f t="shared" si="2"/>
        <v/>
      </c>
      <c r="AA29" s="17" t="str">
        <f>IF(K29="","",VLOOKUP(月次報告書１!K29,職員一覧!$B$1:$C$21,2,FALSE))</f>
        <v/>
      </c>
      <c r="AB29" s="17" t="str">
        <f>IF(L29="","",VLOOKUP(月次報告書１!L29,職員一覧!$B$1:$C$21,2,FALSE))</f>
        <v/>
      </c>
      <c r="AC29" s="17" t="str">
        <f>IF(M29="","",VLOOKUP(月次報告書１!M29,職員一覧!$B$1:$C$21,2,FALSE))</f>
        <v/>
      </c>
      <c r="AD29" s="17" t="str">
        <f>IF(N29="","",VLOOKUP(月次報告書１!N29,職員一覧!$B$1:$C$21,2,FALSE))</f>
        <v/>
      </c>
      <c r="AE29" s="17" t="str">
        <f>IF(O29="","",VLOOKUP(月次報告書１!O29,職員一覧!$B$1:$C$21,2,FALSE))</f>
        <v/>
      </c>
      <c r="AF29" s="17" t="str">
        <f>IF(P29="","",VLOOKUP(月次報告書１!P29,職員一覧!$B$1:$C$21,2,FALSE))</f>
        <v/>
      </c>
      <c r="AG29" s="17" t="str">
        <f>IF(Q29="","",VLOOKUP(月次報告書１!Q29,職員一覧!$B$1:$C$21,2,FALSE))</f>
        <v/>
      </c>
      <c r="AH29" s="17" t="str">
        <f>IF(R29="","",VLOOKUP(月次報告書１!R29,職員一覧!$B$1:$C$21,2,FALSE))</f>
        <v/>
      </c>
      <c r="AI29" s="17" t="str">
        <f>IF(S29="","",VLOOKUP(月次報告書１!S29,職員一覧!$B$1:$C$21,2,FALSE))</f>
        <v/>
      </c>
      <c r="AJ29" s="17" t="str">
        <f>IF(T29="","",VLOOKUP(月次報告書１!T29,職員一覧!$B$1:$C$21,2,FALSE))</f>
        <v/>
      </c>
    </row>
    <row r="30" spans="1:36" x14ac:dyDescent="0.4">
      <c r="A30" s="13">
        <v>20</v>
      </c>
      <c r="B30" s="15" t="str">
        <f t="shared" si="0"/>
        <v/>
      </c>
      <c r="C30" s="16"/>
      <c r="D30" s="16"/>
      <c r="E30" s="16"/>
      <c r="F30" s="16"/>
      <c r="G30" s="16"/>
      <c r="H30" s="16"/>
      <c r="I30" s="16"/>
      <c r="J30" s="13" t="str">
        <f t="shared" si="3"/>
        <v/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V30" s="14" t="str">
        <f>IF(職員一覧!B21="","",職員一覧!B21)</f>
        <v/>
      </c>
      <c r="W30" s="14" t="str">
        <f t="shared" si="1"/>
        <v/>
      </c>
      <c r="Y30" s="14" t="str">
        <f t="shared" si="2"/>
        <v/>
      </c>
      <c r="AA30" s="17" t="str">
        <f>IF(K30="","",VLOOKUP(月次報告書１!K30,職員一覧!$B$1:$C$21,2,FALSE))</f>
        <v/>
      </c>
      <c r="AB30" s="17" t="str">
        <f>IF(L30="","",VLOOKUP(月次報告書１!L30,職員一覧!$B$1:$C$21,2,FALSE))</f>
        <v/>
      </c>
      <c r="AC30" s="17" t="str">
        <f>IF(M30="","",VLOOKUP(月次報告書１!M30,職員一覧!$B$1:$C$21,2,FALSE))</f>
        <v/>
      </c>
      <c r="AD30" s="17" t="str">
        <f>IF(N30="","",VLOOKUP(月次報告書１!N30,職員一覧!$B$1:$C$21,2,FALSE))</f>
        <v/>
      </c>
      <c r="AE30" s="17" t="str">
        <f>IF(O30="","",VLOOKUP(月次報告書１!O30,職員一覧!$B$1:$C$21,2,FALSE))</f>
        <v/>
      </c>
      <c r="AF30" s="17" t="str">
        <f>IF(P30="","",VLOOKUP(月次報告書１!P30,職員一覧!$B$1:$C$21,2,FALSE))</f>
        <v/>
      </c>
      <c r="AG30" s="17" t="str">
        <f>IF(Q30="","",VLOOKUP(月次報告書１!Q30,職員一覧!$B$1:$C$21,2,FALSE))</f>
        <v/>
      </c>
      <c r="AH30" s="17" t="str">
        <f>IF(R30="","",VLOOKUP(月次報告書１!R30,職員一覧!$B$1:$C$21,2,FALSE))</f>
        <v/>
      </c>
      <c r="AI30" s="17" t="str">
        <f>IF(S30="","",VLOOKUP(月次報告書１!S30,職員一覧!$B$1:$C$21,2,FALSE))</f>
        <v/>
      </c>
      <c r="AJ30" s="17" t="str">
        <f>IF(T30="","",VLOOKUP(月次報告書１!T30,職員一覧!$B$1:$C$21,2,FALSE))</f>
        <v/>
      </c>
    </row>
    <row r="31" spans="1:36" x14ac:dyDescent="0.4">
      <c r="A31" s="13">
        <v>21</v>
      </c>
      <c r="B31" s="15" t="str">
        <f t="shared" si="0"/>
        <v/>
      </c>
      <c r="C31" s="16"/>
      <c r="D31" s="16"/>
      <c r="E31" s="16"/>
      <c r="F31" s="16"/>
      <c r="G31" s="16"/>
      <c r="H31" s="16"/>
      <c r="I31" s="16"/>
      <c r="J31" s="13" t="str">
        <f t="shared" si="3"/>
        <v/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V31" s="14" t="s">
        <v>34</v>
      </c>
      <c r="W31" s="14">
        <f>SUM(W11:W30)</f>
        <v>0</v>
      </c>
      <c r="Y31" s="14" t="str">
        <f t="shared" si="2"/>
        <v/>
      </c>
      <c r="AA31" s="17" t="str">
        <f>IF(K31="","",VLOOKUP(月次報告書１!K31,職員一覧!$B$1:$C$21,2,FALSE))</f>
        <v/>
      </c>
      <c r="AB31" s="17" t="str">
        <f>IF(L31="","",VLOOKUP(月次報告書１!L31,職員一覧!$B$1:$C$21,2,FALSE))</f>
        <v/>
      </c>
      <c r="AC31" s="17" t="str">
        <f>IF(M31="","",VLOOKUP(月次報告書１!M31,職員一覧!$B$1:$C$21,2,FALSE))</f>
        <v/>
      </c>
      <c r="AD31" s="17" t="str">
        <f>IF(N31="","",VLOOKUP(月次報告書１!N31,職員一覧!$B$1:$C$21,2,FALSE))</f>
        <v/>
      </c>
      <c r="AE31" s="17" t="str">
        <f>IF(O31="","",VLOOKUP(月次報告書１!O31,職員一覧!$B$1:$C$21,2,FALSE))</f>
        <v/>
      </c>
      <c r="AF31" s="17" t="str">
        <f>IF(P31="","",VLOOKUP(月次報告書１!P31,職員一覧!$B$1:$C$21,2,FALSE))</f>
        <v/>
      </c>
      <c r="AG31" s="17" t="str">
        <f>IF(Q31="","",VLOOKUP(月次報告書１!Q31,職員一覧!$B$1:$C$21,2,FALSE))</f>
        <v/>
      </c>
      <c r="AH31" s="17" t="str">
        <f>IF(R31="","",VLOOKUP(月次報告書１!R31,職員一覧!$B$1:$C$21,2,FALSE))</f>
        <v/>
      </c>
      <c r="AI31" s="17" t="str">
        <f>IF(S31="","",VLOOKUP(月次報告書１!S31,職員一覧!$B$1:$C$21,2,FALSE))</f>
        <v/>
      </c>
      <c r="AJ31" s="17" t="str">
        <f>IF(T31="","",VLOOKUP(月次報告書１!T31,職員一覧!$B$1:$C$21,2,FALSE))</f>
        <v/>
      </c>
    </row>
    <row r="32" spans="1:36" x14ac:dyDescent="0.4">
      <c r="A32" s="13">
        <v>22</v>
      </c>
      <c r="B32" s="15" t="str">
        <f t="shared" si="0"/>
        <v/>
      </c>
      <c r="C32" s="16"/>
      <c r="D32" s="16"/>
      <c r="E32" s="16"/>
      <c r="F32" s="16"/>
      <c r="G32" s="16"/>
      <c r="H32" s="16"/>
      <c r="I32" s="16"/>
      <c r="J32" s="13" t="str">
        <f t="shared" si="3"/>
        <v/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Y32" s="14" t="str">
        <f t="shared" si="2"/>
        <v/>
      </c>
      <c r="AA32" s="17" t="str">
        <f>IF(K32="","",VLOOKUP(月次報告書１!K32,職員一覧!$B$1:$C$21,2,FALSE))</f>
        <v/>
      </c>
      <c r="AB32" s="17" t="str">
        <f>IF(L32="","",VLOOKUP(月次報告書１!L32,職員一覧!$B$1:$C$21,2,FALSE))</f>
        <v/>
      </c>
      <c r="AC32" s="17" t="str">
        <f>IF(M32="","",VLOOKUP(月次報告書１!M32,職員一覧!$B$1:$C$21,2,FALSE))</f>
        <v/>
      </c>
      <c r="AD32" s="17" t="str">
        <f>IF(N32="","",VLOOKUP(月次報告書１!N32,職員一覧!$B$1:$C$21,2,FALSE))</f>
        <v/>
      </c>
      <c r="AE32" s="17" t="str">
        <f>IF(O32="","",VLOOKUP(月次報告書１!O32,職員一覧!$B$1:$C$21,2,FALSE))</f>
        <v/>
      </c>
      <c r="AF32" s="17" t="str">
        <f>IF(P32="","",VLOOKUP(月次報告書１!P32,職員一覧!$B$1:$C$21,2,FALSE))</f>
        <v/>
      </c>
      <c r="AG32" s="17" t="str">
        <f>IF(Q32="","",VLOOKUP(月次報告書１!Q32,職員一覧!$B$1:$C$21,2,FALSE))</f>
        <v/>
      </c>
      <c r="AH32" s="17" t="str">
        <f>IF(R32="","",VLOOKUP(月次報告書１!R32,職員一覧!$B$1:$C$21,2,FALSE))</f>
        <v/>
      </c>
      <c r="AI32" s="17" t="str">
        <f>IF(S32="","",VLOOKUP(月次報告書１!S32,職員一覧!$B$1:$C$21,2,FALSE))</f>
        <v/>
      </c>
      <c r="AJ32" s="17" t="str">
        <f>IF(T32="","",VLOOKUP(月次報告書１!T32,職員一覧!$B$1:$C$21,2,FALSE))</f>
        <v/>
      </c>
    </row>
    <row r="33" spans="1:36" x14ac:dyDescent="0.4">
      <c r="A33" s="13">
        <v>23</v>
      </c>
      <c r="B33" s="15" t="str">
        <f t="shared" si="0"/>
        <v/>
      </c>
      <c r="C33" s="16"/>
      <c r="D33" s="16"/>
      <c r="E33" s="16"/>
      <c r="F33" s="16"/>
      <c r="G33" s="16"/>
      <c r="H33" s="16"/>
      <c r="I33" s="16"/>
      <c r="J33" s="13" t="str">
        <f t="shared" si="3"/>
        <v/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Y33" s="14" t="str">
        <f t="shared" si="2"/>
        <v/>
      </c>
      <c r="AA33" s="17" t="str">
        <f>IF(K33="","",VLOOKUP(月次報告書１!K33,職員一覧!$B$1:$C$21,2,FALSE))</f>
        <v/>
      </c>
      <c r="AB33" s="17" t="str">
        <f>IF(L33="","",VLOOKUP(月次報告書１!L33,職員一覧!$B$1:$C$21,2,FALSE))</f>
        <v/>
      </c>
      <c r="AC33" s="17" t="str">
        <f>IF(M33="","",VLOOKUP(月次報告書１!M33,職員一覧!$B$1:$C$21,2,FALSE))</f>
        <v/>
      </c>
      <c r="AD33" s="17" t="str">
        <f>IF(N33="","",VLOOKUP(月次報告書１!N33,職員一覧!$B$1:$C$21,2,FALSE))</f>
        <v/>
      </c>
      <c r="AE33" s="17" t="str">
        <f>IF(O33="","",VLOOKUP(月次報告書１!O33,職員一覧!$B$1:$C$21,2,FALSE))</f>
        <v/>
      </c>
      <c r="AF33" s="17" t="str">
        <f>IF(P33="","",VLOOKUP(月次報告書１!P33,職員一覧!$B$1:$C$21,2,FALSE))</f>
        <v/>
      </c>
      <c r="AG33" s="17" t="str">
        <f>IF(Q33="","",VLOOKUP(月次報告書１!Q33,職員一覧!$B$1:$C$21,2,FALSE))</f>
        <v/>
      </c>
      <c r="AH33" s="17" t="str">
        <f>IF(R33="","",VLOOKUP(月次報告書１!R33,職員一覧!$B$1:$C$21,2,FALSE))</f>
        <v/>
      </c>
      <c r="AI33" s="17" t="str">
        <f>IF(S33="","",VLOOKUP(月次報告書１!S33,職員一覧!$B$1:$C$21,2,FALSE))</f>
        <v/>
      </c>
      <c r="AJ33" s="17" t="str">
        <f>IF(T33="","",VLOOKUP(月次報告書１!T33,職員一覧!$B$1:$C$21,2,FALSE))</f>
        <v/>
      </c>
    </row>
    <row r="34" spans="1:36" x14ac:dyDescent="0.4">
      <c r="A34" s="13">
        <v>24</v>
      </c>
      <c r="B34" s="15" t="str">
        <f t="shared" si="0"/>
        <v/>
      </c>
      <c r="C34" s="16"/>
      <c r="D34" s="16"/>
      <c r="E34" s="16"/>
      <c r="F34" s="16"/>
      <c r="G34" s="16"/>
      <c r="H34" s="16"/>
      <c r="I34" s="16"/>
      <c r="J34" s="13" t="str">
        <f t="shared" si="3"/>
        <v/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Y34" s="14" t="str">
        <f t="shared" si="2"/>
        <v/>
      </c>
      <c r="AA34" s="17" t="str">
        <f>IF(K34="","",VLOOKUP(月次報告書１!K34,職員一覧!$B$1:$C$21,2,FALSE))</f>
        <v/>
      </c>
      <c r="AB34" s="17" t="str">
        <f>IF(L34="","",VLOOKUP(月次報告書１!L34,職員一覧!$B$1:$C$21,2,FALSE))</f>
        <v/>
      </c>
      <c r="AC34" s="17" t="str">
        <f>IF(M34="","",VLOOKUP(月次報告書１!M34,職員一覧!$B$1:$C$21,2,FALSE))</f>
        <v/>
      </c>
      <c r="AD34" s="17" t="str">
        <f>IF(N34="","",VLOOKUP(月次報告書１!N34,職員一覧!$B$1:$C$21,2,FALSE))</f>
        <v/>
      </c>
      <c r="AE34" s="17" t="str">
        <f>IF(O34="","",VLOOKUP(月次報告書１!O34,職員一覧!$B$1:$C$21,2,FALSE))</f>
        <v/>
      </c>
      <c r="AF34" s="17" t="str">
        <f>IF(P34="","",VLOOKUP(月次報告書１!P34,職員一覧!$B$1:$C$21,2,FALSE))</f>
        <v/>
      </c>
      <c r="AG34" s="17" t="str">
        <f>IF(Q34="","",VLOOKUP(月次報告書１!Q34,職員一覧!$B$1:$C$21,2,FALSE))</f>
        <v/>
      </c>
      <c r="AH34" s="17" t="str">
        <f>IF(R34="","",VLOOKUP(月次報告書１!R34,職員一覧!$B$1:$C$21,2,FALSE))</f>
        <v/>
      </c>
      <c r="AI34" s="17" t="str">
        <f>IF(S34="","",VLOOKUP(月次報告書１!S34,職員一覧!$B$1:$C$21,2,FALSE))</f>
        <v/>
      </c>
      <c r="AJ34" s="17" t="str">
        <f>IF(T34="","",VLOOKUP(月次報告書１!T34,職員一覧!$B$1:$C$21,2,FALSE))</f>
        <v/>
      </c>
    </row>
    <row r="35" spans="1:36" x14ac:dyDescent="0.4">
      <c r="A35" s="13">
        <v>25</v>
      </c>
      <c r="B35" s="15" t="str">
        <f t="shared" si="0"/>
        <v/>
      </c>
      <c r="C35" s="16"/>
      <c r="D35" s="16"/>
      <c r="E35" s="16"/>
      <c r="F35" s="16"/>
      <c r="G35" s="16"/>
      <c r="H35" s="16"/>
      <c r="I35" s="16"/>
      <c r="J35" s="13" t="str">
        <f t="shared" si="3"/>
        <v/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Y35" s="14" t="str">
        <f t="shared" si="2"/>
        <v/>
      </c>
      <c r="AA35" s="17" t="str">
        <f>IF(K35="","",VLOOKUP(月次報告書１!K35,職員一覧!$B$1:$C$21,2,FALSE))</f>
        <v/>
      </c>
      <c r="AB35" s="17" t="str">
        <f>IF(L35="","",VLOOKUP(月次報告書１!L35,職員一覧!$B$1:$C$21,2,FALSE))</f>
        <v/>
      </c>
      <c r="AC35" s="17" t="str">
        <f>IF(M35="","",VLOOKUP(月次報告書１!M35,職員一覧!$B$1:$C$21,2,FALSE))</f>
        <v/>
      </c>
      <c r="AD35" s="17" t="str">
        <f>IF(N35="","",VLOOKUP(月次報告書１!N35,職員一覧!$B$1:$C$21,2,FALSE))</f>
        <v/>
      </c>
      <c r="AE35" s="17" t="str">
        <f>IF(O35="","",VLOOKUP(月次報告書１!O35,職員一覧!$B$1:$C$21,2,FALSE))</f>
        <v/>
      </c>
      <c r="AF35" s="17" t="str">
        <f>IF(P35="","",VLOOKUP(月次報告書１!P35,職員一覧!$B$1:$C$21,2,FALSE))</f>
        <v/>
      </c>
      <c r="AG35" s="17" t="str">
        <f>IF(Q35="","",VLOOKUP(月次報告書１!Q35,職員一覧!$B$1:$C$21,2,FALSE))</f>
        <v/>
      </c>
      <c r="AH35" s="17" t="str">
        <f>IF(R35="","",VLOOKUP(月次報告書１!R35,職員一覧!$B$1:$C$21,2,FALSE))</f>
        <v/>
      </c>
      <c r="AI35" s="17" t="str">
        <f>IF(S35="","",VLOOKUP(月次報告書１!S35,職員一覧!$B$1:$C$21,2,FALSE))</f>
        <v/>
      </c>
      <c r="AJ35" s="17" t="str">
        <f>IF(T35="","",VLOOKUP(月次報告書１!T35,職員一覧!$B$1:$C$21,2,FALSE))</f>
        <v/>
      </c>
    </row>
    <row r="36" spans="1:36" x14ac:dyDescent="0.4">
      <c r="A36" s="13">
        <v>26</v>
      </c>
      <c r="B36" s="15" t="str">
        <f t="shared" si="0"/>
        <v/>
      </c>
      <c r="C36" s="16"/>
      <c r="D36" s="16"/>
      <c r="E36" s="16"/>
      <c r="F36" s="16"/>
      <c r="G36" s="16"/>
      <c r="H36" s="16"/>
      <c r="I36" s="16"/>
      <c r="J36" s="13" t="str">
        <f t="shared" si="3"/>
        <v/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Y36" s="14" t="str">
        <f t="shared" si="2"/>
        <v/>
      </c>
      <c r="AA36" s="17" t="str">
        <f>IF(K36="","",VLOOKUP(月次報告書１!K36,職員一覧!$B$1:$C$21,2,FALSE))</f>
        <v/>
      </c>
      <c r="AB36" s="17" t="str">
        <f>IF(L36="","",VLOOKUP(月次報告書１!L36,職員一覧!$B$1:$C$21,2,FALSE))</f>
        <v/>
      </c>
      <c r="AC36" s="17" t="str">
        <f>IF(M36="","",VLOOKUP(月次報告書１!M36,職員一覧!$B$1:$C$21,2,FALSE))</f>
        <v/>
      </c>
      <c r="AD36" s="17" t="str">
        <f>IF(N36="","",VLOOKUP(月次報告書１!N36,職員一覧!$B$1:$C$21,2,FALSE))</f>
        <v/>
      </c>
      <c r="AE36" s="17" t="str">
        <f>IF(O36="","",VLOOKUP(月次報告書１!O36,職員一覧!$B$1:$C$21,2,FALSE))</f>
        <v/>
      </c>
      <c r="AF36" s="17" t="str">
        <f>IF(P36="","",VLOOKUP(月次報告書１!P36,職員一覧!$B$1:$C$21,2,FALSE))</f>
        <v/>
      </c>
      <c r="AG36" s="17" t="str">
        <f>IF(Q36="","",VLOOKUP(月次報告書１!Q36,職員一覧!$B$1:$C$21,2,FALSE))</f>
        <v/>
      </c>
      <c r="AH36" s="17" t="str">
        <f>IF(R36="","",VLOOKUP(月次報告書１!R36,職員一覧!$B$1:$C$21,2,FALSE))</f>
        <v/>
      </c>
      <c r="AI36" s="17" t="str">
        <f>IF(S36="","",VLOOKUP(月次報告書１!S36,職員一覧!$B$1:$C$21,2,FALSE))</f>
        <v/>
      </c>
      <c r="AJ36" s="17" t="str">
        <f>IF(T36="","",VLOOKUP(月次報告書１!T36,職員一覧!$B$1:$C$21,2,FALSE))</f>
        <v/>
      </c>
    </row>
    <row r="37" spans="1:36" x14ac:dyDescent="0.4">
      <c r="A37" s="13">
        <v>27</v>
      </c>
      <c r="B37" s="15" t="str">
        <f t="shared" si="0"/>
        <v/>
      </c>
      <c r="C37" s="16"/>
      <c r="D37" s="16"/>
      <c r="E37" s="16"/>
      <c r="F37" s="16"/>
      <c r="G37" s="16"/>
      <c r="H37" s="16"/>
      <c r="I37" s="16"/>
      <c r="J37" s="13" t="str">
        <f t="shared" si="3"/>
        <v/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Y37" s="14" t="str">
        <f t="shared" si="2"/>
        <v/>
      </c>
      <c r="AA37" s="17" t="str">
        <f>IF(K37="","",VLOOKUP(月次報告書１!K37,職員一覧!$B$1:$C$21,2,FALSE))</f>
        <v/>
      </c>
      <c r="AB37" s="17" t="str">
        <f>IF(L37="","",VLOOKUP(月次報告書１!L37,職員一覧!$B$1:$C$21,2,FALSE))</f>
        <v/>
      </c>
      <c r="AC37" s="17" t="str">
        <f>IF(M37="","",VLOOKUP(月次報告書１!M37,職員一覧!$B$1:$C$21,2,FALSE))</f>
        <v/>
      </c>
      <c r="AD37" s="17" t="str">
        <f>IF(N37="","",VLOOKUP(月次報告書１!N37,職員一覧!$B$1:$C$21,2,FALSE))</f>
        <v/>
      </c>
      <c r="AE37" s="17" t="str">
        <f>IF(O37="","",VLOOKUP(月次報告書１!O37,職員一覧!$B$1:$C$21,2,FALSE))</f>
        <v/>
      </c>
      <c r="AF37" s="17" t="str">
        <f>IF(P37="","",VLOOKUP(月次報告書１!P37,職員一覧!$B$1:$C$21,2,FALSE))</f>
        <v/>
      </c>
      <c r="AG37" s="17" t="str">
        <f>IF(Q37="","",VLOOKUP(月次報告書１!Q37,職員一覧!$B$1:$C$21,2,FALSE))</f>
        <v/>
      </c>
      <c r="AH37" s="17" t="str">
        <f>IF(R37="","",VLOOKUP(月次報告書１!R37,職員一覧!$B$1:$C$21,2,FALSE))</f>
        <v/>
      </c>
      <c r="AI37" s="17" t="str">
        <f>IF(S37="","",VLOOKUP(月次報告書１!S37,職員一覧!$B$1:$C$21,2,FALSE))</f>
        <v/>
      </c>
      <c r="AJ37" s="17" t="str">
        <f>IF(T37="","",VLOOKUP(月次報告書１!T37,職員一覧!$B$1:$C$21,2,FALSE))</f>
        <v/>
      </c>
    </row>
    <row r="38" spans="1:36" x14ac:dyDescent="0.4">
      <c r="A38" s="13">
        <v>28</v>
      </c>
      <c r="B38" s="15" t="str">
        <f t="shared" si="0"/>
        <v/>
      </c>
      <c r="C38" s="16"/>
      <c r="D38" s="16"/>
      <c r="E38" s="16"/>
      <c r="F38" s="16"/>
      <c r="G38" s="16"/>
      <c r="H38" s="16"/>
      <c r="I38" s="16"/>
      <c r="J38" s="13" t="str">
        <f t="shared" si="3"/>
        <v/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Y38" s="14" t="str">
        <f t="shared" si="2"/>
        <v/>
      </c>
      <c r="AA38" s="17" t="str">
        <f>IF(K38="","",VLOOKUP(月次報告書１!K38,職員一覧!$B$1:$C$21,2,FALSE))</f>
        <v/>
      </c>
      <c r="AB38" s="17" t="str">
        <f>IF(L38="","",VLOOKUP(月次報告書１!L38,職員一覧!$B$1:$C$21,2,FALSE))</f>
        <v/>
      </c>
      <c r="AC38" s="17" t="str">
        <f>IF(M38="","",VLOOKUP(月次報告書１!M38,職員一覧!$B$1:$C$21,2,FALSE))</f>
        <v/>
      </c>
      <c r="AD38" s="17" t="str">
        <f>IF(N38="","",VLOOKUP(月次報告書１!N38,職員一覧!$B$1:$C$21,2,FALSE))</f>
        <v/>
      </c>
      <c r="AE38" s="17" t="str">
        <f>IF(O38="","",VLOOKUP(月次報告書１!O38,職員一覧!$B$1:$C$21,2,FALSE))</f>
        <v/>
      </c>
      <c r="AF38" s="17" t="str">
        <f>IF(P38="","",VLOOKUP(月次報告書１!P38,職員一覧!$B$1:$C$21,2,FALSE))</f>
        <v/>
      </c>
      <c r="AG38" s="17" t="str">
        <f>IF(Q38="","",VLOOKUP(月次報告書１!Q38,職員一覧!$B$1:$C$21,2,FALSE))</f>
        <v/>
      </c>
      <c r="AH38" s="17" t="str">
        <f>IF(R38="","",VLOOKUP(月次報告書１!R38,職員一覧!$B$1:$C$21,2,FALSE))</f>
        <v/>
      </c>
      <c r="AI38" s="17" t="str">
        <f>IF(S38="","",VLOOKUP(月次報告書１!S38,職員一覧!$B$1:$C$21,2,FALSE))</f>
        <v/>
      </c>
      <c r="AJ38" s="17" t="str">
        <f>IF(T38="","",VLOOKUP(月次報告書１!T38,職員一覧!$B$1:$C$21,2,FALSE))</f>
        <v/>
      </c>
    </row>
    <row r="39" spans="1:36" x14ac:dyDescent="0.4">
      <c r="A39" s="18">
        <f>IF(DAY(DATE($M$1+2018,$O$1,29))=29,29,"")</f>
        <v>29</v>
      </c>
      <c r="B39" s="15" t="str">
        <f t="shared" si="0"/>
        <v/>
      </c>
      <c r="C39" s="16"/>
      <c r="D39" s="16"/>
      <c r="E39" s="16"/>
      <c r="F39" s="16"/>
      <c r="G39" s="16"/>
      <c r="H39" s="16"/>
      <c r="I39" s="16"/>
      <c r="J39" s="13" t="str">
        <f t="shared" si="3"/>
        <v/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Y39" s="14" t="str">
        <f t="shared" si="2"/>
        <v/>
      </c>
      <c r="AA39" s="17" t="str">
        <f>IF(K39="","",VLOOKUP(月次報告書１!K39,職員一覧!$B$1:$C$21,2,FALSE))</f>
        <v/>
      </c>
      <c r="AB39" s="17" t="str">
        <f>IF(L39="","",VLOOKUP(月次報告書１!L39,職員一覧!$B$1:$C$21,2,FALSE))</f>
        <v/>
      </c>
      <c r="AC39" s="17" t="str">
        <f>IF(M39="","",VLOOKUP(月次報告書１!M39,職員一覧!$B$1:$C$21,2,FALSE))</f>
        <v/>
      </c>
      <c r="AD39" s="17" t="str">
        <f>IF(N39="","",VLOOKUP(月次報告書１!N39,職員一覧!$B$1:$C$21,2,FALSE))</f>
        <v/>
      </c>
      <c r="AE39" s="17" t="str">
        <f>IF(O39="","",VLOOKUP(月次報告書１!O39,職員一覧!$B$1:$C$21,2,FALSE))</f>
        <v/>
      </c>
      <c r="AF39" s="17" t="str">
        <f>IF(P39="","",VLOOKUP(月次報告書１!P39,職員一覧!$B$1:$C$21,2,FALSE))</f>
        <v/>
      </c>
      <c r="AG39" s="17" t="str">
        <f>IF(Q39="","",VLOOKUP(月次報告書１!Q39,職員一覧!$B$1:$C$21,2,FALSE))</f>
        <v/>
      </c>
      <c r="AH39" s="17" t="str">
        <f>IF(R39="","",VLOOKUP(月次報告書１!R39,職員一覧!$B$1:$C$21,2,FALSE))</f>
        <v/>
      </c>
      <c r="AI39" s="17" t="str">
        <f>IF(S39="","",VLOOKUP(月次報告書１!S39,職員一覧!$B$1:$C$21,2,FALSE))</f>
        <v/>
      </c>
      <c r="AJ39" s="17" t="str">
        <f>IF(T39="","",VLOOKUP(月次報告書１!T39,職員一覧!$B$1:$C$21,2,FALSE))</f>
        <v/>
      </c>
    </row>
    <row r="40" spans="1:36" x14ac:dyDescent="0.4">
      <c r="A40" s="18">
        <f>IF(DAY(DATE($M$1+2018,$O$1,30))=30,30,"")</f>
        <v>30</v>
      </c>
      <c r="B40" s="15" t="str">
        <f t="shared" si="0"/>
        <v/>
      </c>
      <c r="C40" s="16"/>
      <c r="D40" s="16"/>
      <c r="E40" s="16"/>
      <c r="F40" s="16"/>
      <c r="G40" s="16"/>
      <c r="H40" s="16"/>
      <c r="I40" s="16"/>
      <c r="J40" s="13" t="str">
        <f t="shared" si="3"/>
        <v/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Y40" s="14" t="str">
        <f t="shared" si="2"/>
        <v/>
      </c>
      <c r="AA40" s="17" t="str">
        <f>IF(K40="","",VLOOKUP(月次報告書１!K40,職員一覧!$B$1:$C$21,2,FALSE))</f>
        <v/>
      </c>
      <c r="AB40" s="17" t="str">
        <f>IF(L40="","",VLOOKUP(月次報告書１!L40,職員一覧!$B$1:$C$21,2,FALSE))</f>
        <v/>
      </c>
      <c r="AC40" s="17" t="str">
        <f>IF(M40="","",VLOOKUP(月次報告書１!M40,職員一覧!$B$1:$C$21,2,FALSE))</f>
        <v/>
      </c>
      <c r="AD40" s="17" t="str">
        <f>IF(N40="","",VLOOKUP(月次報告書１!N40,職員一覧!$B$1:$C$21,2,FALSE))</f>
        <v/>
      </c>
      <c r="AE40" s="17" t="str">
        <f>IF(O40="","",VLOOKUP(月次報告書１!O40,職員一覧!$B$1:$C$21,2,FALSE))</f>
        <v/>
      </c>
      <c r="AF40" s="17" t="str">
        <f>IF(P40="","",VLOOKUP(月次報告書１!P40,職員一覧!$B$1:$C$21,2,FALSE))</f>
        <v/>
      </c>
      <c r="AG40" s="17" t="str">
        <f>IF(Q40="","",VLOOKUP(月次報告書１!Q40,職員一覧!$B$1:$C$21,2,FALSE))</f>
        <v/>
      </c>
      <c r="AH40" s="17" t="str">
        <f>IF(R40="","",VLOOKUP(月次報告書１!R40,職員一覧!$B$1:$C$21,2,FALSE))</f>
        <v/>
      </c>
      <c r="AI40" s="17" t="str">
        <f>IF(S40="","",VLOOKUP(月次報告書１!S40,職員一覧!$B$1:$C$21,2,FALSE))</f>
        <v/>
      </c>
      <c r="AJ40" s="17" t="str">
        <f>IF(T40="","",VLOOKUP(月次報告書１!T40,職員一覧!$B$1:$C$21,2,FALSE))</f>
        <v/>
      </c>
    </row>
    <row r="41" spans="1:36" ht="16.5" thickBot="1" x14ac:dyDescent="0.45">
      <c r="A41" s="19">
        <f>IF(DAY(DATE($M$1+2018,$O$1,31))=31,31,"")</f>
        <v>31</v>
      </c>
      <c r="B41" s="20" t="str">
        <f t="shared" si="0"/>
        <v/>
      </c>
      <c r="C41" s="21"/>
      <c r="D41" s="21"/>
      <c r="E41" s="21"/>
      <c r="F41" s="21"/>
      <c r="G41" s="21"/>
      <c r="H41" s="21"/>
      <c r="I41" s="21"/>
      <c r="J41" s="22" t="str">
        <f t="shared" si="3"/>
        <v/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Y41" s="14" t="str">
        <f t="shared" si="2"/>
        <v/>
      </c>
      <c r="AA41" s="17" t="str">
        <f>IF(K41="","",VLOOKUP(月次報告書１!K41,職員一覧!$B$1:$C$21,2,FALSE))</f>
        <v/>
      </c>
      <c r="AB41" s="17" t="str">
        <f>IF(L41="","",VLOOKUP(月次報告書１!L41,職員一覧!$B$1:$C$21,2,FALSE))</f>
        <v/>
      </c>
      <c r="AC41" s="17" t="str">
        <f>IF(M41="","",VLOOKUP(月次報告書１!M41,職員一覧!$B$1:$C$21,2,FALSE))</f>
        <v/>
      </c>
      <c r="AD41" s="17" t="str">
        <f>IF(N41="","",VLOOKUP(月次報告書１!N41,職員一覧!$B$1:$C$21,2,FALSE))</f>
        <v/>
      </c>
      <c r="AE41" s="17" t="str">
        <f>IF(O41="","",VLOOKUP(月次報告書１!O41,職員一覧!$B$1:$C$21,2,FALSE))</f>
        <v/>
      </c>
      <c r="AF41" s="17" t="str">
        <f>IF(P41="","",VLOOKUP(月次報告書１!P41,職員一覧!$B$1:$C$21,2,FALSE))</f>
        <v/>
      </c>
      <c r="AG41" s="17" t="str">
        <f>IF(Q41="","",VLOOKUP(月次報告書１!Q41,職員一覧!$B$1:$C$21,2,FALSE))</f>
        <v/>
      </c>
      <c r="AH41" s="17" t="str">
        <f>IF(R41="","",VLOOKUP(月次報告書１!R41,職員一覧!$B$1:$C$21,2,FALSE))</f>
        <v/>
      </c>
      <c r="AI41" s="17" t="str">
        <f>IF(S41="","",VLOOKUP(月次報告書１!S41,職員一覧!$B$1:$C$21,2,FALSE))</f>
        <v/>
      </c>
      <c r="AJ41" s="17" t="str">
        <f>IF(T41="","",VLOOKUP(月次報告書１!T41,職員一覧!$B$1:$C$21,2,FALSE))</f>
        <v/>
      </c>
    </row>
    <row r="42" spans="1:36" ht="27.75" customHeight="1" thickTop="1" x14ac:dyDescent="0.4">
      <c r="A42" s="106" t="s">
        <v>34</v>
      </c>
      <c r="B42" s="107"/>
      <c r="C42" s="23">
        <f>SUM(C11:C41)</f>
        <v>0</v>
      </c>
      <c r="D42" s="23">
        <f t="shared" ref="D42:I42" si="4">SUM(D11:D41)</f>
        <v>0</v>
      </c>
      <c r="E42" s="23">
        <f t="shared" si="4"/>
        <v>0</v>
      </c>
      <c r="F42" s="23">
        <f t="shared" si="4"/>
        <v>0</v>
      </c>
      <c r="G42" s="23">
        <f t="shared" si="4"/>
        <v>0</v>
      </c>
      <c r="H42" s="23">
        <f t="shared" si="4"/>
        <v>0</v>
      </c>
      <c r="I42" s="23">
        <f t="shared" si="4"/>
        <v>0</v>
      </c>
      <c r="J42" s="23">
        <f>SUM(J11:J41)</f>
        <v>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Y42" s="14">
        <f>SUM(Y11:Y41)</f>
        <v>0</v>
      </c>
    </row>
  </sheetData>
  <mergeCells count="13">
    <mergeCell ref="A42:B42"/>
    <mergeCell ref="F9:G9"/>
    <mergeCell ref="H9:I9"/>
    <mergeCell ref="C9:E9"/>
    <mergeCell ref="J9:T9"/>
    <mergeCell ref="B9:B10"/>
    <mergeCell ref="A9:A10"/>
    <mergeCell ref="A1:K1"/>
    <mergeCell ref="S2:T2"/>
    <mergeCell ref="O3:P3"/>
    <mergeCell ref="Q3:T3"/>
    <mergeCell ref="O4:P5"/>
    <mergeCell ref="Q4:T5"/>
  </mergeCells>
  <phoneticPr fontId="1"/>
  <dataValidations count="1">
    <dataValidation imeMode="off" allowBlank="1" showInputMessage="1" showErrorMessage="1" sqref="C9 D10:J10 C11:J1048576" xr:uid="{1C90E62D-803F-44D6-8D97-CC90D70AF757}"/>
  </dataValidations>
  <pageMargins left="0.7" right="0.7" top="0.75" bottom="0.75" header="0.3" footer="0.3"/>
  <pageSetup paperSize="9" scale="48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greaterThan" id="{0A68BCD6-8420-4169-84ED-145AD1C2B7E5}">
            <xm:f>月次報告書２!$O$16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C11:C40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1E6928-F63E-4714-8339-6DD26E007CCC}">
          <x14:formula1>
            <xm:f>職員一覧!$B$2:$B$21</xm:f>
          </x14:formula1>
          <xm:sqref>K11:T41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C4B6-5F97-4F36-BFAF-94FB46209AF6}">
  <sheetPr>
    <pageSetUpPr fitToPage="1"/>
  </sheetPr>
  <dimension ref="A1:U46"/>
  <sheetViews>
    <sheetView showGridLines="0" view="pageBreakPreview" zoomScale="90" zoomScaleNormal="100" zoomScaleSheetLayoutView="90" workbookViewId="0">
      <selection sqref="A1:F1"/>
    </sheetView>
  </sheetViews>
  <sheetFormatPr defaultColWidth="9" defaultRowHeight="15.75" x14ac:dyDescent="0.4"/>
  <cols>
    <col min="1" max="1" width="4" style="8" bestFit="1" customWidth="1"/>
    <col min="2" max="2" width="5.625" style="7" customWidth="1"/>
    <col min="3" max="3" width="12.625" style="7" customWidth="1"/>
    <col min="4" max="5" width="8.625" style="7" customWidth="1"/>
    <col min="6" max="7" width="4.625" style="7" customWidth="1"/>
    <col min="8" max="8" width="5.875" style="7" customWidth="1"/>
    <col min="9" max="9" width="4.625" style="7" customWidth="1"/>
    <col min="10" max="10" width="4.75" style="7" customWidth="1"/>
    <col min="11" max="12" width="5.625" style="7" customWidth="1"/>
    <col min="13" max="13" width="7.625" style="7" customWidth="1"/>
    <col min="14" max="15" width="8.625" style="7" customWidth="1"/>
    <col min="16" max="17" width="4.625" style="7" customWidth="1"/>
    <col min="18" max="18" width="6" style="7" customWidth="1"/>
    <col min="19" max="19" width="4.625" style="7" customWidth="1"/>
    <col min="20" max="20" width="9.75" style="7" customWidth="1"/>
    <col min="21" max="16384" width="9" style="7"/>
  </cols>
  <sheetData>
    <row r="1" spans="1:19" ht="32.25" customHeight="1" x14ac:dyDescent="0.4">
      <c r="A1" s="90" t="s">
        <v>2</v>
      </c>
      <c r="B1" s="90"/>
      <c r="C1" s="90"/>
      <c r="D1" s="90"/>
      <c r="E1" s="90"/>
      <c r="F1" s="90"/>
      <c r="G1" s="130" t="s">
        <v>3</v>
      </c>
      <c r="H1" s="130"/>
      <c r="I1" s="25" t="str">
        <f>IF(月次報告書１!M1="","",月次報告書１!M1)</f>
        <v/>
      </c>
      <c r="J1" s="25" t="s">
        <v>4</v>
      </c>
      <c r="K1" s="25" t="str">
        <f>IF(月次報告書１!O1="","",月次報告書１!O1)</f>
        <v/>
      </c>
      <c r="L1" s="123" t="s">
        <v>5</v>
      </c>
      <c r="M1" s="123"/>
      <c r="N1" s="26"/>
      <c r="O1" s="26"/>
      <c r="Q1" s="4"/>
      <c r="R1" s="4"/>
      <c r="S1" s="4"/>
    </row>
    <row r="2" spans="1:19" ht="21.75" customHeight="1" x14ac:dyDescent="0.4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34" t="s">
        <v>35</v>
      </c>
      <c r="R2" s="134"/>
      <c r="S2" s="134"/>
    </row>
    <row r="3" spans="1:19" ht="29.25" customHeight="1" thickBot="1" x14ac:dyDescent="0.4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8"/>
      <c r="R3" s="28"/>
      <c r="S3" s="28"/>
    </row>
    <row r="4" spans="1:19" ht="32.25" customHeight="1" thickBot="1" x14ac:dyDescent="0.45">
      <c r="A4" s="27"/>
      <c r="B4" s="27"/>
      <c r="H4" s="135" t="s">
        <v>6</v>
      </c>
      <c r="I4" s="136"/>
      <c r="J4" s="137"/>
      <c r="K4" s="135" t="s">
        <v>7</v>
      </c>
      <c r="L4" s="136"/>
      <c r="M4" s="136"/>
      <c r="N4" s="136"/>
      <c r="O4" s="136"/>
      <c r="P4" s="136"/>
      <c r="Q4" s="136"/>
      <c r="R4" s="142"/>
      <c r="S4" s="65"/>
    </row>
    <row r="5" spans="1:19" ht="32.25" customHeight="1" thickBot="1" x14ac:dyDescent="0.45">
      <c r="A5" s="27"/>
      <c r="B5" s="27"/>
      <c r="H5" s="138" t="str">
        <f>IF(月次報告書１!O4="","",月次報告書１!O4)</f>
        <v/>
      </c>
      <c r="I5" s="139"/>
      <c r="J5" s="140"/>
      <c r="K5" s="143" t="str">
        <f>IF(月次報告書１!Q4="","",月次報告書１!Q4)</f>
        <v/>
      </c>
      <c r="L5" s="144"/>
      <c r="M5" s="144"/>
      <c r="N5" s="144"/>
      <c r="O5" s="144"/>
      <c r="P5" s="144"/>
      <c r="Q5" s="144"/>
      <c r="R5" s="145"/>
      <c r="S5" s="66"/>
    </row>
    <row r="6" spans="1:19" ht="28.5" customHeight="1" x14ac:dyDescent="0.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9" ht="19.5" customHeight="1" x14ac:dyDescent="0.4">
      <c r="A7" s="29" t="s">
        <v>36</v>
      </c>
      <c r="C7" s="6"/>
      <c r="D7" s="6"/>
      <c r="E7" s="6"/>
      <c r="F7" s="6"/>
      <c r="G7" s="6"/>
      <c r="H7" s="6"/>
      <c r="I7" s="6"/>
      <c r="J7" s="6"/>
      <c r="K7" s="29" t="s">
        <v>37</v>
      </c>
      <c r="L7" s="29"/>
      <c r="M7" s="6"/>
      <c r="N7" s="6"/>
      <c r="O7" s="6"/>
      <c r="P7" s="6"/>
      <c r="Q7" s="6"/>
    </row>
    <row r="8" spans="1:19" ht="10.5" customHeight="1" thickBot="1" x14ac:dyDescent="0.45">
      <c r="A8" s="29"/>
      <c r="B8" s="6"/>
      <c r="C8" s="6"/>
      <c r="D8" s="6"/>
      <c r="E8" s="6"/>
      <c r="F8" s="6"/>
      <c r="G8" s="6"/>
      <c r="H8" s="6"/>
      <c r="I8" s="6"/>
      <c r="J8" s="6"/>
      <c r="K8" s="29"/>
      <c r="L8" s="29"/>
      <c r="M8" s="6"/>
      <c r="N8" s="6"/>
      <c r="O8" s="6"/>
      <c r="P8" s="6"/>
      <c r="Q8" s="6"/>
    </row>
    <row r="9" spans="1:19" ht="20.100000000000001" customHeight="1" x14ac:dyDescent="0.4">
      <c r="A9" s="6"/>
      <c r="B9" s="116"/>
      <c r="C9" s="117"/>
      <c r="D9" s="118" t="s">
        <v>38</v>
      </c>
      <c r="E9" s="118"/>
      <c r="F9" s="118" t="s">
        <v>39</v>
      </c>
      <c r="G9" s="118"/>
      <c r="H9" s="118"/>
      <c r="I9" s="141"/>
      <c r="J9" s="6"/>
      <c r="K9" s="119"/>
      <c r="L9" s="120"/>
      <c r="M9" s="131" t="s">
        <v>40</v>
      </c>
      <c r="N9" s="133"/>
      <c r="O9" s="131" t="s">
        <v>41</v>
      </c>
      <c r="P9" s="132"/>
      <c r="Q9" s="133"/>
      <c r="R9" s="121" t="s">
        <v>42</v>
      </c>
      <c r="S9" s="122"/>
    </row>
    <row r="10" spans="1:19" ht="20.100000000000001" customHeight="1" x14ac:dyDescent="0.4">
      <c r="A10" s="6"/>
      <c r="B10" s="164" t="s">
        <v>43</v>
      </c>
      <c r="C10" s="165"/>
      <c r="D10" s="146" t="s">
        <v>44</v>
      </c>
      <c r="E10" s="146"/>
      <c r="F10" s="128"/>
      <c r="G10" s="128"/>
      <c r="H10" s="128"/>
      <c r="I10" s="129"/>
      <c r="J10" s="6"/>
      <c r="K10" s="125" t="s">
        <v>45</v>
      </c>
      <c r="L10" s="94"/>
      <c r="M10" s="151"/>
      <c r="N10" s="152"/>
      <c r="O10" s="157"/>
      <c r="P10" s="158"/>
      <c r="Q10" s="159"/>
      <c r="R10" s="147">
        <f>ROUNDUP(O10*6/6,0)</f>
        <v>0</v>
      </c>
      <c r="S10" s="148"/>
    </row>
    <row r="11" spans="1:19" ht="20.100000000000001" customHeight="1" x14ac:dyDescent="0.4">
      <c r="A11" s="6"/>
      <c r="B11" s="170"/>
      <c r="C11" s="171"/>
      <c r="D11" s="146" t="s">
        <v>46</v>
      </c>
      <c r="E11" s="146"/>
      <c r="F11" s="128"/>
      <c r="G11" s="128"/>
      <c r="H11" s="128"/>
      <c r="I11" s="129"/>
      <c r="J11" s="6"/>
      <c r="K11" s="125" t="s">
        <v>47</v>
      </c>
      <c r="L11" s="94"/>
      <c r="M11" s="151"/>
      <c r="N11" s="152"/>
      <c r="O11" s="157"/>
      <c r="P11" s="158"/>
      <c r="Q11" s="159"/>
      <c r="R11" s="126">
        <f>ROUNDUP(O11*5/6,0)</f>
        <v>0</v>
      </c>
      <c r="S11" s="127"/>
    </row>
    <row r="12" spans="1:19" ht="20.100000000000001" customHeight="1" x14ac:dyDescent="0.4">
      <c r="A12" s="6"/>
      <c r="B12" s="164" t="s">
        <v>48</v>
      </c>
      <c r="C12" s="165"/>
      <c r="D12" s="146" t="s">
        <v>49</v>
      </c>
      <c r="E12" s="146"/>
      <c r="F12" s="128"/>
      <c r="G12" s="128"/>
      <c r="H12" s="128"/>
      <c r="I12" s="129"/>
      <c r="J12" s="6"/>
      <c r="K12" s="125" t="s">
        <v>50</v>
      </c>
      <c r="L12" s="94"/>
      <c r="M12" s="151"/>
      <c r="N12" s="152"/>
      <c r="O12" s="157"/>
      <c r="P12" s="158"/>
      <c r="Q12" s="159"/>
      <c r="R12" s="126">
        <f>ROUNDUP(O12*4/6,0)</f>
        <v>0</v>
      </c>
      <c r="S12" s="127"/>
    </row>
    <row r="13" spans="1:19" ht="20.100000000000001" customHeight="1" x14ac:dyDescent="0.4">
      <c r="A13" s="6"/>
      <c r="B13" s="166"/>
      <c r="C13" s="167"/>
      <c r="D13" s="146" t="s">
        <v>51</v>
      </c>
      <c r="E13" s="146"/>
      <c r="F13" s="128"/>
      <c r="G13" s="128"/>
      <c r="H13" s="128"/>
      <c r="I13" s="129"/>
      <c r="J13" s="6"/>
      <c r="K13" s="125" t="s">
        <v>52</v>
      </c>
      <c r="L13" s="94"/>
      <c r="M13" s="151"/>
      <c r="N13" s="152"/>
      <c r="O13" s="157"/>
      <c r="P13" s="158"/>
      <c r="Q13" s="159"/>
      <c r="R13" s="126">
        <f>ROUNDUP(O13*3/6,0)</f>
        <v>0</v>
      </c>
      <c r="S13" s="127"/>
    </row>
    <row r="14" spans="1:19" ht="20.100000000000001" customHeight="1" thickBot="1" x14ac:dyDescent="0.45">
      <c r="A14" s="6"/>
      <c r="B14" s="168"/>
      <c r="C14" s="169"/>
      <c r="D14" s="124" t="s">
        <v>53</v>
      </c>
      <c r="E14" s="124"/>
      <c r="F14" s="128"/>
      <c r="G14" s="128"/>
      <c r="H14" s="128"/>
      <c r="I14" s="129"/>
      <c r="J14" s="6"/>
      <c r="K14" s="125" t="s">
        <v>54</v>
      </c>
      <c r="L14" s="94"/>
      <c r="M14" s="151"/>
      <c r="N14" s="152"/>
      <c r="O14" s="157"/>
      <c r="P14" s="158"/>
      <c r="Q14" s="159"/>
      <c r="R14" s="126">
        <f>ROUNDUP(O14*2/6,0)</f>
        <v>0</v>
      </c>
      <c r="S14" s="127"/>
    </row>
    <row r="15" spans="1:19" ht="20.100000000000001" customHeight="1" thickBot="1" x14ac:dyDescent="0.45">
      <c r="A15" s="6"/>
      <c r="B15" s="11"/>
      <c r="C15" s="11"/>
      <c r="D15" s="172" t="s">
        <v>55</v>
      </c>
      <c r="E15" s="173"/>
      <c r="F15" s="184">
        <f>SUM(F10:I14)</f>
        <v>0</v>
      </c>
      <c r="G15" s="185"/>
      <c r="H15" s="185"/>
      <c r="I15" s="186"/>
      <c r="J15" s="6"/>
      <c r="K15" s="176" t="s">
        <v>56</v>
      </c>
      <c r="L15" s="177"/>
      <c r="M15" s="153"/>
      <c r="N15" s="154"/>
      <c r="O15" s="160"/>
      <c r="P15" s="161"/>
      <c r="Q15" s="162"/>
      <c r="R15" s="178">
        <f>ROUNDUP(O15*1/6,0)</f>
        <v>0</v>
      </c>
      <c r="S15" s="179"/>
    </row>
    <row r="16" spans="1:19" ht="23.25" customHeight="1" thickTop="1" thickBot="1" x14ac:dyDescent="0.45">
      <c r="D16" s="174"/>
      <c r="E16" s="175"/>
      <c r="F16" s="187"/>
      <c r="G16" s="188"/>
      <c r="H16" s="188"/>
      <c r="I16" s="189"/>
      <c r="K16" s="180" t="s">
        <v>57</v>
      </c>
      <c r="L16" s="181"/>
      <c r="M16" s="155">
        <f>SUM(M10:M15)</f>
        <v>0</v>
      </c>
      <c r="N16" s="156"/>
      <c r="O16" s="155">
        <f>SUM(O10:Q15)</f>
        <v>0</v>
      </c>
      <c r="P16" s="163"/>
      <c r="Q16" s="156"/>
      <c r="R16" s="182">
        <f>SUM(R10:S15)</f>
        <v>0</v>
      </c>
      <c r="S16" s="183"/>
    </row>
    <row r="17" spans="1:21" ht="14.25" customHeight="1" x14ac:dyDescent="0.4">
      <c r="F17" s="30"/>
      <c r="G17" s="30"/>
      <c r="H17" s="31"/>
      <c r="I17" s="31"/>
    </row>
    <row r="18" spans="1:21" ht="19.5" x14ac:dyDescent="0.4">
      <c r="A18" s="29" t="s">
        <v>79</v>
      </c>
      <c r="F18" s="30"/>
      <c r="G18" s="30"/>
      <c r="H18" s="31"/>
      <c r="I18" s="31"/>
    </row>
    <row r="19" spans="1:21" ht="8.25" customHeight="1" thickBot="1" x14ac:dyDescent="0.45">
      <c r="A19" s="29"/>
      <c r="F19" s="30"/>
      <c r="G19" s="30"/>
      <c r="H19" s="31"/>
      <c r="I19" s="31"/>
    </row>
    <row r="20" spans="1:21" ht="20.25" thickBot="1" x14ac:dyDescent="0.45">
      <c r="A20" s="29"/>
      <c r="C20" s="32"/>
      <c r="D20" s="142" t="s">
        <v>58</v>
      </c>
      <c r="E20" s="210"/>
      <c r="F20" s="222" t="s">
        <v>59</v>
      </c>
      <c r="G20" s="223"/>
      <c r="H20" s="223"/>
      <c r="I20" s="224"/>
      <c r="J20" s="136" t="s">
        <v>60</v>
      </c>
      <c r="K20" s="136"/>
      <c r="L20" s="142"/>
      <c r="M20" s="210" t="s">
        <v>61</v>
      </c>
      <c r="N20" s="142"/>
      <c r="O20" s="228" t="s">
        <v>34</v>
      </c>
      <c r="P20" s="229"/>
      <c r="Q20" s="230"/>
    </row>
    <row r="21" spans="1:21" ht="20.100000000000001" customHeight="1" x14ac:dyDescent="0.4">
      <c r="A21" s="29"/>
      <c r="C21" s="33" t="s">
        <v>62</v>
      </c>
      <c r="D21" s="218"/>
      <c r="E21" s="219"/>
      <c r="F21" s="220"/>
      <c r="G21" s="221"/>
      <c r="H21" s="221"/>
      <c r="I21" s="219"/>
      <c r="J21" s="220"/>
      <c r="K21" s="221"/>
      <c r="L21" s="219"/>
      <c r="M21" s="220"/>
      <c r="N21" s="219"/>
      <c r="O21" s="225">
        <f>SUM(D21:N21)</f>
        <v>0</v>
      </c>
      <c r="P21" s="226"/>
      <c r="Q21" s="227"/>
    </row>
    <row r="22" spans="1:21" ht="20.100000000000001" customHeight="1" thickBot="1" x14ac:dyDescent="0.45">
      <c r="A22" s="29"/>
      <c r="C22" s="34" t="s">
        <v>63</v>
      </c>
      <c r="D22" s="153"/>
      <c r="E22" s="196"/>
      <c r="F22" s="197"/>
      <c r="G22" s="198"/>
      <c r="H22" s="198"/>
      <c r="I22" s="196"/>
      <c r="J22" s="197"/>
      <c r="K22" s="198"/>
      <c r="L22" s="196"/>
      <c r="M22" s="197"/>
      <c r="N22" s="196"/>
      <c r="O22" s="231">
        <f>SUM(D22:N22)</f>
        <v>0</v>
      </c>
      <c r="P22" s="232"/>
      <c r="Q22" s="233"/>
    </row>
    <row r="23" spans="1:21" ht="22.5" customHeight="1" thickTop="1" thickBot="1" x14ac:dyDescent="0.45">
      <c r="A23" s="29"/>
      <c r="C23" s="35" t="s">
        <v>55</v>
      </c>
      <c r="D23" s="205">
        <f>SUM(D21:E22)</f>
        <v>0</v>
      </c>
      <c r="E23" s="209"/>
      <c r="F23" s="201">
        <f>SUM(F21:I22)</f>
        <v>0</v>
      </c>
      <c r="G23" s="203"/>
      <c r="H23" s="203"/>
      <c r="I23" s="202"/>
      <c r="J23" s="201">
        <f>SUM(J21:L22)</f>
        <v>0</v>
      </c>
      <c r="K23" s="203"/>
      <c r="L23" s="202"/>
      <c r="M23" s="201">
        <f>SUM(M21:N22)</f>
        <v>0</v>
      </c>
      <c r="N23" s="202"/>
      <c r="O23" s="204">
        <f>SUM(O21:Q22)</f>
        <v>0</v>
      </c>
      <c r="P23" s="205"/>
      <c r="Q23" s="206"/>
    </row>
    <row r="24" spans="1:21" ht="22.5" customHeight="1" x14ac:dyDescent="0.4">
      <c r="A24" s="29"/>
      <c r="C24" s="30"/>
      <c r="D24" s="30"/>
      <c r="E24" s="30"/>
    </row>
    <row r="25" spans="1:21" ht="20.100000000000001" customHeight="1" x14ac:dyDescent="0.4">
      <c r="A25" s="29" t="s">
        <v>64</v>
      </c>
      <c r="B25" s="11"/>
      <c r="C25" s="11"/>
      <c r="D25" s="11"/>
      <c r="E25" s="11"/>
      <c r="F25" s="30"/>
      <c r="G25" s="30"/>
      <c r="H25" s="31"/>
      <c r="I25" s="31"/>
      <c r="J25" s="6"/>
      <c r="K25" s="8"/>
      <c r="L25" s="8"/>
      <c r="M25" s="8"/>
      <c r="N25" s="8"/>
      <c r="O25" s="8"/>
    </row>
    <row r="26" spans="1:21" ht="9" customHeight="1" thickBot="1" x14ac:dyDescent="0.45">
      <c r="A26" s="29"/>
      <c r="B26" s="11"/>
      <c r="C26" s="11"/>
      <c r="D26" s="11"/>
      <c r="E26" s="11"/>
      <c r="F26" s="30"/>
      <c r="G26" s="30"/>
      <c r="H26" s="31"/>
      <c r="I26" s="31"/>
      <c r="J26" s="6"/>
      <c r="K26" s="8"/>
      <c r="L26" s="8"/>
      <c r="M26" s="8"/>
      <c r="N26" s="8"/>
      <c r="O26" s="8"/>
    </row>
    <row r="27" spans="1:21" s="8" customFormat="1" ht="20.100000000000001" customHeight="1" x14ac:dyDescent="0.4">
      <c r="A27" s="190" t="s">
        <v>8</v>
      </c>
      <c r="B27" s="192" t="s">
        <v>9</v>
      </c>
      <c r="C27" s="199" t="s">
        <v>10</v>
      </c>
      <c r="D27" s="194"/>
      <c r="E27" s="200"/>
      <c r="F27" s="194" t="s">
        <v>11</v>
      </c>
      <c r="G27" s="194"/>
      <c r="H27" s="194"/>
      <c r="I27" s="195"/>
      <c r="J27" s="190" t="s">
        <v>65</v>
      </c>
      <c r="K27" s="192" t="s">
        <v>9</v>
      </c>
      <c r="L27" s="199" t="s">
        <v>10</v>
      </c>
      <c r="M27" s="194"/>
      <c r="N27" s="194"/>
      <c r="O27" s="200"/>
      <c r="P27" s="199" t="s">
        <v>11</v>
      </c>
      <c r="Q27" s="194"/>
      <c r="R27" s="194"/>
      <c r="S27" s="195"/>
      <c r="T27" s="7"/>
      <c r="U27" s="7"/>
    </row>
    <row r="28" spans="1:21" s="8" customFormat="1" ht="20.100000000000001" customHeight="1" thickBot="1" x14ac:dyDescent="0.45">
      <c r="A28" s="191"/>
      <c r="B28" s="193"/>
      <c r="C28" s="38"/>
      <c r="D28" s="62" t="s">
        <v>76</v>
      </c>
      <c r="E28" s="63" t="s">
        <v>77</v>
      </c>
      <c r="F28" s="36"/>
      <c r="G28" s="36"/>
      <c r="H28" s="207" t="s">
        <v>78</v>
      </c>
      <c r="I28" s="208"/>
      <c r="J28" s="191"/>
      <c r="K28" s="193"/>
      <c r="L28" s="38"/>
      <c r="M28" s="37"/>
      <c r="N28" s="62" t="s">
        <v>76</v>
      </c>
      <c r="O28" s="63" t="s">
        <v>77</v>
      </c>
      <c r="P28" s="38"/>
      <c r="Q28" s="39"/>
      <c r="R28" s="207" t="s">
        <v>78</v>
      </c>
      <c r="S28" s="208"/>
      <c r="T28" s="7"/>
      <c r="U28" s="7"/>
    </row>
    <row r="29" spans="1:21" ht="30" customHeight="1" x14ac:dyDescent="0.4">
      <c r="A29" s="18">
        <v>1</v>
      </c>
      <c r="B29" s="40" t="str">
        <f t="shared" ref="B29:B44" si="0">IF($K$1="","",DATE($I$1+2018,$K$1,A29))</f>
        <v/>
      </c>
      <c r="C29" s="45" t="str">
        <f>IF(月次報告書１!C11="","",月次報告書１!C11)</f>
        <v/>
      </c>
      <c r="D29" s="69" t="str">
        <f>IF(月次報告書１!D11="","",月次報告書１!D11)</f>
        <v/>
      </c>
      <c r="E29" s="68" t="str">
        <f>IF(月次報告書１!E11="","",月次報告書１!E11)</f>
        <v/>
      </c>
      <c r="F29" s="211" t="str">
        <f>IF(月次報告書１!J11="","",月次報告書１!J11)</f>
        <v/>
      </c>
      <c r="G29" s="212"/>
      <c r="H29" s="213" t="str">
        <f>IF(月次報告書１!Y11="","",月次報告書１!Y11)</f>
        <v/>
      </c>
      <c r="I29" s="214"/>
      <c r="J29" s="18">
        <v>17</v>
      </c>
      <c r="K29" s="40" t="str">
        <f>IF($K$1="","",DATE($I$1+2018,$K$1,J29))</f>
        <v/>
      </c>
      <c r="L29" s="211" t="str">
        <f>IF(月次報告書１!C27="","",月次報告書１!C27)</f>
        <v/>
      </c>
      <c r="M29" s="215"/>
      <c r="N29" s="69" t="str">
        <f>IF(月次報告書１!D27="","",月次報告書１!D27)</f>
        <v/>
      </c>
      <c r="O29" s="69" t="str">
        <f>IF(月次報告書１!E27="","",月次報告書１!E27)</f>
        <v/>
      </c>
      <c r="P29" s="216" t="str">
        <f>IF(月次報告書１!J27="","",月次報告書１!J27)</f>
        <v/>
      </c>
      <c r="Q29" s="217"/>
      <c r="R29" s="213" t="str">
        <f>IF(月次報告書１!Y27="","",月次報告書１!Y27)</f>
        <v/>
      </c>
      <c r="S29" s="214"/>
    </row>
    <row r="30" spans="1:21" ht="30" customHeight="1" x14ac:dyDescent="0.4">
      <c r="A30" s="41">
        <v>2</v>
      </c>
      <c r="B30" s="40" t="str">
        <f t="shared" si="0"/>
        <v/>
      </c>
      <c r="C30" s="45" t="str">
        <f>IF(月次報告書１!C12="","",月次報告書１!C12)</f>
        <v/>
      </c>
      <c r="D30" s="56" t="str">
        <f>IF(月次報告書１!D12="","",月次報告書１!D12)</f>
        <v/>
      </c>
      <c r="E30" s="57" t="str">
        <f>IF(月次報告書１!E12="","",月次報告書１!E12)</f>
        <v/>
      </c>
      <c r="F30" s="234" t="str">
        <f>IF(月次報告書１!J12="","",月次報告書１!J12)</f>
        <v/>
      </c>
      <c r="G30" s="235"/>
      <c r="H30" s="236" t="str">
        <f>IF(月次報告書１!Y12="","",月次報告書１!Y12)</f>
        <v/>
      </c>
      <c r="I30" s="237"/>
      <c r="J30" s="18">
        <v>18</v>
      </c>
      <c r="K30" s="40" t="str">
        <f t="shared" ref="K30:K40" si="1">IF($K$1="","",DATE($I$1+2018,$K$1,J30))</f>
        <v/>
      </c>
      <c r="L30" s="234" t="str">
        <f>IF(月次報告書１!C28="","",月次報告書１!C28)</f>
        <v/>
      </c>
      <c r="M30" s="238"/>
      <c r="N30" s="52" t="str">
        <f>IF(月次報告書１!D28="","",月次報告書１!D28)</f>
        <v/>
      </c>
      <c r="O30" s="57" t="str">
        <f>IF(月次報告書１!E28="","",月次報告書１!E28)</f>
        <v/>
      </c>
      <c r="P30" s="234" t="str">
        <f>IF(月次報告書１!J28="","",月次報告書１!J28)</f>
        <v/>
      </c>
      <c r="Q30" s="235"/>
      <c r="R30" s="236" t="str">
        <f>IF(月次報告書１!Y28="","",月次報告書１!Y28)</f>
        <v/>
      </c>
      <c r="S30" s="237"/>
    </row>
    <row r="31" spans="1:21" ht="30" customHeight="1" x14ac:dyDescent="0.4">
      <c r="A31" s="41">
        <v>3</v>
      </c>
      <c r="B31" s="40" t="str">
        <f t="shared" si="0"/>
        <v/>
      </c>
      <c r="C31" s="45" t="str">
        <f>IF(月次報告書１!C13="","",月次報告書１!C13)</f>
        <v/>
      </c>
      <c r="D31" s="58" t="str">
        <f>IF(月次報告書１!D13="","",月次報告書１!D13)</f>
        <v/>
      </c>
      <c r="E31" s="59" t="str">
        <f>IF(月次報告書１!E13="","",月次報告書１!E13)</f>
        <v/>
      </c>
      <c r="F31" s="234" t="str">
        <f>IF(月次報告書１!J13="","",月次報告書１!J13)</f>
        <v/>
      </c>
      <c r="G31" s="235"/>
      <c r="H31" s="236" t="str">
        <f>IF(月次報告書１!Y13="","",月次報告書１!Y13)</f>
        <v/>
      </c>
      <c r="I31" s="237"/>
      <c r="J31" s="18">
        <v>19</v>
      </c>
      <c r="K31" s="40" t="str">
        <f t="shared" si="1"/>
        <v/>
      </c>
      <c r="L31" s="234" t="str">
        <f>IF(月次報告書１!C29="","",月次報告書１!C29)</f>
        <v/>
      </c>
      <c r="M31" s="238"/>
      <c r="N31" s="52" t="str">
        <f>IF(月次報告書１!D29="","",月次報告書１!D29)</f>
        <v/>
      </c>
      <c r="O31" s="57" t="str">
        <f>IF(月次報告書１!E29="","",月次報告書１!E29)</f>
        <v/>
      </c>
      <c r="P31" s="234" t="str">
        <f>IF(月次報告書１!J29="","",月次報告書１!J29)</f>
        <v/>
      </c>
      <c r="Q31" s="235"/>
      <c r="R31" s="236" t="str">
        <f>IF(月次報告書１!Y29="","",月次報告書１!Y29)</f>
        <v/>
      </c>
      <c r="S31" s="237"/>
    </row>
    <row r="32" spans="1:21" ht="30" customHeight="1" x14ac:dyDescent="0.4">
      <c r="A32" s="41">
        <v>4</v>
      </c>
      <c r="B32" s="40" t="str">
        <f t="shared" si="0"/>
        <v/>
      </c>
      <c r="C32" s="45" t="str">
        <f>IF(月次報告書１!C14="","",月次報告書１!C14)</f>
        <v/>
      </c>
      <c r="D32" s="58" t="str">
        <f>IF(月次報告書１!D14="","",月次報告書１!D14)</f>
        <v/>
      </c>
      <c r="E32" s="59" t="str">
        <f>IF(月次報告書１!E14="","",月次報告書１!E14)</f>
        <v/>
      </c>
      <c r="F32" s="234" t="str">
        <f>IF(月次報告書１!J14="","",月次報告書１!J14)</f>
        <v/>
      </c>
      <c r="G32" s="235"/>
      <c r="H32" s="236" t="str">
        <f>IF(月次報告書１!Y14="","",月次報告書１!Y14)</f>
        <v/>
      </c>
      <c r="I32" s="237"/>
      <c r="J32" s="18">
        <v>20</v>
      </c>
      <c r="K32" s="40" t="str">
        <f t="shared" si="1"/>
        <v/>
      </c>
      <c r="L32" s="234" t="str">
        <f>IF(月次報告書１!C30="","",月次報告書１!C30)</f>
        <v/>
      </c>
      <c r="M32" s="238"/>
      <c r="N32" s="52" t="str">
        <f>IF(月次報告書１!D30="","",月次報告書１!D30)</f>
        <v/>
      </c>
      <c r="O32" s="57" t="str">
        <f>IF(月次報告書１!E30="","",月次報告書１!E30)</f>
        <v/>
      </c>
      <c r="P32" s="234" t="str">
        <f>IF(月次報告書１!J30="","",月次報告書１!J30)</f>
        <v/>
      </c>
      <c r="Q32" s="235"/>
      <c r="R32" s="236" t="str">
        <f>IF(月次報告書１!Y30="","",月次報告書１!Y30)</f>
        <v/>
      </c>
      <c r="S32" s="237"/>
    </row>
    <row r="33" spans="1:19" ht="30" customHeight="1" x14ac:dyDescent="0.4">
      <c r="A33" s="41">
        <v>5</v>
      </c>
      <c r="B33" s="40" t="str">
        <f t="shared" si="0"/>
        <v/>
      </c>
      <c r="C33" s="45" t="str">
        <f>IF(月次報告書１!C15="","",月次報告書１!C15)</f>
        <v/>
      </c>
      <c r="D33" s="58" t="str">
        <f>IF(月次報告書１!D15="","",月次報告書１!D15)</f>
        <v/>
      </c>
      <c r="E33" s="59" t="str">
        <f>IF(月次報告書１!E15="","",月次報告書１!E15)</f>
        <v/>
      </c>
      <c r="F33" s="234" t="str">
        <f>IF(月次報告書１!J15="","",月次報告書１!J15)</f>
        <v/>
      </c>
      <c r="G33" s="235"/>
      <c r="H33" s="236" t="str">
        <f>IF(月次報告書１!Y15="","",月次報告書１!Y15)</f>
        <v/>
      </c>
      <c r="I33" s="237"/>
      <c r="J33" s="18">
        <v>21</v>
      </c>
      <c r="K33" s="40" t="str">
        <f t="shared" si="1"/>
        <v/>
      </c>
      <c r="L33" s="234" t="str">
        <f>IF(月次報告書１!C31="","",月次報告書１!C31)</f>
        <v/>
      </c>
      <c r="M33" s="238"/>
      <c r="N33" s="52" t="str">
        <f>IF(月次報告書１!D31="","",月次報告書１!D31)</f>
        <v/>
      </c>
      <c r="O33" s="57" t="str">
        <f>IF(月次報告書１!E31="","",月次報告書１!E31)</f>
        <v/>
      </c>
      <c r="P33" s="234" t="str">
        <f>IF(月次報告書１!J31="","",月次報告書１!J31)</f>
        <v/>
      </c>
      <c r="Q33" s="235"/>
      <c r="R33" s="236" t="str">
        <f>IF(月次報告書１!Y31="","",月次報告書１!Y31)</f>
        <v/>
      </c>
      <c r="S33" s="237"/>
    </row>
    <row r="34" spans="1:19" ht="30" customHeight="1" x14ac:dyDescent="0.4">
      <c r="A34" s="41">
        <v>6</v>
      </c>
      <c r="B34" s="40" t="str">
        <f t="shared" si="0"/>
        <v/>
      </c>
      <c r="C34" s="45" t="str">
        <f>IF(月次報告書１!C16="","",月次報告書１!C16)</f>
        <v/>
      </c>
      <c r="D34" s="58" t="str">
        <f>IF(月次報告書１!D16="","",月次報告書１!D16)</f>
        <v/>
      </c>
      <c r="E34" s="59" t="str">
        <f>IF(月次報告書１!E16="","",月次報告書１!E16)</f>
        <v/>
      </c>
      <c r="F34" s="234" t="str">
        <f>IF(月次報告書１!J16="","",月次報告書１!J16)</f>
        <v/>
      </c>
      <c r="G34" s="235"/>
      <c r="H34" s="236" t="str">
        <f>IF(月次報告書１!Y16="","",月次報告書１!Y16)</f>
        <v/>
      </c>
      <c r="I34" s="237"/>
      <c r="J34" s="18">
        <v>22</v>
      </c>
      <c r="K34" s="40" t="str">
        <f t="shared" si="1"/>
        <v/>
      </c>
      <c r="L34" s="234" t="str">
        <f>IF(月次報告書１!C32="","",月次報告書１!C32)</f>
        <v/>
      </c>
      <c r="M34" s="238"/>
      <c r="N34" s="52" t="str">
        <f>IF(月次報告書１!D32="","",月次報告書１!D32)</f>
        <v/>
      </c>
      <c r="O34" s="57" t="str">
        <f>IF(月次報告書１!E32="","",月次報告書１!E32)</f>
        <v/>
      </c>
      <c r="P34" s="234" t="str">
        <f>IF(月次報告書１!J32="","",月次報告書１!J32)</f>
        <v/>
      </c>
      <c r="Q34" s="235"/>
      <c r="R34" s="236" t="str">
        <f>IF(月次報告書１!Y32="","",月次報告書１!Y32)</f>
        <v/>
      </c>
      <c r="S34" s="237"/>
    </row>
    <row r="35" spans="1:19" ht="30" customHeight="1" x14ac:dyDescent="0.4">
      <c r="A35" s="41">
        <v>7</v>
      </c>
      <c r="B35" s="40" t="str">
        <f t="shared" si="0"/>
        <v/>
      </c>
      <c r="C35" s="45" t="str">
        <f>IF(月次報告書１!C17="","",月次報告書１!C17)</f>
        <v/>
      </c>
      <c r="D35" s="58" t="str">
        <f>IF(月次報告書１!D17="","",月次報告書１!D17)</f>
        <v/>
      </c>
      <c r="E35" s="59" t="str">
        <f>IF(月次報告書１!E17="","",月次報告書１!E17)</f>
        <v/>
      </c>
      <c r="F35" s="234" t="str">
        <f>IF(月次報告書１!J17="","",月次報告書１!J17)</f>
        <v/>
      </c>
      <c r="G35" s="235"/>
      <c r="H35" s="236" t="str">
        <f>IF(月次報告書１!Y17="","",月次報告書１!Y17)</f>
        <v/>
      </c>
      <c r="I35" s="237"/>
      <c r="J35" s="18">
        <v>23</v>
      </c>
      <c r="K35" s="40" t="str">
        <f t="shared" si="1"/>
        <v/>
      </c>
      <c r="L35" s="234" t="str">
        <f>IF(月次報告書１!C33="","",月次報告書１!C33)</f>
        <v/>
      </c>
      <c r="M35" s="238"/>
      <c r="N35" s="52" t="str">
        <f>IF(月次報告書１!D33="","",月次報告書１!D33)</f>
        <v/>
      </c>
      <c r="O35" s="57" t="str">
        <f>IF(月次報告書１!E33="","",月次報告書１!E33)</f>
        <v/>
      </c>
      <c r="P35" s="234" t="str">
        <f>IF(月次報告書１!J33="","",月次報告書１!J33)</f>
        <v/>
      </c>
      <c r="Q35" s="235"/>
      <c r="R35" s="236" t="str">
        <f>IF(月次報告書１!Y33="","",月次報告書１!Y33)</f>
        <v/>
      </c>
      <c r="S35" s="237"/>
    </row>
    <row r="36" spans="1:19" ht="30" customHeight="1" x14ac:dyDescent="0.4">
      <c r="A36" s="41">
        <v>8</v>
      </c>
      <c r="B36" s="40" t="str">
        <f t="shared" si="0"/>
        <v/>
      </c>
      <c r="C36" s="45" t="str">
        <f>IF(月次報告書１!C18="","",月次報告書１!C18)</f>
        <v/>
      </c>
      <c r="D36" s="58" t="str">
        <f>IF(月次報告書１!D18="","",月次報告書１!D18)</f>
        <v/>
      </c>
      <c r="E36" s="59" t="str">
        <f>IF(月次報告書１!E18="","",月次報告書１!E18)</f>
        <v/>
      </c>
      <c r="F36" s="234" t="str">
        <f>IF(月次報告書１!J18="","",月次報告書１!J18)</f>
        <v/>
      </c>
      <c r="G36" s="235"/>
      <c r="H36" s="236" t="str">
        <f>IF(月次報告書１!Y18="","",月次報告書１!Y18)</f>
        <v/>
      </c>
      <c r="I36" s="237"/>
      <c r="J36" s="18">
        <v>24</v>
      </c>
      <c r="K36" s="40" t="str">
        <f t="shared" si="1"/>
        <v/>
      </c>
      <c r="L36" s="234" t="str">
        <f>IF(月次報告書１!C34="","",月次報告書１!C34)</f>
        <v/>
      </c>
      <c r="M36" s="238"/>
      <c r="N36" s="52" t="str">
        <f>IF(月次報告書１!D34="","",月次報告書１!D34)</f>
        <v/>
      </c>
      <c r="O36" s="57" t="str">
        <f>IF(月次報告書１!E34="","",月次報告書１!E34)</f>
        <v/>
      </c>
      <c r="P36" s="234" t="str">
        <f>IF(月次報告書１!J34="","",月次報告書１!J34)</f>
        <v/>
      </c>
      <c r="Q36" s="235"/>
      <c r="R36" s="236" t="str">
        <f>IF(月次報告書１!Y34="","",月次報告書１!Y34)</f>
        <v/>
      </c>
      <c r="S36" s="237"/>
    </row>
    <row r="37" spans="1:19" ht="30" customHeight="1" x14ac:dyDescent="0.4">
      <c r="A37" s="41">
        <v>9</v>
      </c>
      <c r="B37" s="40" t="str">
        <f t="shared" si="0"/>
        <v/>
      </c>
      <c r="C37" s="45" t="str">
        <f>IF(月次報告書１!C19="","",月次報告書１!C19)</f>
        <v/>
      </c>
      <c r="D37" s="58" t="str">
        <f>IF(月次報告書１!D19="","",月次報告書１!D19)</f>
        <v/>
      </c>
      <c r="E37" s="59" t="str">
        <f>IF(月次報告書１!E19="","",月次報告書１!E19)</f>
        <v/>
      </c>
      <c r="F37" s="234" t="str">
        <f>IF(月次報告書１!J19="","",月次報告書１!J19)</f>
        <v/>
      </c>
      <c r="G37" s="235"/>
      <c r="H37" s="236" t="str">
        <f>IF(月次報告書１!Y19="","",月次報告書１!Y19)</f>
        <v/>
      </c>
      <c r="I37" s="237"/>
      <c r="J37" s="18">
        <v>25</v>
      </c>
      <c r="K37" s="40" t="str">
        <f t="shared" si="1"/>
        <v/>
      </c>
      <c r="L37" s="234" t="str">
        <f>IF(月次報告書１!C35="","",月次報告書１!C35)</f>
        <v/>
      </c>
      <c r="M37" s="238"/>
      <c r="N37" s="52" t="str">
        <f>IF(月次報告書１!D35="","",月次報告書１!D35)</f>
        <v/>
      </c>
      <c r="O37" s="57" t="str">
        <f>IF(月次報告書１!E35="","",月次報告書１!E35)</f>
        <v/>
      </c>
      <c r="P37" s="234" t="str">
        <f>IF(月次報告書１!J35="","",月次報告書１!J35)</f>
        <v/>
      </c>
      <c r="Q37" s="235"/>
      <c r="R37" s="236" t="str">
        <f>IF(月次報告書１!Y35="","",月次報告書１!Y35)</f>
        <v/>
      </c>
      <c r="S37" s="237"/>
    </row>
    <row r="38" spans="1:19" ht="30" customHeight="1" x14ac:dyDescent="0.4">
      <c r="A38" s="41">
        <v>10</v>
      </c>
      <c r="B38" s="40" t="str">
        <f t="shared" si="0"/>
        <v/>
      </c>
      <c r="C38" s="45" t="str">
        <f>IF(月次報告書１!C20="","",月次報告書１!C20)</f>
        <v/>
      </c>
      <c r="D38" s="58" t="str">
        <f>IF(月次報告書１!D20="","",月次報告書１!D20)</f>
        <v/>
      </c>
      <c r="E38" s="59" t="str">
        <f>IF(月次報告書１!E20="","",月次報告書１!E20)</f>
        <v/>
      </c>
      <c r="F38" s="234" t="str">
        <f>IF(月次報告書１!J20="","",月次報告書１!J20)</f>
        <v/>
      </c>
      <c r="G38" s="235"/>
      <c r="H38" s="236" t="str">
        <f>IF(月次報告書１!Y20="","",月次報告書１!Y20)</f>
        <v/>
      </c>
      <c r="I38" s="237"/>
      <c r="J38" s="18">
        <v>26</v>
      </c>
      <c r="K38" s="40" t="str">
        <f t="shared" si="1"/>
        <v/>
      </c>
      <c r="L38" s="234" t="str">
        <f>IF(月次報告書１!C36="","",月次報告書１!C36)</f>
        <v/>
      </c>
      <c r="M38" s="238"/>
      <c r="N38" s="52" t="str">
        <f>IF(月次報告書１!D36="","",月次報告書１!D36)</f>
        <v/>
      </c>
      <c r="O38" s="57" t="str">
        <f>IF(月次報告書１!E36="","",月次報告書１!E36)</f>
        <v/>
      </c>
      <c r="P38" s="234" t="str">
        <f>IF(月次報告書１!J36="","",月次報告書１!J36)</f>
        <v/>
      </c>
      <c r="Q38" s="235"/>
      <c r="R38" s="236" t="str">
        <f>IF(月次報告書１!Y36="","",月次報告書１!Y36)</f>
        <v/>
      </c>
      <c r="S38" s="237"/>
    </row>
    <row r="39" spans="1:19" ht="30" customHeight="1" x14ac:dyDescent="0.4">
      <c r="A39" s="41">
        <v>11</v>
      </c>
      <c r="B39" s="40" t="str">
        <f t="shared" si="0"/>
        <v/>
      </c>
      <c r="C39" s="45" t="str">
        <f>IF(月次報告書１!C21="","",月次報告書１!C21)</f>
        <v/>
      </c>
      <c r="D39" s="58" t="str">
        <f>IF(月次報告書１!D21="","",月次報告書１!D21)</f>
        <v/>
      </c>
      <c r="E39" s="59" t="str">
        <f>IF(月次報告書１!E21="","",月次報告書１!E21)</f>
        <v/>
      </c>
      <c r="F39" s="234" t="str">
        <f>IF(月次報告書１!J21="","",月次報告書１!J21)</f>
        <v/>
      </c>
      <c r="G39" s="235"/>
      <c r="H39" s="236" t="str">
        <f>IF(月次報告書１!Y21="","",月次報告書１!Y21)</f>
        <v/>
      </c>
      <c r="I39" s="237"/>
      <c r="J39" s="18">
        <v>27</v>
      </c>
      <c r="K39" s="40" t="str">
        <f t="shared" si="1"/>
        <v/>
      </c>
      <c r="L39" s="234" t="str">
        <f>IF(月次報告書１!C37="","",月次報告書１!C37)</f>
        <v/>
      </c>
      <c r="M39" s="238"/>
      <c r="N39" s="52" t="str">
        <f>IF(月次報告書１!D37="","",月次報告書１!D37)</f>
        <v/>
      </c>
      <c r="O39" s="57" t="str">
        <f>IF(月次報告書１!E37="","",月次報告書１!E37)</f>
        <v/>
      </c>
      <c r="P39" s="234" t="str">
        <f>IF(月次報告書１!J37="","",月次報告書１!J37)</f>
        <v/>
      </c>
      <c r="Q39" s="235"/>
      <c r="R39" s="236" t="str">
        <f>IF(月次報告書１!Y37="","",月次報告書１!Y37)</f>
        <v/>
      </c>
      <c r="S39" s="237"/>
    </row>
    <row r="40" spans="1:19" ht="30" customHeight="1" x14ac:dyDescent="0.4">
      <c r="A40" s="41">
        <v>12</v>
      </c>
      <c r="B40" s="40" t="str">
        <f t="shared" si="0"/>
        <v/>
      </c>
      <c r="C40" s="45" t="str">
        <f>IF(月次報告書１!C22="","",月次報告書１!C22)</f>
        <v/>
      </c>
      <c r="D40" s="58" t="str">
        <f>IF(月次報告書１!D22="","",月次報告書１!D22)</f>
        <v/>
      </c>
      <c r="E40" s="59" t="str">
        <f>IF(月次報告書１!E22="","",月次報告書１!E22)</f>
        <v/>
      </c>
      <c r="F40" s="234" t="str">
        <f>IF(月次報告書１!J22="","",月次報告書１!J22)</f>
        <v/>
      </c>
      <c r="G40" s="235"/>
      <c r="H40" s="236" t="str">
        <f>IF(月次報告書１!Y22="","",月次報告書１!Y22)</f>
        <v/>
      </c>
      <c r="I40" s="237"/>
      <c r="J40" s="18">
        <v>28</v>
      </c>
      <c r="K40" s="40" t="str">
        <f t="shared" si="1"/>
        <v/>
      </c>
      <c r="L40" s="234" t="str">
        <f>IF(月次報告書１!C38="","",月次報告書１!C38)</f>
        <v/>
      </c>
      <c r="M40" s="238"/>
      <c r="N40" s="52" t="str">
        <f>IF(月次報告書１!D38="","",月次報告書１!D38)</f>
        <v/>
      </c>
      <c r="O40" s="57" t="str">
        <f>IF(月次報告書１!E38="","",月次報告書１!E38)</f>
        <v/>
      </c>
      <c r="P40" s="234" t="str">
        <f>IF(月次報告書１!J38="","",月次報告書１!J38)</f>
        <v/>
      </c>
      <c r="Q40" s="235"/>
      <c r="R40" s="236" t="str">
        <f>IF(月次報告書１!Y38="","",月次報告書１!Y38)</f>
        <v/>
      </c>
      <c r="S40" s="237"/>
    </row>
    <row r="41" spans="1:19" ht="30" customHeight="1" x14ac:dyDescent="0.4">
      <c r="A41" s="41">
        <v>13</v>
      </c>
      <c r="B41" s="40" t="str">
        <f t="shared" si="0"/>
        <v/>
      </c>
      <c r="C41" s="45" t="str">
        <f>IF(月次報告書１!C23="","",月次報告書１!C23)</f>
        <v/>
      </c>
      <c r="D41" s="58" t="str">
        <f>IF(月次報告書１!D23="","",月次報告書１!D23)</f>
        <v/>
      </c>
      <c r="E41" s="59" t="str">
        <f>IF(月次報告書１!E23="","",月次報告書１!E23)</f>
        <v/>
      </c>
      <c r="F41" s="234" t="str">
        <f>IF(月次報告書１!J23="","",月次報告書１!J23)</f>
        <v/>
      </c>
      <c r="G41" s="235"/>
      <c r="H41" s="236" t="str">
        <f>IF(月次報告書１!Y23="","",月次報告書１!Y23)</f>
        <v/>
      </c>
      <c r="I41" s="237"/>
      <c r="J41" s="18" t="e">
        <f>IF(DAY(DATE($I$1+2018,$K$1,29))=29,29,"")</f>
        <v>#VALUE!</v>
      </c>
      <c r="K41" s="40" t="e">
        <f>IF($J41="","",DATE($I$1+2018,$K$1,J41))</f>
        <v>#VALUE!</v>
      </c>
      <c r="L41" s="234" t="str">
        <f>IF(月次報告書１!C39="","",月次報告書１!C39)</f>
        <v/>
      </c>
      <c r="M41" s="238"/>
      <c r="N41" s="52" t="str">
        <f>IF(月次報告書１!D39="","",月次報告書１!D39)</f>
        <v/>
      </c>
      <c r="O41" s="57" t="str">
        <f>IF(月次報告書１!E39="","",月次報告書１!E39)</f>
        <v/>
      </c>
      <c r="P41" s="234" t="str">
        <f>IF(月次報告書１!J39="","",月次報告書１!J39)</f>
        <v/>
      </c>
      <c r="Q41" s="235"/>
      <c r="R41" s="236" t="str">
        <f>IF(月次報告書１!Y39="","",月次報告書１!Y39)</f>
        <v/>
      </c>
      <c r="S41" s="237"/>
    </row>
    <row r="42" spans="1:19" ht="30" customHeight="1" x14ac:dyDescent="0.4">
      <c r="A42" s="41">
        <v>14</v>
      </c>
      <c r="B42" s="40" t="str">
        <f t="shared" si="0"/>
        <v/>
      </c>
      <c r="C42" s="45" t="str">
        <f>IF(月次報告書１!C24="","",月次報告書１!C24)</f>
        <v/>
      </c>
      <c r="D42" s="58" t="str">
        <f>IF(月次報告書１!D24="","",月次報告書１!D24)</f>
        <v/>
      </c>
      <c r="E42" s="59" t="str">
        <f>IF(月次報告書１!E24="","",月次報告書１!E24)</f>
        <v/>
      </c>
      <c r="F42" s="234" t="str">
        <f>IF(月次報告書１!J24="","",月次報告書１!J24)</f>
        <v/>
      </c>
      <c r="G42" s="235"/>
      <c r="H42" s="236" t="str">
        <f>IF(月次報告書１!Y24="","",月次報告書１!Y24)</f>
        <v/>
      </c>
      <c r="I42" s="237"/>
      <c r="J42" s="18" t="e">
        <f>IF(DAY(DATE($I$1+2018,$K$1,30))=30,30,"")</f>
        <v>#VALUE!</v>
      </c>
      <c r="K42" s="40" t="e">
        <f t="shared" ref="K42" si="2">IF($J42="","",DATE($I$1+2018,$K$1,J42))</f>
        <v>#VALUE!</v>
      </c>
      <c r="L42" s="234" t="str">
        <f>IF(月次報告書１!C40="","",月次報告書１!C40)</f>
        <v/>
      </c>
      <c r="M42" s="238"/>
      <c r="N42" s="52" t="str">
        <f>IF(月次報告書１!D40="","",月次報告書１!D40)</f>
        <v/>
      </c>
      <c r="O42" s="57" t="str">
        <f>IF(月次報告書１!E40="","",月次報告書１!E40)</f>
        <v/>
      </c>
      <c r="P42" s="234" t="str">
        <f>IF(月次報告書１!J40="","",月次報告書１!J40)</f>
        <v/>
      </c>
      <c r="Q42" s="235"/>
      <c r="R42" s="236" t="str">
        <f>IF(月次報告書１!Y40="","",月次報告書１!Y40)</f>
        <v/>
      </c>
      <c r="S42" s="237"/>
    </row>
    <row r="43" spans="1:19" ht="30" customHeight="1" thickBot="1" x14ac:dyDescent="0.45">
      <c r="A43" s="41">
        <v>15</v>
      </c>
      <c r="B43" s="40" t="str">
        <f t="shared" si="0"/>
        <v/>
      </c>
      <c r="C43" s="45" t="str">
        <f>IF(月次報告書１!C25="","",月次報告書１!C25)</f>
        <v/>
      </c>
      <c r="D43" s="58" t="str">
        <f>IF(月次報告書１!D25="","",月次報告書１!D25)</f>
        <v/>
      </c>
      <c r="E43" s="59" t="str">
        <f>IF(月次報告書１!E25="","",月次報告書１!E25)</f>
        <v/>
      </c>
      <c r="F43" s="234" t="str">
        <f>IF(月次報告書１!J25="","",月次報告書１!J25)</f>
        <v/>
      </c>
      <c r="G43" s="235"/>
      <c r="H43" s="236" t="str">
        <f>IF(月次報告書１!Y25="","",月次報告書１!Y25)</f>
        <v/>
      </c>
      <c r="I43" s="237"/>
      <c r="J43" s="19" t="e">
        <f>IF(DAY(DATE($I$1+2018,$K$1,31))=31,31,"")</f>
        <v>#VALUE!</v>
      </c>
      <c r="K43" s="20" t="e">
        <f>IF($J43="","",DATE($I$1+2018,$K$1,J43))</f>
        <v>#VALUE!</v>
      </c>
      <c r="L43" s="251" t="str">
        <f>IF(月次報告書１!C41="","",月次報告書１!C41)</f>
        <v/>
      </c>
      <c r="M43" s="252"/>
      <c r="N43" s="53" t="str">
        <f>IF(月次報告書１!D41="","",月次報告書１!D41)</f>
        <v/>
      </c>
      <c r="O43" s="64" t="str">
        <f>IF(月次報告書１!E41="","",月次報告書１!E41)</f>
        <v/>
      </c>
      <c r="P43" s="253" t="str">
        <f>IF(月次報告書１!J41="","",月次報告書１!J41)</f>
        <v/>
      </c>
      <c r="Q43" s="254"/>
      <c r="R43" s="255" t="str">
        <f>IF(月次報告書１!Y41="","",月次報告書１!Y41)</f>
        <v/>
      </c>
      <c r="S43" s="256"/>
    </row>
    <row r="44" spans="1:19" ht="30" customHeight="1" thickTop="1" thickBot="1" x14ac:dyDescent="0.45">
      <c r="A44" s="42">
        <v>16</v>
      </c>
      <c r="B44" s="43" t="str">
        <f t="shared" si="0"/>
        <v/>
      </c>
      <c r="C44" s="55" t="str">
        <f>IF(月次報告書１!C26="","",月次報告書１!C26)</f>
        <v/>
      </c>
      <c r="D44" s="60" t="str">
        <f>IF(月次報告書１!D26="","",月次報告書１!D26)</f>
        <v/>
      </c>
      <c r="E44" s="61" t="str">
        <f>IF(月次報告書１!E26="","",月次報告書１!E26)</f>
        <v/>
      </c>
      <c r="F44" s="239" t="str">
        <f>IF(月次報告書１!J26="","",月次報告書１!J26)</f>
        <v/>
      </c>
      <c r="G44" s="240"/>
      <c r="H44" s="241" t="str">
        <f>IF(月次報告書１!Y26="","",月次報告書１!Y26)</f>
        <v/>
      </c>
      <c r="I44" s="242"/>
      <c r="J44" s="243" t="s">
        <v>34</v>
      </c>
      <c r="K44" s="244"/>
      <c r="L44" s="245">
        <f>SUM(L29:M43,C29:C44)</f>
        <v>0</v>
      </c>
      <c r="M44" s="246"/>
      <c r="N44" s="54">
        <f>SUM(N29:N43,D29:D44)</f>
        <v>0</v>
      </c>
      <c r="O44" s="70">
        <f>SUM(O29:O43,E29:E44)</f>
        <v>0</v>
      </c>
      <c r="P44" s="247">
        <f>SUM(P29:Q43,F29:G44)</f>
        <v>0</v>
      </c>
      <c r="Q44" s="248"/>
      <c r="R44" s="249">
        <f>SUM(R29:S43,H29:I44)</f>
        <v>0</v>
      </c>
      <c r="S44" s="250"/>
    </row>
    <row r="45" spans="1:19" ht="18.75" customHeight="1" x14ac:dyDescent="0.4">
      <c r="A45" s="24"/>
      <c r="B45" s="44"/>
      <c r="C45" s="44"/>
      <c r="D45" s="44"/>
      <c r="E45" s="44"/>
      <c r="F45" s="44"/>
      <c r="G45" s="44"/>
      <c r="H45" s="24"/>
      <c r="I45" s="24"/>
    </row>
    <row r="46" spans="1:19" ht="76.5" customHeight="1" x14ac:dyDescent="0.4">
      <c r="B46" s="149" t="s">
        <v>80</v>
      </c>
      <c r="C46" s="149"/>
      <c r="D46" s="149"/>
      <c r="E46" s="149"/>
      <c r="F46" s="149"/>
      <c r="G46" s="149"/>
      <c r="H46" s="149"/>
      <c r="I46" s="149"/>
      <c r="J46" s="149"/>
      <c r="K46" s="149"/>
      <c r="L46" s="150"/>
      <c r="M46" s="150"/>
      <c r="N46" s="150"/>
      <c r="O46" s="150"/>
      <c r="P46" s="150"/>
      <c r="Q46" s="150"/>
      <c r="R46" s="150"/>
    </row>
  </sheetData>
  <sheetProtection sheet="1" objects="1" scenarios="1"/>
  <mergeCells count="170">
    <mergeCell ref="F44:G44"/>
    <mergeCell ref="H44:I44"/>
    <mergeCell ref="J44:K44"/>
    <mergeCell ref="L44:M44"/>
    <mergeCell ref="P44:Q44"/>
    <mergeCell ref="R44:S44"/>
    <mergeCell ref="F42:G42"/>
    <mergeCell ref="H42:I42"/>
    <mergeCell ref="L42:M42"/>
    <mergeCell ref="P42:Q42"/>
    <mergeCell ref="R42:S42"/>
    <mergeCell ref="F43:G43"/>
    <mergeCell ref="H43:I43"/>
    <mergeCell ref="L43:M43"/>
    <mergeCell ref="P43:Q43"/>
    <mergeCell ref="R43:S43"/>
    <mergeCell ref="F40:G40"/>
    <mergeCell ref="H40:I40"/>
    <mergeCell ref="L40:M40"/>
    <mergeCell ref="P40:Q40"/>
    <mergeCell ref="R40:S40"/>
    <mergeCell ref="F41:G41"/>
    <mergeCell ref="H41:I41"/>
    <mergeCell ref="L41:M41"/>
    <mergeCell ref="P41:Q41"/>
    <mergeCell ref="R41:S41"/>
    <mergeCell ref="F38:G38"/>
    <mergeCell ref="H38:I38"/>
    <mergeCell ref="L38:M38"/>
    <mergeCell ref="P38:Q38"/>
    <mergeCell ref="R38:S38"/>
    <mergeCell ref="F39:G39"/>
    <mergeCell ref="H39:I39"/>
    <mergeCell ref="L39:M39"/>
    <mergeCell ref="P39:Q39"/>
    <mergeCell ref="R39:S39"/>
    <mergeCell ref="F36:G36"/>
    <mergeCell ref="H36:I36"/>
    <mergeCell ref="L36:M36"/>
    <mergeCell ref="P36:Q36"/>
    <mergeCell ref="R36:S36"/>
    <mergeCell ref="F37:G37"/>
    <mergeCell ref="H37:I37"/>
    <mergeCell ref="L37:M37"/>
    <mergeCell ref="P37:Q37"/>
    <mergeCell ref="R37:S37"/>
    <mergeCell ref="F34:G34"/>
    <mergeCell ref="H34:I34"/>
    <mergeCell ref="L34:M34"/>
    <mergeCell ref="P34:Q34"/>
    <mergeCell ref="R34:S34"/>
    <mergeCell ref="F35:G35"/>
    <mergeCell ref="H35:I35"/>
    <mergeCell ref="L35:M35"/>
    <mergeCell ref="P35:Q35"/>
    <mergeCell ref="R35:S35"/>
    <mergeCell ref="F32:G32"/>
    <mergeCell ref="H32:I32"/>
    <mergeCell ref="L32:M32"/>
    <mergeCell ref="P32:Q32"/>
    <mergeCell ref="R32:S32"/>
    <mergeCell ref="F33:G33"/>
    <mergeCell ref="H33:I33"/>
    <mergeCell ref="L33:M33"/>
    <mergeCell ref="P33:Q33"/>
    <mergeCell ref="R33:S33"/>
    <mergeCell ref="F30:G30"/>
    <mergeCell ref="H30:I30"/>
    <mergeCell ref="L30:M30"/>
    <mergeCell ref="P30:Q30"/>
    <mergeCell ref="R30:S30"/>
    <mergeCell ref="F31:G31"/>
    <mergeCell ref="H31:I31"/>
    <mergeCell ref="L31:M31"/>
    <mergeCell ref="P31:Q31"/>
    <mergeCell ref="R31:S31"/>
    <mergeCell ref="D20:E20"/>
    <mergeCell ref="J20:L20"/>
    <mergeCell ref="F29:G29"/>
    <mergeCell ref="H29:I29"/>
    <mergeCell ref="L29:M29"/>
    <mergeCell ref="P29:Q29"/>
    <mergeCell ref="R29:S29"/>
    <mergeCell ref="D21:E21"/>
    <mergeCell ref="J21:L21"/>
    <mergeCell ref="F20:I20"/>
    <mergeCell ref="F21:I21"/>
    <mergeCell ref="M20:N20"/>
    <mergeCell ref="O21:Q21"/>
    <mergeCell ref="O20:Q20"/>
    <mergeCell ref="O22:Q22"/>
    <mergeCell ref="M21:N21"/>
    <mergeCell ref="M22:N22"/>
    <mergeCell ref="A27:A28"/>
    <mergeCell ref="B27:B28"/>
    <mergeCell ref="F27:I27"/>
    <mergeCell ref="J27:J28"/>
    <mergeCell ref="K27:K28"/>
    <mergeCell ref="D22:E22"/>
    <mergeCell ref="J22:L22"/>
    <mergeCell ref="C27:E27"/>
    <mergeCell ref="L27:O27"/>
    <mergeCell ref="M23:N23"/>
    <mergeCell ref="F22:I22"/>
    <mergeCell ref="F23:I23"/>
    <mergeCell ref="O23:Q23"/>
    <mergeCell ref="P27:S27"/>
    <mergeCell ref="H28:I28"/>
    <mergeCell ref="R28:S28"/>
    <mergeCell ref="D23:E23"/>
    <mergeCell ref="J23:L23"/>
    <mergeCell ref="K11:L11"/>
    <mergeCell ref="F10:I10"/>
    <mergeCell ref="F11:I11"/>
    <mergeCell ref="F12:I12"/>
    <mergeCell ref="R13:S13"/>
    <mergeCell ref="D15:E16"/>
    <mergeCell ref="K15:L15"/>
    <mergeCell ref="R15:S15"/>
    <mergeCell ref="K16:L16"/>
    <mergeCell ref="R16:S16"/>
    <mergeCell ref="F15:I16"/>
    <mergeCell ref="B46:K46"/>
    <mergeCell ref="L46:R46"/>
    <mergeCell ref="M10:N10"/>
    <mergeCell ref="M11:N11"/>
    <mergeCell ref="M12:N12"/>
    <mergeCell ref="M13:N13"/>
    <mergeCell ref="M14:N14"/>
    <mergeCell ref="M15:N15"/>
    <mergeCell ref="M16:N16"/>
    <mergeCell ref="O10:Q10"/>
    <mergeCell ref="O11:Q11"/>
    <mergeCell ref="O12:Q12"/>
    <mergeCell ref="O13:Q13"/>
    <mergeCell ref="O14:Q14"/>
    <mergeCell ref="O15:Q15"/>
    <mergeCell ref="O16:Q16"/>
    <mergeCell ref="R11:S11"/>
    <mergeCell ref="B12:C14"/>
    <mergeCell ref="D12:E12"/>
    <mergeCell ref="K12:L12"/>
    <mergeCell ref="R12:S12"/>
    <mergeCell ref="D13:E13"/>
    <mergeCell ref="K13:L13"/>
    <mergeCell ref="B10:C11"/>
    <mergeCell ref="B9:C9"/>
    <mergeCell ref="D9:E9"/>
    <mergeCell ref="K9:L9"/>
    <mergeCell ref="R9:S9"/>
    <mergeCell ref="L1:M1"/>
    <mergeCell ref="D14:E14"/>
    <mergeCell ref="K14:L14"/>
    <mergeCell ref="R14:S14"/>
    <mergeCell ref="F13:I13"/>
    <mergeCell ref="F14:I14"/>
    <mergeCell ref="A1:F1"/>
    <mergeCell ref="G1:H1"/>
    <mergeCell ref="O9:Q9"/>
    <mergeCell ref="Q2:S2"/>
    <mergeCell ref="H4:J4"/>
    <mergeCell ref="H5:J5"/>
    <mergeCell ref="F9:I9"/>
    <mergeCell ref="M9:N9"/>
    <mergeCell ref="K4:R4"/>
    <mergeCell ref="K5:R5"/>
    <mergeCell ref="D10:E10"/>
    <mergeCell ref="K10:L10"/>
    <mergeCell ref="R10:S10"/>
    <mergeCell ref="D11:E11"/>
  </mergeCells>
  <phoneticPr fontId="1"/>
  <dataValidations count="2">
    <dataValidation imeMode="off" allowBlank="1" showInputMessage="1" showErrorMessage="1" sqref="H29:H44 R29:R44 L27 P27:P44 L29:L44 N28:O43 D28:E45 F27:F45 C27:C45 C47:F1048576" xr:uid="{262E3F28-6D69-4BCB-87E6-86C0D072BE6B}"/>
    <dataValidation type="list" allowBlank="1" showInputMessage="1" showErrorMessage="1" sqref="L46:R46" xr:uid="{AE43AF56-CE32-49E9-94CD-9B7F0FF6528B}">
      <formula1>"２名以上雇用している,今年度研修終了予定者を含めれば２名雇用している,来年度研修終了予定者を含めれば２名雇用している,２名雇用していない"</formula1>
    </dataValidation>
  </dataValidations>
  <pageMargins left="0.7" right="0.7" top="0.75" bottom="0.75" header="0.3" footer="0.3"/>
  <pageSetup paperSize="9" scale="64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A61-9BE2-4C64-85C4-28F24B271A9F}">
  <dimension ref="A1:AY6"/>
  <sheetViews>
    <sheetView workbookViewId="0">
      <selection activeCell="A2" sqref="A2"/>
    </sheetView>
  </sheetViews>
  <sheetFormatPr defaultRowHeight="18.75" x14ac:dyDescent="0.4"/>
  <sheetData>
    <row r="1" spans="1:51" x14ac:dyDescent="0.4">
      <c r="A1" s="72" t="s">
        <v>96</v>
      </c>
      <c r="B1" s="73" t="s">
        <v>6</v>
      </c>
      <c r="C1" s="74" t="s">
        <v>7</v>
      </c>
      <c r="D1" s="74" t="s">
        <v>98</v>
      </c>
      <c r="E1" s="74" t="s">
        <v>99</v>
      </c>
      <c r="F1" s="74" t="s">
        <v>100</v>
      </c>
      <c r="G1" s="74" t="s">
        <v>101</v>
      </c>
      <c r="H1" s="74" t="s">
        <v>102</v>
      </c>
      <c r="I1" s="74" t="s">
        <v>103</v>
      </c>
      <c r="J1" s="74" t="s">
        <v>104</v>
      </c>
      <c r="K1" s="74" t="s">
        <v>105</v>
      </c>
      <c r="L1" s="74" t="s">
        <v>106</v>
      </c>
      <c r="M1" s="74" t="s">
        <v>107</v>
      </c>
      <c r="N1" s="74" t="s">
        <v>108</v>
      </c>
      <c r="O1" s="74" t="s">
        <v>109</v>
      </c>
      <c r="P1" s="74" t="s">
        <v>110</v>
      </c>
      <c r="Q1" s="74" t="s">
        <v>111</v>
      </c>
      <c r="R1" s="74" t="s">
        <v>112</v>
      </c>
      <c r="S1" s="74" t="s">
        <v>113</v>
      </c>
      <c r="T1" s="74" t="s">
        <v>114</v>
      </c>
      <c r="U1" s="74" t="s">
        <v>115</v>
      </c>
      <c r="V1" s="74" t="s">
        <v>116</v>
      </c>
      <c r="W1" s="74" t="s">
        <v>117</v>
      </c>
      <c r="X1" s="74" t="s">
        <v>118</v>
      </c>
      <c r="Y1" s="74" t="s">
        <v>119</v>
      </c>
      <c r="Z1" s="74" t="s">
        <v>120</v>
      </c>
      <c r="AA1" s="74" t="s">
        <v>121</v>
      </c>
      <c r="AB1" s="74" t="s">
        <v>122</v>
      </c>
      <c r="AC1" s="74" t="s">
        <v>123</v>
      </c>
      <c r="AD1" s="74" t="s">
        <v>124</v>
      </c>
      <c r="AE1" s="74" t="s">
        <v>125</v>
      </c>
      <c r="AF1" s="74" t="s">
        <v>126</v>
      </c>
      <c r="AG1" s="74" t="s">
        <v>127</v>
      </c>
      <c r="AH1" s="74" t="s">
        <v>128</v>
      </c>
      <c r="AI1" s="74" t="s">
        <v>129</v>
      </c>
      <c r="AJ1" s="74" t="s">
        <v>130</v>
      </c>
      <c r="AK1" s="74" t="s">
        <v>131</v>
      </c>
      <c r="AL1" s="74" t="s">
        <v>132</v>
      </c>
      <c r="AM1" s="74" t="s">
        <v>133</v>
      </c>
      <c r="AN1" s="74" t="s">
        <v>134</v>
      </c>
      <c r="AO1" s="74" t="s">
        <v>135</v>
      </c>
      <c r="AP1" s="74" t="s">
        <v>136</v>
      </c>
      <c r="AQ1" s="74" t="s">
        <v>137</v>
      </c>
      <c r="AR1" s="74" t="s">
        <v>138</v>
      </c>
      <c r="AS1" s="75" t="s">
        <v>97</v>
      </c>
      <c r="AT1" s="72" t="s">
        <v>228</v>
      </c>
      <c r="AU1" s="72" t="s">
        <v>229</v>
      </c>
      <c r="AV1" s="72" t="s">
        <v>230</v>
      </c>
      <c r="AW1" s="72" t="s">
        <v>231</v>
      </c>
      <c r="AX1" s="72" t="s">
        <v>232</v>
      </c>
      <c r="AY1" s="75" t="s">
        <v>233</v>
      </c>
    </row>
    <row r="2" spans="1:51" x14ac:dyDescent="0.4">
      <c r="A2" s="74"/>
      <c r="B2" s="78" t="str" cm="1">
        <f t="array" aca="1" ref="B2" ca="1">INDIRECT(B6&amp;B5)</f>
        <v/>
      </c>
      <c r="C2" s="78" t="str" cm="1">
        <f t="array" aca="1" ref="C2" ca="1">INDIRECT(C6&amp;C5)</f>
        <v/>
      </c>
      <c r="D2" s="78" cm="1">
        <f t="array" aca="1" ref="D2" ca="1">INDIRECT(D6&amp;D5)</f>
        <v>0</v>
      </c>
      <c r="E2" s="78" cm="1">
        <f t="array" aca="1" ref="E2" ca="1">INDIRECT(E6&amp;E5)</f>
        <v>0</v>
      </c>
      <c r="F2" s="78" cm="1">
        <f t="array" aca="1" ref="F2" ca="1">INDIRECT(F6&amp;F5)</f>
        <v>0</v>
      </c>
      <c r="G2" s="78" cm="1">
        <f t="array" aca="1" ref="G2" ca="1">INDIRECT(G6&amp;G5)</f>
        <v>0</v>
      </c>
      <c r="H2" s="78" cm="1">
        <f t="array" aca="1" ref="H2" ca="1">INDIRECT(H6&amp;H5)</f>
        <v>0</v>
      </c>
      <c r="I2" s="78" cm="1">
        <f t="array" aca="1" ref="I2" ca="1">INDIRECT(I6&amp;I5)</f>
        <v>0</v>
      </c>
      <c r="J2" s="78" cm="1">
        <f t="array" aca="1" ref="J2" ca="1">INDIRECT(J6&amp;J5)</f>
        <v>0</v>
      </c>
      <c r="K2" s="78" cm="1">
        <f t="array" aca="1" ref="K2" ca="1">INDIRECT(K6&amp;K5)</f>
        <v>0</v>
      </c>
      <c r="L2" s="78" cm="1">
        <f t="array" aca="1" ref="L2" ca="1">INDIRECT(L6&amp;L5)</f>
        <v>0</v>
      </c>
      <c r="M2" s="78" cm="1">
        <f t="array" aca="1" ref="M2" ca="1">INDIRECT(M6&amp;M5)</f>
        <v>0</v>
      </c>
      <c r="N2" s="78" cm="1">
        <f t="array" aca="1" ref="N2" ca="1">INDIRECT(N6&amp;N5)</f>
        <v>0</v>
      </c>
      <c r="O2" s="78" cm="1">
        <f t="array" aca="1" ref="O2" ca="1">INDIRECT(O6&amp;O5)</f>
        <v>0</v>
      </c>
      <c r="P2" s="78" cm="1">
        <f t="array" aca="1" ref="P2" ca="1">INDIRECT(P6&amp;P5)</f>
        <v>0</v>
      </c>
      <c r="Q2" s="78" cm="1">
        <f t="array" aca="1" ref="Q2" ca="1">INDIRECT(Q6&amp;Q5)</f>
        <v>0</v>
      </c>
      <c r="R2" s="78" cm="1">
        <f t="array" aca="1" ref="R2" ca="1">INDIRECT(R6&amp;R5)</f>
        <v>0</v>
      </c>
      <c r="S2" s="78" cm="1">
        <f t="array" aca="1" ref="S2" ca="1">INDIRECT(S6&amp;S5)</f>
        <v>0</v>
      </c>
      <c r="T2" s="78" cm="1">
        <f t="array" aca="1" ref="T2" ca="1">INDIRECT(T6&amp;T5)</f>
        <v>0</v>
      </c>
      <c r="U2" s="78" cm="1">
        <f t="array" aca="1" ref="U2" ca="1">INDIRECT(U6&amp;U5)</f>
        <v>0</v>
      </c>
      <c r="V2" s="78" cm="1">
        <f t="array" aca="1" ref="V2" ca="1">INDIRECT(V6&amp;V5)</f>
        <v>0</v>
      </c>
      <c r="W2" s="78" cm="1">
        <f t="array" aca="1" ref="W2" ca="1">INDIRECT(W6&amp;W5)</f>
        <v>0</v>
      </c>
      <c r="X2" s="78" cm="1">
        <f t="array" aca="1" ref="X2" ca="1">INDIRECT(X6&amp;X5)</f>
        <v>0</v>
      </c>
      <c r="Y2" s="78" cm="1">
        <f t="array" aca="1" ref="Y2" ca="1">INDIRECT(Y6&amp;Y5)</f>
        <v>0</v>
      </c>
      <c r="Z2" s="78" cm="1">
        <f t="array" aca="1" ref="Z2" ca="1">INDIRECT(Z6&amp;Z5)</f>
        <v>0</v>
      </c>
      <c r="AA2" s="78" cm="1">
        <f t="array" aca="1" ref="AA2" ca="1">INDIRECT(AA6&amp;AA5)</f>
        <v>0</v>
      </c>
      <c r="AB2" s="78" cm="1">
        <f t="array" aca="1" ref="AB2" ca="1">INDIRECT(AB6&amp;AB5)</f>
        <v>0</v>
      </c>
      <c r="AC2" s="78" cm="1">
        <f t="array" aca="1" ref="AC2" ca="1">INDIRECT(AC6&amp;AC5)</f>
        <v>0</v>
      </c>
      <c r="AD2" s="78" cm="1">
        <f t="array" aca="1" ref="AD2" ca="1">INDIRECT(AD6&amp;AD5)</f>
        <v>0</v>
      </c>
      <c r="AE2" s="78" cm="1">
        <f t="array" aca="1" ref="AE2" ca="1">INDIRECT(AE6&amp;AE5)</f>
        <v>0</v>
      </c>
      <c r="AF2" s="78" cm="1">
        <f t="array" aca="1" ref="AF2" ca="1">INDIRECT(AF6&amp;AF5)</f>
        <v>0</v>
      </c>
      <c r="AG2" s="78" cm="1">
        <f t="array" aca="1" ref="AG2" ca="1">INDIRECT(AG6&amp;AG5)</f>
        <v>0</v>
      </c>
      <c r="AH2" s="78" cm="1">
        <f t="array" aca="1" ref="AH2" ca="1">INDIRECT(AH6&amp;AH5)</f>
        <v>0</v>
      </c>
      <c r="AI2" s="78" cm="1">
        <f t="array" aca="1" ref="AI2" ca="1">INDIRECT(AI6&amp;AI5)</f>
        <v>0</v>
      </c>
      <c r="AJ2" s="78" cm="1">
        <f t="array" aca="1" ref="AJ2" ca="1">INDIRECT(AJ6&amp;AJ5)</f>
        <v>0</v>
      </c>
      <c r="AK2" s="78" cm="1">
        <f t="array" aca="1" ref="AK2" ca="1">INDIRECT(AK6&amp;AK5)</f>
        <v>0</v>
      </c>
      <c r="AL2" s="78" cm="1">
        <f t="array" aca="1" ref="AL2" ca="1">INDIRECT(AL6&amp;AL5)</f>
        <v>0</v>
      </c>
      <c r="AM2" s="78" cm="1">
        <f t="array" aca="1" ref="AM2" ca="1">INDIRECT(AM6&amp;AM5)</f>
        <v>0</v>
      </c>
      <c r="AN2" s="78" cm="1">
        <f t="array" aca="1" ref="AN2" ca="1">INDIRECT(AN6&amp;AN5)</f>
        <v>0</v>
      </c>
      <c r="AO2" s="78" cm="1">
        <f t="array" aca="1" ref="AO2" ca="1">INDIRECT(AO6&amp;AO5)</f>
        <v>0</v>
      </c>
      <c r="AP2" s="78" cm="1">
        <f t="array" aca="1" ref="AP2" ca="1">INDIRECT(AP6&amp;AP5)</f>
        <v>0</v>
      </c>
      <c r="AQ2" s="78" cm="1">
        <f t="array" aca="1" ref="AQ2" ca="1">INDIRECT(AQ6&amp;AQ5)</f>
        <v>0</v>
      </c>
      <c r="AR2" s="78" cm="1">
        <f t="array" aca="1" ref="AR2" ca="1">INDIRECT(AR6&amp;AR5)</f>
        <v>0</v>
      </c>
      <c r="AS2" s="78" cm="1">
        <f t="array" aca="1" ref="AS2" ca="1">INDIRECT(AS6&amp;AS5)</f>
        <v>0</v>
      </c>
      <c r="AT2" s="8"/>
      <c r="AU2" s="8" t="str">
        <f>月次報告書２!K1</f>
        <v/>
      </c>
      <c r="AV2" s="8"/>
      <c r="AW2" s="8"/>
      <c r="AX2" s="8"/>
      <c r="AY2" s="8"/>
    </row>
    <row r="3" spans="1:51" x14ac:dyDescent="0.4">
      <c r="A3" s="76"/>
      <c r="B3" s="77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</row>
    <row r="4" spans="1:51" x14ac:dyDescent="0.4"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151</v>
      </c>
      <c r="O4" t="s">
        <v>152</v>
      </c>
      <c r="P4" t="s">
        <v>153</v>
      </c>
      <c r="Q4" t="s">
        <v>154</v>
      </c>
      <c r="R4" t="s">
        <v>155</v>
      </c>
      <c r="S4" t="s">
        <v>156</v>
      </c>
      <c r="T4" t="s">
        <v>157</v>
      </c>
      <c r="U4" t="s">
        <v>158</v>
      </c>
      <c r="V4" t="s">
        <v>159</v>
      </c>
      <c r="W4" t="s">
        <v>160</v>
      </c>
      <c r="X4" t="s">
        <v>161</v>
      </c>
      <c r="Y4" t="s">
        <v>162</v>
      </c>
      <c r="Z4" t="s">
        <v>163</v>
      </c>
      <c r="AA4" t="s">
        <v>164</v>
      </c>
      <c r="AB4" t="s">
        <v>165</v>
      </c>
      <c r="AC4" t="s">
        <v>166</v>
      </c>
      <c r="AD4" t="s">
        <v>167</v>
      </c>
      <c r="AE4" t="s">
        <v>168</v>
      </c>
      <c r="AF4" t="s">
        <v>169</v>
      </c>
      <c r="AG4" t="s">
        <v>170</v>
      </c>
      <c r="AH4" t="s">
        <v>171</v>
      </c>
      <c r="AI4" t="s">
        <v>172</v>
      </c>
      <c r="AJ4" t="s">
        <v>173</v>
      </c>
      <c r="AK4" t="s">
        <v>174</v>
      </c>
      <c r="AL4" t="s">
        <v>175</v>
      </c>
      <c r="AM4" t="s">
        <v>176</v>
      </c>
      <c r="AN4" t="s">
        <v>177</v>
      </c>
      <c r="AO4" t="s">
        <v>178</v>
      </c>
      <c r="AP4" t="s">
        <v>179</v>
      </c>
      <c r="AQ4" t="s">
        <v>180</v>
      </c>
      <c r="AR4" t="s">
        <v>181</v>
      </c>
      <c r="AS4" t="s">
        <v>182</v>
      </c>
    </row>
    <row r="5" spans="1:51" x14ac:dyDescent="0.4">
      <c r="B5" t="s">
        <v>210</v>
      </c>
      <c r="C5" t="s">
        <v>211</v>
      </c>
      <c r="D5" t="s">
        <v>212</v>
      </c>
      <c r="E5" t="s">
        <v>213</v>
      </c>
      <c r="F5" t="s">
        <v>183</v>
      </c>
      <c r="G5" t="s">
        <v>184</v>
      </c>
      <c r="H5" t="s">
        <v>185</v>
      </c>
      <c r="I5" t="s">
        <v>186</v>
      </c>
      <c r="J5" t="s">
        <v>214</v>
      </c>
      <c r="K5" t="s">
        <v>187</v>
      </c>
      <c r="L5" t="s">
        <v>188</v>
      </c>
      <c r="M5" t="s">
        <v>189</v>
      </c>
      <c r="N5" t="s">
        <v>190</v>
      </c>
      <c r="O5" t="s">
        <v>191</v>
      </c>
      <c r="P5" t="s">
        <v>192</v>
      </c>
      <c r="Q5" t="s">
        <v>193</v>
      </c>
      <c r="R5" t="s">
        <v>194</v>
      </c>
      <c r="S5" t="s">
        <v>195</v>
      </c>
      <c r="T5" t="s">
        <v>196</v>
      </c>
      <c r="U5" t="s">
        <v>197</v>
      </c>
      <c r="V5" t="s">
        <v>198</v>
      </c>
      <c r="W5" t="s">
        <v>199</v>
      </c>
      <c r="X5" t="s">
        <v>215</v>
      </c>
      <c r="Y5" t="s">
        <v>216</v>
      </c>
      <c r="Z5" t="s">
        <v>217</v>
      </c>
      <c r="AA5" t="s">
        <v>218</v>
      </c>
      <c r="AB5" t="s">
        <v>219</v>
      </c>
      <c r="AC5" t="s">
        <v>220</v>
      </c>
      <c r="AD5" t="s">
        <v>200</v>
      </c>
      <c r="AE5" t="s">
        <v>201</v>
      </c>
      <c r="AF5" t="s">
        <v>202</v>
      </c>
      <c r="AG5" t="s">
        <v>203</v>
      </c>
      <c r="AH5" t="s">
        <v>204</v>
      </c>
      <c r="AI5" t="s">
        <v>205</v>
      </c>
      <c r="AJ5" t="s">
        <v>206</v>
      </c>
      <c r="AK5" t="s">
        <v>207</v>
      </c>
      <c r="AL5" t="s">
        <v>208</v>
      </c>
      <c r="AM5" t="s">
        <v>209</v>
      </c>
      <c r="AN5" t="s">
        <v>221</v>
      </c>
      <c r="AO5" t="s">
        <v>222</v>
      </c>
      <c r="AP5" t="s">
        <v>223</v>
      </c>
      <c r="AQ5" t="s">
        <v>224</v>
      </c>
      <c r="AR5" t="s">
        <v>225</v>
      </c>
      <c r="AS5" t="s">
        <v>226</v>
      </c>
    </row>
    <row r="6" spans="1:51" x14ac:dyDescent="0.4"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227</v>
      </c>
      <c r="AD6" t="s">
        <v>227</v>
      </c>
      <c r="AE6" t="s">
        <v>227</v>
      </c>
      <c r="AF6" t="s">
        <v>227</v>
      </c>
      <c r="AG6" t="s">
        <v>227</v>
      </c>
      <c r="AH6" t="s">
        <v>227</v>
      </c>
      <c r="AI6" t="s">
        <v>227</v>
      </c>
      <c r="AJ6" t="s">
        <v>227</v>
      </c>
      <c r="AK6" t="s">
        <v>227</v>
      </c>
      <c r="AL6" t="s">
        <v>227</v>
      </c>
      <c r="AM6" t="s">
        <v>227</v>
      </c>
      <c r="AN6" t="s">
        <v>227</v>
      </c>
      <c r="AO6" t="s">
        <v>227</v>
      </c>
      <c r="AP6" t="s">
        <v>227</v>
      </c>
      <c r="AQ6" t="s">
        <v>227</v>
      </c>
      <c r="AR6" t="s">
        <v>227</v>
      </c>
      <c r="AS6" t="s">
        <v>227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職員一覧</vt:lpstr>
      <vt:lpstr>月次報告書１</vt:lpstr>
      <vt:lpstr>月次報告書２</vt:lpstr>
      <vt:lpstr>集計</vt:lpstr>
      <vt:lpstr>月次報告書１!Print_Area</vt:lpstr>
      <vt:lpstr>月次報告書２!Print_Area</vt:lpstr>
      <vt:lpstr>職員一覧!Print_Area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2024-11-21T03:08:34Z</dcterms:modified>
</cp:coreProperties>
</file>