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林志育\Desktop\"/>
    </mc:Choice>
  </mc:AlternateContent>
  <bookViews>
    <workbookView xWindow="-60" yWindow="-60" windowWidth="28920" windowHeight="15720"/>
  </bookViews>
  <sheets>
    <sheet name="林志育" sheetId="8" r:id="rId1"/>
    <sheet name="2020-08" sheetId="17" r:id="rId2"/>
    <sheet name="2020-09" sheetId="16" r:id="rId3"/>
    <sheet name="2020-10" sheetId="19" r:id="rId4"/>
    <sheet name="2020-11" sheetId="20" r:id="rId5"/>
    <sheet name="2020-12" sheetId="21" r:id="rId6"/>
    <sheet name="2020-05" sheetId="13" state="hidden" r:id="rId7"/>
    <sheet name="2020-04" sheetId="6" state="hidden" r:id="rId8"/>
    <sheet name="2020-03" sheetId="11" state="hidden" r:id="rId9"/>
    <sheet name="职级标准" sheetId="1" r:id="rId10"/>
    <sheet name="指标汇总" sheetId="2" r:id="rId11"/>
  </sheets>
  <externalReferences>
    <externalReference r:id="rId12"/>
  </externalReferences>
  <definedNames>
    <definedName name="功能模块映射图">'[1]项目能力地图 '!$C$49:$I$52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8" l="1"/>
  <c r="F22" i="8" l="1"/>
  <c r="F21" i="8"/>
  <c r="F20" i="8"/>
  <c r="I24" i="8"/>
  <c r="I23" i="8"/>
  <c r="H24" i="8"/>
  <c r="H23" i="8"/>
  <c r="F23" i="8"/>
  <c r="E24" i="8"/>
  <c r="E23" i="8"/>
  <c r="D24" i="8"/>
  <c r="D23" i="8"/>
  <c r="C23" i="8"/>
  <c r="G104" i="21"/>
  <c r="F104" i="21"/>
  <c r="E104" i="21"/>
  <c r="D104" i="21"/>
  <c r="H104" i="21" s="1"/>
  <c r="C104" i="21"/>
  <c r="B104" i="21"/>
  <c r="G103" i="21"/>
  <c r="G105" i="21" s="1"/>
  <c r="F103" i="21"/>
  <c r="F105" i="21" s="1"/>
  <c r="E103" i="21"/>
  <c r="E105" i="21" s="1"/>
  <c r="D103" i="21"/>
  <c r="D105" i="21" s="1"/>
  <c r="C103" i="21"/>
  <c r="C105" i="21" s="1"/>
  <c r="B103" i="21"/>
  <c r="B105" i="21" s="1"/>
  <c r="F105" i="20"/>
  <c r="E105" i="20"/>
  <c r="G104" i="20"/>
  <c r="F104" i="20"/>
  <c r="E104" i="20"/>
  <c r="D104" i="20"/>
  <c r="H104" i="20" s="1"/>
  <c r="C104" i="20"/>
  <c r="B104" i="20"/>
  <c r="G103" i="20"/>
  <c r="G105" i="20" s="1"/>
  <c r="F103" i="20"/>
  <c r="E103" i="20"/>
  <c r="D103" i="20"/>
  <c r="D105" i="20" s="1"/>
  <c r="C103" i="20"/>
  <c r="C105" i="20" s="1"/>
  <c r="B103" i="20"/>
  <c r="B105" i="20" s="1"/>
  <c r="G24" i="8"/>
  <c r="G23" i="8"/>
  <c r="F24" i="8"/>
  <c r="I22" i="8"/>
  <c r="H22" i="8"/>
  <c r="G22" i="8"/>
  <c r="E22" i="8"/>
  <c r="D22" i="8"/>
  <c r="C22" i="8"/>
  <c r="D21" i="8"/>
  <c r="E21" i="8"/>
  <c r="G21" i="8"/>
  <c r="H21" i="8"/>
  <c r="I21" i="8"/>
  <c r="C21" i="8"/>
  <c r="G104" i="19"/>
  <c r="F104" i="19"/>
  <c r="E104" i="19"/>
  <c r="D104" i="19"/>
  <c r="C104" i="19"/>
  <c r="B104" i="19"/>
  <c r="G103" i="19"/>
  <c r="F103" i="19"/>
  <c r="E103" i="19"/>
  <c r="D103" i="19"/>
  <c r="D105" i="19" s="1"/>
  <c r="C103" i="19"/>
  <c r="C105" i="19" s="1"/>
  <c r="B103" i="19"/>
  <c r="H105" i="21" l="1"/>
  <c r="H103" i="21"/>
  <c r="H105" i="20"/>
  <c r="H103" i="20"/>
  <c r="G105" i="19"/>
  <c r="E105" i="19"/>
  <c r="B105" i="19"/>
  <c r="F105" i="19"/>
  <c r="H104" i="19"/>
  <c r="H103" i="19"/>
  <c r="D103" i="16"/>
  <c r="D105" i="16" s="1"/>
  <c r="G105" i="17"/>
  <c r="E105" i="17"/>
  <c r="B105" i="17"/>
  <c r="D103" i="17"/>
  <c r="D105" i="17" s="1"/>
  <c r="E103" i="17"/>
  <c r="E103" i="16"/>
  <c r="E105" i="16" s="1"/>
  <c r="C105" i="16"/>
  <c r="B105" i="16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T12" i="1"/>
  <c r="S12" i="1"/>
  <c r="R12" i="1"/>
  <c r="Q12" i="1"/>
  <c r="P12" i="1"/>
  <c r="O12" i="1"/>
  <c r="B110" i="11"/>
  <c r="G109" i="11"/>
  <c r="F109" i="11"/>
  <c r="E109" i="11"/>
  <c r="D109" i="11"/>
  <c r="C109" i="11"/>
  <c r="H109" i="11" s="1"/>
  <c r="B109" i="11"/>
  <c r="H108" i="11"/>
  <c r="G108" i="11"/>
  <c r="G110" i="11" s="1"/>
  <c r="F108" i="11"/>
  <c r="F110" i="11" s="1"/>
  <c r="E108" i="11"/>
  <c r="E110" i="11" s="1"/>
  <c r="D108" i="11"/>
  <c r="D110" i="11" s="1"/>
  <c r="C108" i="11"/>
  <c r="C110" i="11" s="1"/>
  <c r="B108" i="11"/>
  <c r="G110" i="6"/>
  <c r="G109" i="6"/>
  <c r="F109" i="6"/>
  <c r="F110" i="6" s="1"/>
  <c r="E109" i="6"/>
  <c r="D109" i="6"/>
  <c r="C109" i="6"/>
  <c r="B109" i="6"/>
  <c r="H109" i="6" s="1"/>
  <c r="G108" i="6"/>
  <c r="F108" i="6"/>
  <c r="E108" i="6"/>
  <c r="E110" i="6" s="1"/>
  <c r="D108" i="6"/>
  <c r="D110" i="6" s="1"/>
  <c r="C108" i="6"/>
  <c r="C110" i="6" s="1"/>
  <c r="B108" i="6"/>
  <c r="B110" i="6" s="1"/>
  <c r="D110" i="13"/>
  <c r="G109" i="13"/>
  <c r="F109" i="13"/>
  <c r="E109" i="13"/>
  <c r="D109" i="13"/>
  <c r="C109" i="13"/>
  <c r="C110" i="13" s="1"/>
  <c r="B109" i="13"/>
  <c r="G108" i="13"/>
  <c r="G110" i="13" s="1"/>
  <c r="F108" i="13"/>
  <c r="F110" i="13" s="1"/>
  <c r="E108" i="13"/>
  <c r="E110" i="13" s="1"/>
  <c r="D108" i="13"/>
  <c r="C108" i="13"/>
  <c r="B108" i="13"/>
  <c r="B110" i="13" s="1"/>
  <c r="F105" i="16"/>
  <c r="H104" i="16"/>
  <c r="G104" i="16"/>
  <c r="F104" i="16"/>
  <c r="E104" i="16"/>
  <c r="D104" i="16"/>
  <c r="C104" i="16"/>
  <c r="B104" i="16"/>
  <c r="G103" i="16"/>
  <c r="G105" i="16" s="1"/>
  <c r="F103" i="16"/>
  <c r="C103" i="16"/>
  <c r="B103" i="16"/>
  <c r="F105" i="17"/>
  <c r="G20" i="8" s="1"/>
  <c r="C105" i="17"/>
  <c r="D20" i="8" s="1"/>
  <c r="G104" i="17"/>
  <c r="F104" i="17"/>
  <c r="E104" i="17"/>
  <c r="D104" i="17"/>
  <c r="C104" i="17"/>
  <c r="B104" i="17"/>
  <c r="H104" i="17" s="1"/>
  <c r="G103" i="17"/>
  <c r="F103" i="17"/>
  <c r="C103" i="17"/>
  <c r="B103" i="17"/>
  <c r="I19" i="8"/>
  <c r="H105" i="19" l="1"/>
  <c r="E32" i="8"/>
  <c r="F32" i="8"/>
  <c r="E20" i="8"/>
  <c r="H20" i="8"/>
  <c r="H110" i="6"/>
  <c r="H110" i="11"/>
  <c r="H110" i="13"/>
  <c r="C20" i="8"/>
  <c r="H105" i="17"/>
  <c r="H108" i="6"/>
  <c r="H103" i="17"/>
  <c r="H109" i="13"/>
  <c r="H108" i="13"/>
  <c r="H103" i="16"/>
  <c r="H32" i="8" l="1"/>
  <c r="H105" i="16"/>
  <c r="I20" i="8"/>
  <c r="C32" i="8" l="1"/>
  <c r="I32" i="8"/>
</calcChain>
</file>

<file path=xl/comments1.xml><?xml version="1.0" encoding="utf-8"?>
<comments xmlns="http://schemas.openxmlformats.org/spreadsheetml/2006/main">
  <authors>
    <author>作者</author>
  </authors>
  <commentList>
    <comment ref="H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取历次个人表现的平均分/目标分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0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超目标分的部分按20%折算</t>
        </r>
      </text>
    </comment>
  </commentList>
</comments>
</file>

<file path=xl/sharedStrings.xml><?xml version="1.0" encoding="utf-8"?>
<sst xmlns="http://schemas.openxmlformats.org/spreadsheetml/2006/main" count="3392" uniqueCount="367">
  <si>
    <t>员工成长手册</t>
  </si>
  <si>
    <t>个人信息</t>
  </si>
  <si>
    <t>能力雷达图</t>
  </si>
  <si>
    <t>姓名</t>
  </si>
  <si>
    <t>林志育</t>
  </si>
  <si>
    <t>性别</t>
  </si>
  <si>
    <t>男</t>
  </si>
  <si>
    <t>籍贯</t>
  </si>
  <si>
    <t>福建省漳州市平和县</t>
  </si>
  <si>
    <t>定居地</t>
  </si>
  <si>
    <t>年龄</t>
  </si>
  <si>
    <t>24</t>
  </si>
  <si>
    <t>联系方式</t>
  </si>
  <si>
    <t>18046188340</t>
  </si>
  <si>
    <t>最高学历</t>
  </si>
  <si>
    <t>本科</t>
  </si>
  <si>
    <t>参加工作时间</t>
  </si>
  <si>
    <t>工作年限</t>
  </si>
  <si>
    <t>入职年月</t>
  </si>
  <si>
    <t>学校专业</t>
  </si>
  <si>
    <t>岗位</t>
  </si>
  <si>
    <t>职级</t>
  </si>
  <si>
    <t>I1-T1-1</t>
  </si>
  <si>
    <t>入职团队</t>
  </si>
  <si>
    <t>项目属性</t>
  </si>
  <si>
    <t>所属项目组</t>
  </si>
  <si>
    <t>个人目标</t>
  </si>
  <si>
    <t>职级成长趋势图</t>
  </si>
  <si>
    <t>职级目标</t>
  </si>
  <si>
    <t>月度完成情况</t>
  </si>
  <si>
    <r>
      <rPr>
        <b/>
        <sz val="10"/>
        <rFont val="等线"/>
        <family val="3"/>
        <charset val="134"/>
      </rPr>
      <t>当前职级</t>
    </r>
    <r>
      <rPr>
        <b/>
        <sz val="10"/>
        <color rgb="FFFF0000"/>
        <rFont val="等线"/>
        <family val="3"/>
        <charset val="134"/>
      </rPr>
      <t>*</t>
    </r>
  </si>
  <si>
    <t>项目实施要求</t>
  </si>
  <si>
    <t>管理能力指标</t>
  </si>
  <si>
    <t>技术能力指标</t>
  </si>
  <si>
    <t>业务能力指标</t>
  </si>
  <si>
    <t>测试指标</t>
  </si>
  <si>
    <t>个人表现指标</t>
  </si>
  <si>
    <t>总分</t>
  </si>
  <si>
    <t>目标评分</t>
  </si>
  <si>
    <r>
      <rPr>
        <b/>
        <sz val="10"/>
        <rFont val="等线"/>
        <family val="3"/>
        <charset val="134"/>
      </rPr>
      <t>目标职级</t>
    </r>
    <r>
      <rPr>
        <b/>
        <sz val="10"/>
        <color rgb="FFFF0000"/>
        <rFont val="等线"/>
        <family val="3"/>
        <charset val="134"/>
      </rPr>
      <t>*</t>
    </r>
  </si>
  <si>
    <t>2020-08</t>
  </si>
  <si>
    <t>2020-09</t>
  </si>
  <si>
    <t>涨薪目标*</t>
  </si>
  <si>
    <t>2020-10</t>
  </si>
  <si>
    <t>2020-11</t>
  </si>
  <si>
    <t>类型判断*</t>
  </si>
  <si>
    <t>2020-12</t>
  </si>
  <si>
    <t>开发</t>
  </si>
  <si>
    <t>2021-01</t>
  </si>
  <si>
    <t>2021-02</t>
  </si>
  <si>
    <t>2021-03</t>
  </si>
  <si>
    <t>2021-04</t>
  </si>
  <si>
    <t>2021-05</t>
  </si>
  <si>
    <t>2021-06</t>
  </si>
  <si>
    <t>2021-07</t>
  </si>
  <si>
    <t>当前达成率</t>
  </si>
  <si>
    <t>员工基本情况表</t>
  </si>
  <si>
    <t>培训情况：</t>
  </si>
  <si>
    <r>
      <rPr>
        <b/>
        <sz val="10"/>
        <rFont val="等线"/>
        <family val="3"/>
        <charset val="134"/>
      </rPr>
      <t>技术能力</t>
    </r>
    <r>
      <rPr>
        <b/>
        <sz val="10"/>
        <color indexed="10"/>
        <rFont val="等线"/>
        <family val="3"/>
        <charset val="134"/>
      </rPr>
      <t>*</t>
    </r>
    <r>
      <rPr>
        <b/>
        <sz val="10"/>
        <rFont val="等线"/>
        <family val="3"/>
        <charset val="134"/>
      </rPr>
      <t>：</t>
    </r>
  </si>
  <si>
    <t>业务能力*：</t>
  </si>
  <si>
    <t>协作能力：</t>
  </si>
  <si>
    <t>组织能力：</t>
  </si>
  <si>
    <t>潜力及规划：</t>
  </si>
  <si>
    <t>入职&amp;职业培训资质情况</t>
  </si>
  <si>
    <t>序号</t>
  </si>
  <si>
    <t>培训科目/职业培训</t>
  </si>
  <si>
    <t>成绩</t>
  </si>
  <si>
    <t>排名/证书</t>
  </si>
  <si>
    <t>培训开始日期</t>
  </si>
  <si>
    <t>培训结束日期</t>
  </si>
  <si>
    <t>备注</t>
  </si>
  <si>
    <t>项目经历</t>
  </si>
  <si>
    <t>编号</t>
  </si>
  <si>
    <t>项目时间</t>
  </si>
  <si>
    <t>项目经理</t>
  </si>
  <si>
    <t>项目名称</t>
  </si>
  <si>
    <t>客户名称</t>
  </si>
  <si>
    <t>项目类型</t>
  </si>
  <si>
    <t>项目岗位</t>
  </si>
  <si>
    <t>项目规模</t>
  </si>
  <si>
    <t>职级变动情况</t>
  </si>
  <si>
    <t>时间</t>
  </si>
  <si>
    <t>备注说明</t>
  </si>
  <si>
    <t>2019/11</t>
  </si>
  <si>
    <t>入职定级</t>
  </si>
  <si>
    <t>2020-08 综合评定</t>
  </si>
  <si>
    <t>评定日期</t>
  </si>
  <si>
    <t>评定人</t>
  </si>
  <si>
    <t>张剑源</t>
  </si>
  <si>
    <t>部门复核日期</t>
  </si>
  <si>
    <t>部门复核人员</t>
  </si>
  <si>
    <t>陈世良、张剑源、甘志滨、徐明光、陈志刚</t>
  </si>
  <si>
    <t>指标大类</t>
  </si>
  <si>
    <t>指标小类</t>
  </si>
  <si>
    <t>目标</t>
  </si>
  <si>
    <t>评定结果</t>
  </si>
  <si>
    <t>评定描述</t>
  </si>
  <si>
    <t>提升情况</t>
  </si>
  <si>
    <t>提升描述</t>
  </si>
  <si>
    <t>项目实施要求
（14项）</t>
  </si>
  <si>
    <t>遵守客户方项目管理要求</t>
  </si>
  <si>
    <t>完全遵守</t>
  </si>
  <si>
    <t>需完全遵守</t>
  </si>
  <si>
    <t>-</t>
  </si>
  <si>
    <t>遵守公司及项目组各项规章制度</t>
  </si>
  <si>
    <t>遵守信息安全和知识产权管理制度</t>
  </si>
  <si>
    <t>统一需求入口（项目经理为唯一入口），不接受其他入口需求</t>
  </si>
  <si>
    <t>统一需求形式，不接受非书面需求</t>
  </si>
  <si>
    <t>统一需求格式，不开发未经讨论并经双方确认的需求</t>
  </si>
  <si>
    <t>项目文档编写要求</t>
  </si>
  <si>
    <t>遵守需求-设计-测试-上线-验收文档规范</t>
  </si>
  <si>
    <t>编写标准产品-实际需求对照系列文档</t>
  </si>
  <si>
    <t>代码和质量要求</t>
  </si>
  <si>
    <t>格式统一符合规范</t>
  </si>
  <si>
    <t>注释和签名填写符合规范</t>
  </si>
  <si>
    <t>遵守公司及客户方信息安全要求</t>
  </si>
  <si>
    <t>测试案例和bug管理符合要求</t>
  </si>
  <si>
    <t>团队协调能力</t>
  </si>
  <si>
    <t>资源分配能力</t>
  </si>
  <si>
    <t>售前能力/实践</t>
  </si>
  <si>
    <t>招聘能力/实践</t>
  </si>
  <si>
    <t>人才培养能力/实践</t>
  </si>
  <si>
    <t>项目财务管理能力</t>
  </si>
  <si>
    <t>项目质量管控能力</t>
  </si>
  <si>
    <t>项目管理规范执行能力</t>
  </si>
  <si>
    <t>项目成员离职率</t>
  </si>
  <si>
    <t>项目客户表扬/投诉情况</t>
  </si>
  <si>
    <t>人员培养符合公司A、B角、三三制政策</t>
  </si>
  <si>
    <t>执行并监督下属员工职级成长目标</t>
  </si>
  <si>
    <t>参与部门人员招聘面试（初面）</t>
  </si>
  <si>
    <t>主动挖掘销售线索</t>
  </si>
  <si>
    <t>关注项目收款条件和时间点，关注项目成本控制</t>
  </si>
  <si>
    <t>项目进度、交付质量以及交付文档等符合要求</t>
  </si>
  <si>
    <t>&lt;项目总监&gt;个人经历参与项目个数≥3个</t>
  </si>
  <si>
    <t>&lt;项目总监&gt;管理人数≥15人</t>
  </si>
  <si>
    <t>&lt;项目总监&gt;管理项目数≥3个</t>
  </si>
  <si>
    <t>&lt;项目总监&gt;管辖项目利润率≥10%</t>
  </si>
  <si>
    <t>&lt;项目总监&gt;承担部门级别的B角工作</t>
  </si>
  <si>
    <t>ALS7框架</t>
  </si>
  <si>
    <t>合格</t>
  </si>
  <si>
    <t>熟悉ALS7框架</t>
  </si>
  <si>
    <t>A3框架-A3Web</t>
  </si>
  <si>
    <t>良好</t>
  </si>
  <si>
    <t>熟练灵活使用A3Web，掌握前端组件开发，了解评级和风险探测工具</t>
  </si>
  <si>
    <t>A3框架-AmarTask</t>
  </si>
  <si>
    <t>熟练使用AmarTask，初步掌握XML文件配置和PRH单元的使用</t>
  </si>
  <si>
    <t>A3框架-AmarOTI</t>
  </si>
  <si>
    <t>了解AmarOTI技术，了解OTI技术应用场景和代码编写</t>
  </si>
  <si>
    <t>AmarWorkFlow</t>
  </si>
  <si>
    <t>了解流程的使用，初步掌握流程模型的配置</t>
  </si>
  <si>
    <t>Linux/Unix</t>
  </si>
  <si>
    <t>欠佳</t>
  </si>
  <si>
    <t>初步了解工作中常见的Linux命令</t>
  </si>
  <si>
    <t>Tomcat/Weblogic/Websphere</t>
  </si>
  <si>
    <t>能够应用Tomcat，初步了解其配置</t>
  </si>
  <si>
    <t>MySql/Oracle/DB2/TIDB</t>
  </si>
  <si>
    <t>熟悉Mysql、DB2，数据库索引的使用场景</t>
  </si>
  <si>
    <t>Java</t>
  </si>
  <si>
    <t>熟练使用JAVA开发，了解容器类、泛型、反射的使用</t>
  </si>
  <si>
    <t>JSP</t>
  </si>
  <si>
    <t>熟练使用JSP开发，了解作用域对象、JSTL和EL表达式的使用</t>
  </si>
  <si>
    <t>JavaScript</t>
  </si>
  <si>
    <t>熟练使用JavaScript开发，了解函数的编写和使用</t>
  </si>
  <si>
    <t>springboot</t>
  </si>
  <si>
    <t>会使用并了解SpringBoot开源框架的机制</t>
  </si>
  <si>
    <t>redis</t>
  </si>
  <si>
    <t>了解Redis数据结构</t>
  </si>
  <si>
    <t>SQL编写</t>
  </si>
  <si>
    <t>能够熟练编写复杂SQL</t>
  </si>
  <si>
    <t>SVN/GIT</t>
  </si>
  <si>
    <t>简单了解GIT，SVN版本管理工具</t>
  </si>
  <si>
    <t>vue</t>
  </si>
  <si>
    <t>熟练使用Vue开发，使用各种组件和函数的使用</t>
  </si>
  <si>
    <t>供应链类</t>
  </si>
  <si>
    <t>基础业务主题</t>
  </si>
  <si>
    <t>初步了解供应链的基本流程架构</t>
  </si>
  <si>
    <t>应收账款类主题</t>
  </si>
  <si>
    <t>初步了解供应链金融的应收账款融资模式</t>
  </si>
  <si>
    <t>存货类主题</t>
  </si>
  <si>
    <t>初步了解供应链金融的融通仓款融资模式</t>
  </si>
  <si>
    <t>预付类主题</t>
  </si>
  <si>
    <t>初步了解供应链金融的未来货权款融资模式</t>
  </si>
  <si>
    <t>授信主题</t>
  </si>
  <si>
    <t>放款主题</t>
  </si>
  <si>
    <t>还款主题</t>
  </si>
  <si>
    <t>贷后主题</t>
  </si>
  <si>
    <t>网贷类</t>
  </si>
  <si>
    <t>前台主题</t>
  </si>
  <si>
    <t>进件主题</t>
  </si>
  <si>
    <t>融资租赁类</t>
  </si>
  <si>
    <t>资产主题</t>
  </si>
  <si>
    <t>租前主题</t>
  </si>
  <si>
    <t>租中主题</t>
  </si>
  <si>
    <t>租后主题</t>
  </si>
  <si>
    <t>典当类</t>
  </si>
  <si>
    <t>当物主题</t>
  </si>
  <si>
    <t>当前主题</t>
  </si>
  <si>
    <t>当中主题</t>
  </si>
  <si>
    <t>当后主题</t>
  </si>
  <si>
    <t>催收类</t>
  </si>
  <si>
    <t>内催主题</t>
  </si>
  <si>
    <t>委外主题</t>
  </si>
  <si>
    <t>司法主题</t>
  </si>
  <si>
    <t>核销主题</t>
  </si>
  <si>
    <t>核算类</t>
  </si>
  <si>
    <t>技能类</t>
  </si>
  <si>
    <t>文档交付能力</t>
  </si>
  <si>
    <t>Axuer RP原型能力</t>
  </si>
  <si>
    <t>测试能力指标</t>
  </si>
  <si>
    <t>测试基础</t>
  </si>
  <si>
    <t>测试技术</t>
  </si>
  <si>
    <t>测试管理</t>
  </si>
  <si>
    <t>测试工具</t>
  </si>
  <si>
    <t>个人表现指标
（10项）</t>
  </si>
  <si>
    <t>加班天数（10天=1分）</t>
  </si>
  <si>
    <t>加分项</t>
  </si>
  <si>
    <t>出差天数（5天=1分）</t>
  </si>
  <si>
    <t>在客户现场工作31天</t>
  </si>
  <si>
    <t>售前次数（1次=1分）</t>
  </si>
  <si>
    <t>项目支持次数（2次=l分）</t>
  </si>
  <si>
    <t>培训/分享次数（项目组/部门）</t>
  </si>
  <si>
    <t>是否表扬及次数（1次=5分）</t>
  </si>
  <si>
    <t>是否批评及次数（1次=-5分）</t>
  </si>
  <si>
    <t>工作态度</t>
  </si>
  <si>
    <t>良好及以上</t>
  </si>
  <si>
    <t>态度积极，能够以成熟的心态面对从未接触过的场景和技术。</t>
  </si>
  <si>
    <t>责任心</t>
  </si>
  <si>
    <t>遇到问题及时请教</t>
  </si>
  <si>
    <t>团队意识</t>
  </si>
  <si>
    <t>为人较为谦和，可协助其他项目成员开发，适应团队协作</t>
  </si>
  <si>
    <t>进取心</t>
  </si>
  <si>
    <t>主动性较强，安排的事情能够克服困难完成。</t>
  </si>
  <si>
    <t>评定</t>
  </si>
  <si>
    <t>原始分</t>
  </si>
  <si>
    <t>目标分</t>
  </si>
  <si>
    <t>修正分</t>
  </si>
  <si>
    <t>2020-09 综合评定</t>
  </si>
  <si>
    <t>在客户现场工作30天</t>
  </si>
  <si>
    <t>2020-05 综合评定</t>
  </si>
  <si>
    <t>李维清</t>
  </si>
  <si>
    <t>熟练灵活使用A3Web</t>
  </si>
  <si>
    <t>熟练使用AmarTask</t>
  </si>
  <si>
    <t>了解AmarOTI技术</t>
  </si>
  <si>
    <t>了解流程的使用</t>
  </si>
  <si>
    <t>会使用简单的Liunx命令</t>
  </si>
  <si>
    <t>能够应用Tomcat</t>
  </si>
  <si>
    <t>熟悉Mysql、Oracle</t>
  </si>
  <si>
    <t>熟练使用JAVA开发</t>
  </si>
  <si>
    <t>熟练使用JSP开发</t>
  </si>
  <si>
    <t>熟练使用JavaScript开发</t>
  </si>
  <si>
    <t>springboot+Eureka+Ribbon</t>
  </si>
  <si>
    <t>熟练应用开源技术框架</t>
  </si>
  <si>
    <t>rabbitMq</t>
  </si>
  <si>
    <t>了解redis技术</t>
  </si>
  <si>
    <t>quartz-scheduler</t>
  </si>
  <si>
    <t>visio</t>
  </si>
  <si>
    <t>docker</t>
  </si>
  <si>
    <t>jenkins</t>
  </si>
  <si>
    <t>angular</t>
  </si>
  <si>
    <t>react</t>
  </si>
  <si>
    <t>小程序开发</t>
  </si>
  <si>
    <t>gradle</t>
  </si>
  <si>
    <t>动产类主题</t>
  </si>
  <si>
    <t>了解网贷类前台业务</t>
  </si>
  <si>
    <t>熟悉内催业务</t>
  </si>
  <si>
    <t>熟悉委外业务</t>
  </si>
  <si>
    <t>能够交付合适的文档</t>
  </si>
  <si>
    <t>2020-04 综合评定</t>
  </si>
  <si>
    <t>熟练使用A3Web</t>
  </si>
  <si>
    <t>态度积极，从客户的角度出发去完善功能。</t>
  </si>
  <si>
    <t>经常主动加班</t>
  </si>
  <si>
    <t>为人较为谦和，适应团队协作</t>
  </si>
  <si>
    <t>2020-03 综合评定</t>
  </si>
  <si>
    <t>态度积极，遇到问题能够认真请教。</t>
  </si>
  <si>
    <t>EIP职级编号（IX-YX-Z）释义</t>
  </si>
  <si>
    <t>第一位数X：1,2,3,4,5,6,7。</t>
  </si>
  <si>
    <t>第二位数Y：技术（T序列）、咨询（C序列）、专家（P序列）、营销(S序列）、管理(M序列)、中高层管理（EM序列）、职能(A序列)。这里不采用第二位数的类别，用岗位类别替代。</t>
  </si>
  <si>
    <t>第三位数Z：1-初级，2-中级，3-高级。</t>
  </si>
  <si>
    <t>指标</t>
  </si>
  <si>
    <t>I1-X1-1</t>
  </si>
  <si>
    <t>I1-X1-2</t>
  </si>
  <si>
    <t>I1-X1-3</t>
  </si>
  <si>
    <t>I2-X2-1</t>
  </si>
  <si>
    <t>I2-X2-2</t>
  </si>
  <si>
    <t>I2-X2-3</t>
  </si>
  <si>
    <t>I3-X3-1</t>
  </si>
  <si>
    <t>I3-X3-2</t>
  </si>
  <si>
    <t>I3-X3-3</t>
  </si>
  <si>
    <t>I4-X4-1</t>
  </si>
  <si>
    <t>I4-X4-2</t>
  </si>
  <si>
    <t>I4-X4-3</t>
  </si>
  <si>
    <t>I5-X5-1</t>
  </si>
  <si>
    <t>I5-X5-2</t>
  </si>
  <si>
    <t>I5-X5-3</t>
  </si>
  <si>
    <t>I6-X6-1</t>
  </si>
  <si>
    <t>I6-X6-2</t>
  </si>
  <si>
    <t>I6-X6-3</t>
  </si>
  <si>
    <t>满分</t>
  </si>
  <si>
    <t>项目
总监</t>
  </si>
  <si>
    <t>项目
经理</t>
  </si>
  <si>
    <t>业务</t>
  </si>
  <si>
    <t>测试</t>
  </si>
  <si>
    <t>指标类型</t>
  </si>
  <si>
    <t>指标内容</t>
  </si>
  <si>
    <t>评分</t>
  </si>
  <si>
    <t>评价方式</t>
  </si>
  <si>
    <t>信息安全红线</t>
  </si>
  <si>
    <t>违反则暂停本周期调级</t>
  </si>
  <si>
    <t>合计14分：
完全遵守得1分
反之得0分</t>
  </si>
  <si>
    <t>评审组裁定
１.现场情况
２.代码评审</t>
  </si>
  <si>
    <t>通用总分48分：
欠佳０分
合格１分
良好２分
优秀３分
总监级别附加5分考核
满足加1分
不满足0分</t>
  </si>
  <si>
    <t>评审组裁定
述职报告</t>
  </si>
  <si>
    <t>总分63分
欠佳０分
合格１分
良好２分
优秀３分</t>
  </si>
  <si>
    <t>评审组裁定
1.代码评审报告
2.demo演示+总结文档
3.考试（≤T3）</t>
  </si>
  <si>
    <t>总分24分
合格2分
良好4分
优秀6分</t>
  </si>
  <si>
    <t xml:space="preserve">评审组裁定
1.业务汇报
</t>
  </si>
  <si>
    <t>总分30分
合格2分
良好4分
优秀6分</t>
  </si>
  <si>
    <t>总分9分   合格3良好3优秀3</t>
  </si>
  <si>
    <t>文档能力</t>
  </si>
  <si>
    <t>合格１分 良好２分 
优秀３分</t>
  </si>
  <si>
    <t>评审组裁定
1.业务汇报</t>
  </si>
  <si>
    <t>加班天数</t>
  </si>
  <si>
    <t>10天=1分</t>
  </si>
  <si>
    <t>评审组裁定
1.项目统计数据
2.综合裁定</t>
  </si>
  <si>
    <t>出差天数</t>
  </si>
  <si>
    <t>5天=1分</t>
  </si>
  <si>
    <t>售前次数</t>
  </si>
  <si>
    <t>1次=1分</t>
  </si>
  <si>
    <t>项目支持次数</t>
  </si>
  <si>
    <t>2次=1分</t>
  </si>
  <si>
    <t>1次=0.5分/1分</t>
  </si>
  <si>
    <t>欠佳０分
合格１分
良好２分
优秀３分</t>
  </si>
  <si>
    <t>，</t>
  </si>
  <si>
    <t>是否表扬及次数</t>
  </si>
  <si>
    <t>1次=5分</t>
  </si>
  <si>
    <t>是否批评及次数</t>
  </si>
  <si>
    <t>1次=-5分</t>
  </si>
  <si>
    <t>风险查询类</t>
  </si>
  <si>
    <t>2020-10 综合评定</t>
    <phoneticPr fontId="18" type="noConversion"/>
  </si>
  <si>
    <t>2020-12 综合评定</t>
    <phoneticPr fontId="18" type="noConversion"/>
  </si>
  <si>
    <t>2020-11 综合评定</t>
    <phoneticPr fontId="18" type="noConversion"/>
  </si>
  <si>
    <t>福建省漳州市平和县</t>
    <phoneticPr fontId="18" type="noConversion"/>
  </si>
  <si>
    <t>2020.07.07</t>
    <phoneticPr fontId="18" type="noConversion"/>
  </si>
  <si>
    <t>一年以下</t>
    <phoneticPr fontId="18" type="noConversion"/>
  </si>
  <si>
    <t>物联网工程</t>
    <phoneticPr fontId="18" type="noConversion"/>
  </si>
  <si>
    <t>初级工程师</t>
    <phoneticPr fontId="18" type="noConversion"/>
  </si>
  <si>
    <t>I1-T1-1</t>
    <phoneticPr fontId="18" type="noConversion"/>
  </si>
  <si>
    <t>交付七总部</t>
    <phoneticPr fontId="18" type="noConversion"/>
  </si>
  <si>
    <t>交付型</t>
    <phoneticPr fontId="18" type="noConversion"/>
  </si>
  <si>
    <t>加深A3Web技术、springboot框架技术、数据库技术、学习业务知识</t>
    <phoneticPr fontId="18" type="noConversion"/>
  </si>
  <si>
    <t>I1-T1-2</t>
    <phoneticPr fontId="18" type="noConversion"/>
  </si>
  <si>
    <t>开发</t>
    <phoneticPr fontId="18" type="noConversion"/>
  </si>
  <si>
    <t>A3Web系统培训、信贷ALS757系统培训、AmarTask技术培训、AmarOSF技术培训</t>
    <phoneticPr fontId="18" type="noConversion"/>
  </si>
  <si>
    <t>A3Web技术、AmarTask技术、AmarOSF技术，SSM框架，Spring Boot框架；Mysql，DB2，Java EE；</t>
    <phoneticPr fontId="18" type="noConversion"/>
  </si>
  <si>
    <t>初步了解信贷业务基础</t>
    <phoneticPr fontId="18" type="noConversion"/>
  </si>
  <si>
    <t>了解成员的性格特点，取长补短，共同克服技术难点</t>
    <phoneticPr fontId="18" type="noConversion"/>
  </si>
  <si>
    <t>灵活运用各种方法，合理有效分配工作任务</t>
    <phoneticPr fontId="18" type="noConversion"/>
  </si>
  <si>
    <t>驱动力带动行动力，技术的提升和业务的学习</t>
    <phoneticPr fontId="18" type="noConversion"/>
  </si>
  <si>
    <t>入职培训</t>
    <phoneticPr fontId="18" type="noConversion"/>
  </si>
  <si>
    <t>2020.07.06</t>
    <phoneticPr fontId="18" type="noConversion"/>
  </si>
  <si>
    <t>2020.08.10</t>
    <phoneticPr fontId="18" type="noConversion"/>
  </si>
  <si>
    <t>2020.08.17-至今</t>
    <phoneticPr fontId="18" type="noConversion"/>
  </si>
  <si>
    <t>联合银行风险查询系统项目</t>
    <phoneticPr fontId="18" type="noConversion"/>
  </si>
  <si>
    <t>联合银行</t>
    <phoneticPr fontId="18" type="noConversion"/>
  </si>
  <si>
    <t>交付</t>
    <phoneticPr fontId="18" type="noConversion"/>
  </si>
  <si>
    <t>程序开发</t>
    <phoneticPr fontId="18" type="noConversion"/>
  </si>
  <si>
    <t>2人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</si>
</sst>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\¥#,##0_);\(\¥#,##0\)"/>
    <numFmt numFmtId="178" formatCode="0.0_);[Red]\(0.0\)"/>
    <numFmt numFmtId="179" formatCode="yyyy&quot;年&quot;m&quot;月&quot;;@"/>
    <numFmt numFmtId="180" formatCode="0.00_);[Red]\(0.00\)"/>
  </numFmts>
  <fonts count="19" x14ac:knownFonts="1">
    <font>
      <sz val="11"/>
      <color theme="1"/>
      <name val="宋体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0"/>
      <color rgb="FF0070C0"/>
      <name val="等线"/>
      <family val="3"/>
      <charset val="134"/>
    </font>
    <font>
      <sz val="10"/>
      <color rgb="FF0070C0"/>
      <name val="等线"/>
      <family val="3"/>
      <charset val="134"/>
    </font>
    <font>
      <b/>
      <sz val="14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0"/>
      <name val="Arial"/>
      <family val="2"/>
    </font>
    <font>
      <b/>
      <sz val="10"/>
      <color rgb="FFFF0000"/>
      <name val="等线"/>
      <family val="3"/>
      <charset val="134"/>
    </font>
    <font>
      <b/>
      <sz val="10"/>
      <color indexed="10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822992645039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7" fillId="0" borderId="0">
      <alignment vertical="center"/>
    </xf>
    <xf numFmtId="0" fontId="12" fillId="0" borderId="0"/>
    <xf numFmtId="0" fontId="17" fillId="0" borderId="0"/>
  </cellStyleXfs>
  <cellXfs count="17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/>
    </xf>
    <xf numFmtId="49" fontId="4" fillId="0" borderId="0" xfId="2" applyNumberFormat="1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1" xfId="2" applyNumberFormat="1" applyFont="1" applyFill="1" applyBorder="1" applyAlignment="1">
      <alignment horizontal="center" vertical="center" wrapText="1"/>
    </xf>
    <xf numFmtId="14" fontId="8" fillId="0" borderId="1" xfId="2" applyNumberFormat="1" applyFont="1" applyBorder="1" applyAlignment="1">
      <alignment horizontal="center" vertical="center" wrapText="1"/>
    </xf>
    <xf numFmtId="58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vertical="center" wrapText="1"/>
    </xf>
    <xf numFmtId="0" fontId="6" fillId="0" borderId="2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left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179" fontId="8" fillId="0" borderId="2" xfId="2" applyNumberFormat="1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80" fontId="8" fillId="0" borderId="1" xfId="2" applyNumberFormat="1" applyFont="1" applyBorder="1" applyAlignment="1">
      <alignment horizontal="center" vertical="center" wrapText="1"/>
    </xf>
    <xf numFmtId="178" fontId="8" fillId="0" borderId="1" xfId="2" applyNumberFormat="1" applyFont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58" fontId="8" fillId="0" borderId="1" xfId="2" applyNumberFormat="1" applyFont="1" applyFill="1" applyBorder="1" applyAlignment="1">
      <alignment horizontal="center" vertical="center"/>
    </xf>
    <xf numFmtId="49" fontId="4" fillId="0" borderId="0" xfId="2" applyNumberFormat="1" applyFont="1" applyAlignment="1">
      <alignment vertical="center" wrapText="1"/>
    </xf>
    <xf numFmtId="0" fontId="8" fillId="0" borderId="1" xfId="2" applyNumberFormat="1" applyFont="1" applyFill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/>
    </xf>
    <xf numFmtId="179" fontId="8" fillId="0" borderId="2" xfId="2" applyNumberFormat="1" applyFont="1" applyBorder="1" applyAlignment="1">
      <alignment horizontal="center" vertical="center" wrapText="1"/>
    </xf>
    <xf numFmtId="49" fontId="4" fillId="3" borderId="0" xfId="2" applyNumberFormat="1" applyFont="1" applyFill="1" applyAlignment="1">
      <alignment vertical="center" wrapText="1"/>
    </xf>
    <xf numFmtId="49" fontId="4" fillId="6" borderId="0" xfId="2" applyNumberFormat="1" applyFont="1" applyFill="1" applyBorder="1" applyAlignment="1">
      <alignment vertical="center" wrapText="1"/>
    </xf>
    <xf numFmtId="49" fontId="4" fillId="3" borderId="0" xfId="2" applyNumberFormat="1" applyFont="1" applyFill="1" applyBorder="1" applyAlignment="1">
      <alignment vertical="center" wrapText="1"/>
    </xf>
    <xf numFmtId="49" fontId="4" fillId="6" borderId="0" xfId="2" applyNumberFormat="1" applyFont="1" applyFill="1" applyBorder="1" applyAlignment="1">
      <alignment wrapText="1"/>
    </xf>
    <xf numFmtId="49" fontId="4" fillId="6" borderId="0" xfId="2" applyNumberFormat="1" applyFont="1" applyFill="1" applyBorder="1" applyAlignment="1">
      <alignment horizontal="left" wrapText="1"/>
    </xf>
    <xf numFmtId="49" fontId="4" fillId="3" borderId="0" xfId="2" applyNumberFormat="1" applyFont="1" applyFill="1" applyAlignment="1">
      <alignment horizontal="left" vertical="center" wrapText="1"/>
    </xf>
    <xf numFmtId="0" fontId="4" fillId="0" borderId="0" xfId="2" applyFont="1"/>
    <xf numFmtId="49" fontId="6" fillId="4" borderId="1" xfId="2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right" vertical="center" wrapText="1"/>
    </xf>
    <xf numFmtId="49" fontId="8" fillId="3" borderId="1" xfId="2" applyNumberFormat="1" applyFont="1" applyFill="1" applyBorder="1" applyAlignment="1">
      <alignment vertical="center" wrapText="1"/>
    </xf>
    <xf numFmtId="49" fontId="8" fillId="0" borderId="1" xfId="2" applyNumberFormat="1" applyFont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49" fontId="4" fillId="3" borderId="1" xfId="2" applyNumberFormat="1" applyFont="1" applyFill="1" applyBorder="1" applyAlignment="1">
      <alignment vertical="center" wrapText="1"/>
    </xf>
    <xf numFmtId="49" fontId="8" fillId="0" borderId="1" xfId="2" applyNumberFormat="1" applyFont="1" applyBorder="1" applyAlignment="1">
      <alignment horizontal="center" vertical="center"/>
    </xf>
    <xf numFmtId="178" fontId="8" fillId="8" borderId="1" xfId="2" applyNumberFormat="1" applyFont="1" applyFill="1" applyBorder="1" applyAlignment="1">
      <alignment horizontal="center" vertical="center" wrapText="1"/>
    </xf>
    <xf numFmtId="178" fontId="8" fillId="0" borderId="1" xfId="2" applyNumberFormat="1" applyFont="1" applyFill="1" applyBorder="1" applyAlignment="1">
      <alignment horizontal="center" vertical="center" wrapText="1"/>
    </xf>
    <xf numFmtId="49" fontId="8" fillId="8" borderId="1" xfId="2" applyNumberFormat="1" applyFont="1" applyFill="1" applyBorder="1" applyAlignment="1">
      <alignment horizontal="center" vertical="center"/>
    </xf>
    <xf numFmtId="177" fontId="8" fillId="3" borderId="1" xfId="2" applyNumberFormat="1" applyFont="1" applyFill="1" applyBorder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 wrapText="1"/>
    </xf>
    <xf numFmtId="178" fontId="8" fillId="3" borderId="1" xfId="2" applyNumberFormat="1" applyFont="1" applyFill="1" applyBorder="1" applyAlignment="1">
      <alignment horizontal="center" vertical="center" wrapText="1"/>
    </xf>
    <xf numFmtId="49" fontId="6" fillId="3" borderId="5" xfId="2" applyNumberFormat="1" applyFont="1" applyFill="1" applyBorder="1" applyAlignment="1">
      <alignment horizontal="center" vertical="center" wrapText="1"/>
    </xf>
    <xf numFmtId="176" fontId="8" fillId="3" borderId="1" xfId="2" applyNumberFormat="1" applyFont="1" applyFill="1" applyBorder="1" applyAlignment="1">
      <alignment horizontal="center" vertical="center" wrapText="1"/>
    </xf>
    <xf numFmtId="176" fontId="8" fillId="8" borderId="1" xfId="2" applyNumberFormat="1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center" vertical="center" wrapText="1"/>
    </xf>
    <xf numFmtId="10" fontId="6" fillId="3" borderId="5" xfId="2" applyNumberFormat="1" applyFont="1" applyFill="1" applyBorder="1" applyAlignment="1">
      <alignment horizontal="center" vertical="center" wrapText="1"/>
    </xf>
    <xf numFmtId="49" fontId="6" fillId="6" borderId="1" xfId="2" applyNumberFormat="1" applyFont="1" applyFill="1" applyBorder="1" applyAlignment="1">
      <alignment horizontal="right" vertical="center" wrapText="1"/>
    </xf>
    <xf numFmtId="49" fontId="6" fillId="6" borderId="1" xfId="2" applyNumberFormat="1" applyFont="1" applyFill="1" applyBorder="1" applyAlignment="1">
      <alignment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center" vertical="center" wrapText="1"/>
    </xf>
    <xf numFmtId="14" fontId="6" fillId="0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49" fontId="8" fillId="6" borderId="1" xfId="2" applyNumberFormat="1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left" vertical="center"/>
    </xf>
    <xf numFmtId="49" fontId="10" fillId="6" borderId="0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6" fillId="0" borderId="2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178" fontId="8" fillId="0" borderId="0" xfId="2" applyNumberFormat="1" applyFont="1" applyAlignment="1">
      <alignment horizontal="left" vertical="center" wrapText="1"/>
    </xf>
    <xf numFmtId="49" fontId="9" fillId="3" borderId="1" xfId="2" applyNumberFormat="1" applyFont="1" applyFill="1" applyBorder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left" vertical="center" wrapText="1"/>
    </xf>
    <xf numFmtId="49" fontId="8" fillId="6" borderId="1" xfId="2" applyNumberFormat="1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49" fontId="8" fillId="6" borderId="1" xfId="2" applyNumberFormat="1" applyFont="1" applyFill="1" applyBorder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0" fontId="11" fillId="7" borderId="1" xfId="2" applyNumberFormat="1" applyFont="1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11" fillId="7" borderId="1" xfId="2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vertical="center" wrapText="1"/>
    </xf>
    <xf numFmtId="49" fontId="6" fillId="3" borderId="5" xfId="2" applyNumberFormat="1" applyFont="1" applyFill="1" applyBorder="1" applyAlignment="1">
      <alignment horizontal="center" vertical="center" wrapText="1"/>
    </xf>
    <xf numFmtId="49" fontId="6" fillId="3" borderId="6" xfId="2" applyNumberFormat="1" applyFont="1" applyFill="1" applyBorder="1" applyAlignment="1">
      <alignment horizontal="center" vertical="center" wrapText="1"/>
    </xf>
    <xf numFmtId="49" fontId="6" fillId="3" borderId="7" xfId="2" applyNumberFormat="1" applyFont="1" applyFill="1" applyBorder="1" applyAlignment="1">
      <alignment horizontal="center" vertical="center" wrapText="1"/>
    </xf>
    <xf numFmtId="49" fontId="10" fillId="3" borderId="1" xfId="2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right"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2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3" borderId="2" xfId="2" applyNumberFormat="1" applyFont="1" applyFill="1" applyBorder="1" applyAlignment="1">
      <alignment horizontal="left" vertical="center" wrapText="1"/>
    </xf>
    <xf numFmtId="0" fontId="4" fillId="3" borderId="4" xfId="2" applyNumberFormat="1" applyFont="1" applyFill="1" applyBorder="1" applyAlignment="1">
      <alignment horizontal="left" vertical="center" wrapText="1"/>
    </xf>
    <xf numFmtId="0" fontId="1" fillId="3" borderId="1" xfId="2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2" xfId="2" applyNumberFormat="1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 wrapText="1"/>
    </xf>
    <xf numFmtId="0" fontId="6" fillId="0" borderId="4" xfId="2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71441078144"/>
          <c:y val="0.15438038100954099"/>
          <c:w val="0.58840680388019495"/>
          <c:h val="0.88996768342198096"/>
        </c:manualLayout>
      </c:layout>
      <c:radarChart>
        <c:radarStyle val="filled"/>
        <c:varyColors val="0"/>
        <c:ser>
          <c:idx val="0"/>
          <c:order val="0"/>
          <c:tx>
            <c:v>当前达成率</c:v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林志育!$C$18:$H$18</c:f>
              <c:strCache>
                <c:ptCount val="6"/>
                <c:pt idx="0">
                  <c:v>项目实施要求</c:v>
                </c:pt>
                <c:pt idx="1">
                  <c:v>管理能力指标</c:v>
                </c:pt>
                <c:pt idx="2">
                  <c:v>技术能力指标</c:v>
                </c:pt>
                <c:pt idx="3">
                  <c:v>业务能力指标</c:v>
                </c:pt>
                <c:pt idx="4">
                  <c:v>测试指标</c:v>
                </c:pt>
                <c:pt idx="5">
                  <c:v>个人表现指标</c:v>
                </c:pt>
              </c:strCache>
            </c:strRef>
          </c:cat>
          <c:val>
            <c:numRef>
              <c:f>林志育!$C$32:$H$32</c:f>
              <c:numCache>
                <c:formatCode>0.00_ </c:formatCode>
                <c:ptCount val="6"/>
                <c:pt idx="0">
                  <c:v>103.33333333333334</c:v>
                </c:pt>
                <c:pt idx="1">
                  <c:v>0</c:v>
                </c:pt>
                <c:pt idx="2">
                  <c:v>84.210526315789465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2-41A9-9D30-60236DF0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5776"/>
        <c:axId val="173813760"/>
      </c:radarChart>
      <c:catAx>
        <c:axId val="13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13760"/>
        <c:crosses val="autoZero"/>
        <c:auto val="1"/>
        <c:lblAlgn val="ctr"/>
        <c:lblOffset val="100"/>
        <c:noMultiLvlLbl val="0"/>
      </c:catAx>
      <c:valAx>
        <c:axId val="17381376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one"/>
        <c:crossAx val="135915776"/>
        <c:crosses val="autoZero"/>
        <c:crossBetween val="between"/>
        <c:majorUnit val="100"/>
      </c:valAx>
      <c:spPr>
        <a:noFill/>
        <a:ln>
          <a:solidFill>
            <a:srgbClr val="00B0F0"/>
          </a:solidFill>
        </a:ln>
        <a:effectLst/>
      </c:spPr>
    </c:plotArea>
    <c:legend>
      <c:legendPos val="l"/>
      <c:layout>
        <c:manualLayout>
          <c:xMode val="edge"/>
          <c:yMode val="edge"/>
          <c:x val="4.86418487629874E-4"/>
          <c:y val="2.9350007689183499E-2"/>
          <c:w val="0.33698548623685998"/>
          <c:h val="0.1656252970511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B05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47627</xdr:rowOff>
    </xdr:from>
    <xdr:to>
      <xdr:col>8</xdr:col>
      <xdr:colOff>142875</xdr:colOff>
      <xdr:row>14</xdr:row>
      <xdr:rowOff>133351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020;&#26102;C\&#21608;&#25253;\AMO&#27719;&#25253;\&#22242;&#38431;&#20154;&#21147;&#25104;&#38271;&#27719;&#25253;\&#32771;&#26680;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能力地图 "/>
      <sheetName val="赵博（项目经理）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X76"/>
  <sheetViews>
    <sheetView tabSelected="1" topLeftCell="A13" workbookViewId="0">
      <selection activeCell="C24" sqref="C24"/>
    </sheetView>
  </sheetViews>
  <sheetFormatPr defaultColWidth="16.6640625" defaultRowHeight="13.2" x14ac:dyDescent="0.25"/>
  <cols>
    <col min="1" max="1" width="12.33203125" style="62" customWidth="1"/>
    <col min="2" max="2" width="17.109375" style="62" customWidth="1"/>
    <col min="3" max="3" width="12.33203125" style="62" customWidth="1"/>
    <col min="4" max="4" width="12.44140625" style="62" customWidth="1"/>
    <col min="5" max="5" width="12.33203125" style="62" customWidth="1"/>
    <col min="6" max="6" width="14.33203125" style="67" customWidth="1"/>
    <col min="7" max="7" width="8.44140625" style="62" customWidth="1"/>
    <col min="8" max="8" width="12.33203125" style="62" customWidth="1"/>
    <col min="9" max="9" width="8.44140625" style="62" customWidth="1"/>
    <col min="10" max="10" width="55.109375" style="62" customWidth="1"/>
    <col min="11" max="16378" width="16.6640625" style="62"/>
    <col min="16379" max="16384" width="16.6640625" style="68"/>
  </cols>
  <sheetData>
    <row r="1" spans="1:72" s="62" customFormat="1" ht="17.399999999999999" x14ac:dyDescent="0.25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02"/>
      <c r="K1" s="102"/>
      <c r="L1" s="102"/>
    </row>
    <row r="2" spans="1:72" s="62" customFormat="1" ht="17.399999999999999" x14ac:dyDescent="0.25">
      <c r="A2" s="127" t="s">
        <v>1</v>
      </c>
      <c r="B2" s="127"/>
      <c r="C2" s="127"/>
      <c r="D2" s="127"/>
      <c r="E2" s="127" t="s">
        <v>2</v>
      </c>
      <c r="F2" s="127"/>
      <c r="G2" s="127"/>
      <c r="H2" s="127"/>
      <c r="I2" s="127"/>
      <c r="J2" s="102"/>
      <c r="K2" s="102"/>
      <c r="L2" s="102"/>
    </row>
    <row r="3" spans="1:72" s="62" customFormat="1" ht="17.399999999999999" x14ac:dyDescent="0.25">
      <c r="A3" s="70" t="s">
        <v>3</v>
      </c>
      <c r="B3" s="71" t="s">
        <v>4</v>
      </c>
      <c r="C3" s="70" t="s">
        <v>5</v>
      </c>
      <c r="D3" s="71" t="s">
        <v>6</v>
      </c>
      <c r="E3" s="107"/>
      <c r="F3" s="107"/>
      <c r="G3" s="107"/>
      <c r="H3" s="107"/>
      <c r="I3" s="107"/>
      <c r="J3" s="102"/>
      <c r="K3" s="102"/>
      <c r="L3" s="102"/>
    </row>
    <row r="4" spans="1:72" s="62" customFormat="1" ht="26.4" x14ac:dyDescent="0.25">
      <c r="A4" s="70" t="s">
        <v>7</v>
      </c>
      <c r="B4" s="71" t="s">
        <v>341</v>
      </c>
      <c r="C4" s="70" t="s">
        <v>9</v>
      </c>
      <c r="D4" s="71" t="s">
        <v>8</v>
      </c>
      <c r="E4" s="107"/>
      <c r="F4" s="107"/>
      <c r="G4" s="107"/>
      <c r="H4" s="107"/>
      <c r="I4" s="107"/>
      <c r="J4" s="102"/>
      <c r="K4" s="102"/>
      <c r="L4" s="102"/>
    </row>
    <row r="5" spans="1:72" s="62" customFormat="1" ht="17.399999999999999" x14ac:dyDescent="0.25">
      <c r="A5" s="70" t="s">
        <v>10</v>
      </c>
      <c r="B5" s="71" t="s">
        <v>11</v>
      </c>
      <c r="C5" s="70" t="s">
        <v>12</v>
      </c>
      <c r="D5" s="71" t="s">
        <v>13</v>
      </c>
      <c r="E5" s="107"/>
      <c r="F5" s="107"/>
      <c r="G5" s="107"/>
      <c r="H5" s="107"/>
      <c r="I5" s="107"/>
      <c r="J5" s="102"/>
      <c r="K5" s="102"/>
      <c r="L5" s="102"/>
    </row>
    <row r="6" spans="1:72" s="62" customFormat="1" ht="17.399999999999999" x14ac:dyDescent="0.25">
      <c r="A6" s="70" t="s">
        <v>14</v>
      </c>
      <c r="B6" s="71" t="s">
        <v>15</v>
      </c>
      <c r="C6" s="70" t="s">
        <v>16</v>
      </c>
      <c r="D6" s="72" t="s">
        <v>342</v>
      </c>
      <c r="E6" s="107"/>
      <c r="F6" s="107"/>
      <c r="G6" s="107"/>
      <c r="H6" s="107"/>
      <c r="I6" s="107"/>
      <c r="J6" s="102"/>
      <c r="K6" s="102"/>
      <c r="L6" s="102"/>
    </row>
    <row r="7" spans="1:72" s="62" customFormat="1" ht="17.399999999999999" x14ac:dyDescent="0.25">
      <c r="A7" s="70" t="s">
        <v>17</v>
      </c>
      <c r="B7" s="71" t="s">
        <v>343</v>
      </c>
      <c r="C7" s="70" t="s">
        <v>18</v>
      </c>
      <c r="D7" s="72" t="s">
        <v>342</v>
      </c>
      <c r="E7" s="107"/>
      <c r="F7" s="107"/>
      <c r="G7" s="107"/>
      <c r="H7" s="107"/>
      <c r="I7" s="107"/>
      <c r="J7" s="102"/>
      <c r="K7" s="102"/>
      <c r="L7" s="102"/>
    </row>
    <row r="8" spans="1:72" s="62" customFormat="1" ht="17.399999999999999" x14ac:dyDescent="0.25">
      <c r="A8" s="70" t="s">
        <v>19</v>
      </c>
      <c r="B8" s="71" t="s">
        <v>344</v>
      </c>
      <c r="C8" s="71"/>
      <c r="D8" s="71"/>
      <c r="E8" s="107"/>
      <c r="F8" s="107"/>
      <c r="G8" s="107"/>
      <c r="H8" s="107"/>
      <c r="I8" s="107"/>
      <c r="J8" s="102"/>
      <c r="K8" s="102"/>
      <c r="L8" s="102"/>
    </row>
    <row r="9" spans="1:72" s="62" customFormat="1" ht="17.399999999999999" x14ac:dyDescent="0.25">
      <c r="A9" s="70" t="s">
        <v>20</v>
      </c>
      <c r="B9" s="71" t="s">
        <v>345</v>
      </c>
      <c r="C9" s="70" t="s">
        <v>21</v>
      </c>
      <c r="D9" s="72" t="s">
        <v>346</v>
      </c>
      <c r="E9" s="107"/>
      <c r="F9" s="107"/>
      <c r="G9" s="107"/>
      <c r="H9" s="107"/>
      <c r="I9" s="107"/>
      <c r="J9" s="102"/>
      <c r="K9" s="102"/>
      <c r="L9" s="102"/>
    </row>
    <row r="10" spans="1:72" s="62" customFormat="1" ht="17.399999999999999" x14ac:dyDescent="0.25">
      <c r="A10" s="70" t="s">
        <v>23</v>
      </c>
      <c r="B10" s="71" t="s">
        <v>347</v>
      </c>
      <c r="C10" s="70" t="s">
        <v>24</v>
      </c>
      <c r="D10" s="71" t="s">
        <v>348</v>
      </c>
      <c r="E10" s="107"/>
      <c r="F10" s="107"/>
      <c r="G10" s="107"/>
      <c r="H10" s="107"/>
      <c r="I10" s="107"/>
      <c r="J10" s="102"/>
      <c r="K10" s="102"/>
      <c r="L10" s="102"/>
    </row>
    <row r="11" spans="1:72" s="62" customFormat="1" ht="17.399999999999999" x14ac:dyDescent="0.25">
      <c r="A11" s="70" t="s">
        <v>25</v>
      </c>
      <c r="B11" s="108"/>
      <c r="C11" s="108"/>
      <c r="D11" s="108"/>
      <c r="E11" s="107"/>
      <c r="F11" s="107"/>
      <c r="G11" s="107"/>
      <c r="H11" s="107"/>
      <c r="I11" s="107"/>
      <c r="J11" s="102"/>
      <c r="K11" s="102"/>
      <c r="L11" s="102"/>
    </row>
    <row r="12" spans="1:72" s="62" customFormat="1" ht="17.399999999999999" x14ac:dyDescent="0.25">
      <c r="A12" s="129" t="s">
        <v>26</v>
      </c>
      <c r="B12" s="108" t="s">
        <v>349</v>
      </c>
      <c r="C12" s="108"/>
      <c r="D12" s="108"/>
      <c r="E12" s="107"/>
      <c r="F12" s="107"/>
      <c r="G12" s="107"/>
      <c r="H12" s="107"/>
      <c r="I12" s="107"/>
      <c r="J12" s="102"/>
      <c r="K12" s="102"/>
      <c r="L12" s="102"/>
    </row>
    <row r="13" spans="1:72" s="62" customFormat="1" ht="17.399999999999999" x14ac:dyDescent="0.25">
      <c r="A13" s="129"/>
      <c r="B13" s="108"/>
      <c r="C13" s="108"/>
      <c r="D13" s="108"/>
      <c r="E13" s="107"/>
      <c r="F13" s="107"/>
      <c r="G13" s="107"/>
      <c r="H13" s="107"/>
      <c r="I13" s="107"/>
      <c r="J13" s="102"/>
      <c r="K13" s="102"/>
      <c r="L13" s="102"/>
    </row>
    <row r="14" spans="1:72" s="62" customFormat="1" ht="17.399999999999999" x14ac:dyDescent="0.25">
      <c r="A14" s="129"/>
      <c r="B14" s="108"/>
      <c r="C14" s="108"/>
      <c r="D14" s="108"/>
      <c r="E14" s="107"/>
      <c r="F14" s="107"/>
      <c r="G14" s="107"/>
      <c r="H14" s="107"/>
      <c r="I14" s="107"/>
      <c r="J14" s="102"/>
      <c r="K14" s="102"/>
      <c r="L14" s="102"/>
    </row>
    <row r="15" spans="1:72" s="62" customFormat="1" ht="17.399999999999999" x14ac:dyDescent="0.25">
      <c r="A15" s="128"/>
      <c r="B15" s="128"/>
      <c r="C15" s="128"/>
      <c r="D15" s="128"/>
      <c r="E15" s="107"/>
      <c r="F15" s="107"/>
      <c r="G15" s="107"/>
      <c r="H15" s="107"/>
      <c r="I15" s="107"/>
      <c r="J15" s="102"/>
      <c r="K15" s="102"/>
      <c r="L15" s="102"/>
    </row>
    <row r="16" spans="1:72" s="63" customFormat="1" ht="17.399999999999999" x14ac:dyDescent="0.25">
      <c r="A16" s="115" t="s">
        <v>27</v>
      </c>
      <c r="B16" s="115"/>
      <c r="C16" s="115"/>
      <c r="D16" s="115"/>
      <c r="E16" s="115"/>
      <c r="F16" s="115"/>
      <c r="G16" s="115"/>
      <c r="H16" s="115"/>
      <c r="I16" s="115"/>
      <c r="J16" s="102"/>
      <c r="K16" s="102"/>
      <c r="L16" s="10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</row>
    <row r="17" spans="1:81" s="63" customFormat="1" ht="17.399999999999999" x14ac:dyDescent="0.25">
      <c r="A17" s="74" t="s">
        <v>28</v>
      </c>
      <c r="B17" s="121" t="s">
        <v>29</v>
      </c>
      <c r="C17" s="121"/>
      <c r="D17" s="121"/>
      <c r="E17" s="121"/>
      <c r="F17" s="121"/>
      <c r="G17" s="121"/>
      <c r="H17" s="121"/>
      <c r="I17" s="121"/>
      <c r="J17" s="10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</row>
    <row r="18" spans="1:81" s="63" customFormat="1" ht="17.399999999999999" x14ac:dyDescent="0.25">
      <c r="A18" s="73" t="s">
        <v>30</v>
      </c>
      <c r="B18" s="75"/>
      <c r="C18" s="45" t="s">
        <v>31</v>
      </c>
      <c r="D18" s="45" t="s">
        <v>32</v>
      </c>
      <c r="E18" s="45" t="s">
        <v>33</v>
      </c>
      <c r="F18" s="45" t="s">
        <v>34</v>
      </c>
      <c r="G18" s="45" t="s">
        <v>35</v>
      </c>
      <c r="H18" s="45" t="s">
        <v>36</v>
      </c>
      <c r="I18" s="45" t="s">
        <v>37</v>
      </c>
      <c r="J18" s="106"/>
      <c r="L18" s="10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</row>
    <row r="19" spans="1:81" s="63" customFormat="1" ht="17.399999999999999" x14ac:dyDescent="0.25">
      <c r="A19" s="76" t="s">
        <v>346</v>
      </c>
      <c r="B19" s="73" t="s">
        <v>38</v>
      </c>
      <c r="C19" s="77">
        <v>12</v>
      </c>
      <c r="D19" s="77">
        <v>0</v>
      </c>
      <c r="E19" s="77">
        <v>19</v>
      </c>
      <c r="F19" s="77">
        <v>8</v>
      </c>
      <c r="G19" s="77">
        <v>0</v>
      </c>
      <c r="H19" s="77">
        <v>7</v>
      </c>
      <c r="I19" s="77">
        <f>SUM(C19:H19)</f>
        <v>46</v>
      </c>
      <c r="J19" s="106"/>
      <c r="L19" s="10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</row>
    <row r="20" spans="1:81" s="63" customFormat="1" ht="17.399999999999999" x14ac:dyDescent="0.25">
      <c r="A20" s="73" t="s">
        <v>39</v>
      </c>
      <c r="B20" s="73" t="s">
        <v>40</v>
      </c>
      <c r="C20" s="78">
        <f>'2020-08'!B105</f>
        <v>12.4</v>
      </c>
      <c r="D20" s="78">
        <f>'2020-08'!C105</f>
        <v>0</v>
      </c>
      <c r="E20" s="78">
        <f>'2020-08'!D105</f>
        <v>14</v>
      </c>
      <c r="F20" s="78">
        <f>'2020-08'!E105</f>
        <v>0</v>
      </c>
      <c r="G20" s="78">
        <f>'2020-08'!F105</f>
        <v>0</v>
      </c>
      <c r="H20" s="78">
        <f>'2020-08'!G105</f>
        <v>8.4</v>
      </c>
      <c r="I20" s="78">
        <f>SUM(C20:H20)</f>
        <v>34.799999999999997</v>
      </c>
      <c r="J20" s="102"/>
      <c r="K20" s="102"/>
      <c r="L20" s="10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</row>
    <row r="21" spans="1:81" s="63" customFormat="1" ht="17.399999999999999" x14ac:dyDescent="0.25">
      <c r="A21" s="79" t="s">
        <v>350</v>
      </c>
      <c r="B21" s="73" t="s">
        <v>41</v>
      </c>
      <c r="C21" s="78">
        <f>'2020-09'!B105</f>
        <v>12.4</v>
      </c>
      <c r="D21" s="78">
        <f>'2020-09'!C105</f>
        <v>0</v>
      </c>
      <c r="E21" s="78">
        <f>'2020-09'!D105</f>
        <v>16</v>
      </c>
      <c r="F21" s="78">
        <f>'2020-09'!E105</f>
        <v>0</v>
      </c>
      <c r="G21" s="78">
        <f>'2020-09'!F105</f>
        <v>0</v>
      </c>
      <c r="H21" s="78">
        <f>'2020-09'!G105</f>
        <v>8.4</v>
      </c>
      <c r="I21" s="78">
        <f>'2020-09'!H105</f>
        <v>36.799999999999997</v>
      </c>
      <c r="J21" s="102"/>
      <c r="K21" s="102"/>
      <c r="L21" s="10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</row>
    <row r="22" spans="1:81" s="63" customFormat="1" ht="17.399999999999999" x14ac:dyDescent="0.25">
      <c r="A22" s="73" t="s">
        <v>42</v>
      </c>
      <c r="B22" s="73" t="s">
        <v>43</v>
      </c>
      <c r="C22" s="78">
        <f>'2020-10'!B105</f>
        <v>12.4</v>
      </c>
      <c r="D22" s="78">
        <f>'2020-10'!C105</f>
        <v>0</v>
      </c>
      <c r="E22" s="78">
        <f>'2020-10'!D105</f>
        <v>16</v>
      </c>
      <c r="F22" s="78">
        <f>'2020-10'!E105</f>
        <v>0</v>
      </c>
      <c r="G22" s="78">
        <f>'2020-10'!F105</f>
        <v>0</v>
      </c>
      <c r="H22" s="78">
        <f>'2020-10'!G105</f>
        <v>8.4</v>
      </c>
      <c r="I22" s="78">
        <f>'2020-10'!H105</f>
        <v>36.799999999999997</v>
      </c>
      <c r="J22" s="102"/>
      <c r="K22" s="102"/>
      <c r="L22" s="10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</row>
    <row r="23" spans="1:81" s="63" customFormat="1" ht="17.399999999999999" x14ac:dyDescent="0.25">
      <c r="A23" s="80">
        <v>2000</v>
      </c>
      <c r="B23" s="73" t="s">
        <v>44</v>
      </c>
      <c r="C23" s="78">
        <f>'2020-11'!B105</f>
        <v>12.4</v>
      </c>
      <c r="D23" s="78">
        <f>'2020-11'!C105</f>
        <v>0</v>
      </c>
      <c r="E23" s="78">
        <f>'2020-11'!D105</f>
        <v>16</v>
      </c>
      <c r="F23" s="78">
        <f>'2020-11'!E106</f>
        <v>0</v>
      </c>
      <c r="G23" s="78">
        <f>'2020-10'!F106</f>
        <v>0</v>
      </c>
      <c r="H23" s="78">
        <f>'2020-11'!G105</f>
        <v>8.4</v>
      </c>
      <c r="I23" s="78">
        <f>'2020-11'!H105</f>
        <v>36.799999999999997</v>
      </c>
      <c r="J23" s="102"/>
      <c r="K23" s="102"/>
      <c r="L23" s="10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</row>
    <row r="24" spans="1:81" s="63" customFormat="1" ht="17.399999999999999" x14ac:dyDescent="0.25">
      <c r="A24" s="73" t="s">
        <v>45</v>
      </c>
      <c r="B24" s="73" t="s">
        <v>46</v>
      </c>
      <c r="C24" s="78">
        <f>'2020-12'!B105</f>
        <v>12.4</v>
      </c>
      <c r="D24" s="78">
        <f>'2020-12'!C105</f>
        <v>0</v>
      </c>
      <c r="E24" s="78">
        <f>'2020-11'!D105</f>
        <v>16</v>
      </c>
      <c r="F24" s="78">
        <f>'2020-10'!E107</f>
        <v>0</v>
      </c>
      <c r="G24" s="78">
        <f>'2020-10'!F107</f>
        <v>0</v>
      </c>
      <c r="H24" s="78">
        <f>'2020-12'!G105</f>
        <v>8.4</v>
      </c>
      <c r="I24" s="78">
        <f>'2020-12'!H105</f>
        <v>36.799999999999997</v>
      </c>
      <c r="J24" s="102"/>
      <c r="K24" s="102"/>
      <c r="L24" s="10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</row>
    <row r="25" spans="1:81" s="63" customFormat="1" ht="17.399999999999999" x14ac:dyDescent="0.25">
      <c r="A25" s="81" t="s">
        <v>351</v>
      </c>
      <c r="B25" s="73" t="s">
        <v>48</v>
      </c>
      <c r="C25" s="82"/>
      <c r="D25" s="82"/>
      <c r="E25" s="82"/>
      <c r="F25" s="82"/>
      <c r="G25" s="82"/>
      <c r="H25" s="82"/>
      <c r="I25" s="78"/>
      <c r="J25" s="102"/>
      <c r="K25" s="102"/>
      <c r="L25" s="10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</row>
    <row r="26" spans="1:81" s="63" customFormat="1" ht="17.399999999999999" x14ac:dyDescent="0.25">
      <c r="A26" s="123"/>
      <c r="B26" s="73" t="s">
        <v>49</v>
      </c>
      <c r="C26" s="82"/>
      <c r="D26" s="82"/>
      <c r="E26" s="82"/>
      <c r="F26" s="82"/>
      <c r="G26" s="82"/>
      <c r="H26" s="82"/>
      <c r="I26" s="78"/>
      <c r="J26" s="102"/>
      <c r="K26" s="102"/>
      <c r="L26" s="10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</row>
    <row r="27" spans="1:81" s="63" customFormat="1" ht="17.399999999999999" x14ac:dyDescent="0.25">
      <c r="A27" s="124"/>
      <c r="B27" s="73" t="s">
        <v>50</v>
      </c>
      <c r="C27" s="82"/>
      <c r="D27" s="82"/>
      <c r="E27" s="82"/>
      <c r="F27" s="82"/>
      <c r="G27" s="82"/>
      <c r="H27" s="82"/>
      <c r="I27" s="78"/>
      <c r="J27" s="102"/>
      <c r="K27" s="102"/>
      <c r="L27" s="10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</row>
    <row r="28" spans="1:81" s="63" customFormat="1" ht="17.399999999999999" x14ac:dyDescent="0.25">
      <c r="A28" s="124"/>
      <c r="B28" s="73" t="s">
        <v>51</v>
      </c>
      <c r="C28" s="82"/>
      <c r="D28" s="82"/>
      <c r="E28" s="82"/>
      <c r="F28" s="82"/>
      <c r="G28" s="82"/>
      <c r="H28" s="82"/>
      <c r="I28" s="78"/>
      <c r="J28" s="102"/>
      <c r="K28" s="102"/>
      <c r="L28" s="10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</row>
    <row r="29" spans="1:81" s="63" customFormat="1" ht="17.399999999999999" x14ac:dyDescent="0.25">
      <c r="A29" s="124"/>
      <c r="B29" s="73" t="s">
        <v>52</v>
      </c>
      <c r="C29" s="82"/>
      <c r="D29" s="82"/>
      <c r="E29" s="82"/>
      <c r="F29" s="82"/>
      <c r="G29" s="82"/>
      <c r="H29" s="82"/>
      <c r="I29" s="78"/>
      <c r="J29" s="102"/>
      <c r="K29" s="102"/>
      <c r="L29" s="10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</row>
    <row r="30" spans="1:81" s="63" customFormat="1" ht="17.399999999999999" x14ac:dyDescent="0.25">
      <c r="A30" s="124"/>
      <c r="B30" s="73" t="s">
        <v>53</v>
      </c>
      <c r="C30" s="82"/>
      <c r="D30" s="82"/>
      <c r="E30" s="82"/>
      <c r="F30" s="82"/>
      <c r="G30" s="82"/>
      <c r="H30" s="82"/>
      <c r="I30" s="78"/>
      <c r="J30" s="102"/>
      <c r="K30" s="102"/>
      <c r="L30" s="10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</row>
    <row r="31" spans="1:81" s="63" customFormat="1" ht="17.399999999999999" x14ac:dyDescent="0.25">
      <c r="A31" s="124"/>
      <c r="B31" s="73" t="s">
        <v>54</v>
      </c>
      <c r="C31" s="82"/>
      <c r="D31" s="82"/>
      <c r="E31" s="82"/>
      <c r="F31" s="82"/>
      <c r="G31" s="82"/>
      <c r="H31" s="82"/>
      <c r="I31" s="78"/>
      <c r="J31" s="102"/>
      <c r="K31" s="102"/>
      <c r="L31" s="10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</row>
    <row r="32" spans="1:81" s="63" customFormat="1" ht="17.399999999999999" x14ac:dyDescent="0.25">
      <c r="A32" s="125"/>
      <c r="B32" s="73" t="s">
        <v>55</v>
      </c>
      <c r="C32" s="84">
        <f>IF(C31="",IF(C30="",IF(C29="",IF(C28="",IF(C27="",IF(C26="",IF(C25="",IF(C24="",IF(C23="",IF(C22="",IF(I21="",C20/C19,I21/C19),C22/C19),C23/C19),C24/C19),C25/C19),C26/C19),C27/C19),C28/C19),C29/C19),C30/C19),C31/C19)*100</f>
        <v>103.33333333333334</v>
      </c>
      <c r="D32" s="84">
        <v>0</v>
      </c>
      <c r="E32" s="85">
        <f>IF(E31="",IF(E30="",IF(E29="",IF(E28="",IF(E27="",IF(E26="",IF(E25="",IF(E24="",IF(E23="",IF(E22="",IF(E21="",E20/E19,E21/E19),E22/E19),E23/E19),E24/E19),E25/E19),E26/E19),E27/E19),E28/E19),E29/E19),E30/E19),E31/E19)*100</f>
        <v>84.210526315789465</v>
      </c>
      <c r="F32" s="86">
        <f>IF(F31="",IF(F30="",IF(F29="",IF(F28="",IF(F27="",IF(F26="",IF(F25="",IF(F24="",IF(F23="",IF(F22="",IF(F21="",F20/F19,F21/F19),F22/F19),F23/F19),F24/F19),F25/F19),F26/F19),F27/F19),F28/F19),F29/F19),F30/F19),F31/F19)*100</f>
        <v>0</v>
      </c>
      <c r="G32" s="84">
        <v>0</v>
      </c>
      <c r="H32" s="84">
        <f>SUM(H20:H24)/5/H19*100</f>
        <v>120</v>
      </c>
      <c r="I32" s="84">
        <f>IF(I31="",IF(I30="",IF(I29="",IF(I28="",IF(I27="",IF(I26="",IF(I25="",IF(I24="",IF(I23="",IF(I22="",IF(I21="",I20/I19,I21/I19),I22/I19),I23/I19),I24/I19),I25/I19),I26/I19),I27/I19),I28/I19),I29/I19),I30/I19),I31/I19)*100</f>
        <v>80</v>
      </c>
      <c r="J32" s="102"/>
      <c r="K32" s="102"/>
      <c r="L32" s="10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</row>
    <row r="33" spans="1:81" s="63" customFormat="1" ht="17.399999999999999" x14ac:dyDescent="0.25">
      <c r="A33" s="83"/>
      <c r="B33" s="83"/>
      <c r="C33" s="87"/>
      <c r="D33" s="87"/>
      <c r="E33" s="87"/>
      <c r="F33" s="87"/>
      <c r="G33" s="87"/>
      <c r="H33" s="87"/>
      <c r="I33" s="87"/>
      <c r="J33" s="102"/>
      <c r="K33" s="102"/>
      <c r="L33" s="10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</row>
    <row r="34" spans="1:81" s="62" customFormat="1" ht="17.399999999999999" x14ac:dyDescent="0.25">
      <c r="A34" s="122" t="s">
        <v>56</v>
      </c>
      <c r="B34" s="122"/>
      <c r="C34" s="122"/>
      <c r="D34" s="122"/>
      <c r="E34" s="122"/>
      <c r="F34" s="122"/>
      <c r="G34" s="122"/>
      <c r="H34" s="122"/>
      <c r="I34" s="122"/>
      <c r="J34" s="102"/>
      <c r="K34" s="102"/>
      <c r="L34" s="102"/>
    </row>
    <row r="35" spans="1:81" s="62" customFormat="1" ht="17.399999999999999" x14ac:dyDescent="0.25">
      <c r="A35" s="88" t="s">
        <v>57</v>
      </c>
      <c r="B35" s="113" t="s">
        <v>352</v>
      </c>
      <c r="C35" s="113"/>
      <c r="D35" s="113"/>
      <c r="E35" s="113"/>
      <c r="F35" s="113"/>
      <c r="G35" s="113"/>
      <c r="H35" s="113"/>
      <c r="I35" s="113"/>
      <c r="J35" s="102"/>
      <c r="K35" s="102"/>
      <c r="L35" s="102"/>
    </row>
    <row r="36" spans="1:81" s="62" customFormat="1" ht="17.399999999999999" x14ac:dyDescent="0.25">
      <c r="A36" s="88" t="s">
        <v>58</v>
      </c>
      <c r="B36" s="113" t="s">
        <v>353</v>
      </c>
      <c r="C36" s="113"/>
      <c r="D36" s="113"/>
      <c r="E36" s="113"/>
      <c r="F36" s="113"/>
      <c r="G36" s="113"/>
      <c r="H36" s="113"/>
      <c r="I36" s="113"/>
      <c r="J36" s="102"/>
      <c r="K36" s="102"/>
      <c r="L36" s="102"/>
    </row>
    <row r="37" spans="1:81" s="62" customFormat="1" ht="17.399999999999999" x14ac:dyDescent="0.25">
      <c r="A37" s="88" t="s">
        <v>59</v>
      </c>
      <c r="B37" s="113" t="s">
        <v>354</v>
      </c>
      <c r="C37" s="113"/>
      <c r="D37" s="113"/>
      <c r="E37" s="113"/>
      <c r="F37" s="113"/>
      <c r="G37" s="113"/>
      <c r="H37" s="113"/>
      <c r="I37" s="113"/>
      <c r="J37" s="102"/>
      <c r="K37" s="102"/>
      <c r="L37" s="102"/>
    </row>
    <row r="38" spans="1:81" s="62" customFormat="1" ht="17.399999999999999" x14ac:dyDescent="0.25">
      <c r="A38" s="88" t="s">
        <v>60</v>
      </c>
      <c r="B38" s="113" t="s">
        <v>355</v>
      </c>
      <c r="C38" s="113"/>
      <c r="D38" s="113"/>
      <c r="E38" s="113"/>
      <c r="F38" s="113"/>
      <c r="G38" s="113"/>
      <c r="H38" s="113"/>
      <c r="I38" s="113"/>
      <c r="J38" s="102"/>
      <c r="K38" s="102"/>
      <c r="L38" s="102"/>
    </row>
    <row r="39" spans="1:81" s="62" customFormat="1" ht="17.399999999999999" x14ac:dyDescent="0.25">
      <c r="A39" s="88" t="s">
        <v>61</v>
      </c>
      <c r="B39" s="113" t="s">
        <v>356</v>
      </c>
      <c r="C39" s="113"/>
      <c r="D39" s="113"/>
      <c r="E39" s="113"/>
      <c r="F39" s="113"/>
      <c r="G39" s="113"/>
      <c r="H39" s="113"/>
      <c r="I39" s="113"/>
      <c r="J39" s="102"/>
      <c r="K39" s="102"/>
      <c r="L39" s="102"/>
    </row>
    <row r="40" spans="1:81" s="62" customFormat="1" ht="17.399999999999999" x14ac:dyDescent="0.25">
      <c r="A40" s="88" t="s">
        <v>62</v>
      </c>
      <c r="B40" s="113" t="s">
        <v>357</v>
      </c>
      <c r="C40" s="113"/>
      <c r="D40" s="113"/>
      <c r="E40" s="113"/>
      <c r="F40" s="113"/>
      <c r="G40" s="113"/>
      <c r="H40" s="113"/>
      <c r="I40" s="113"/>
      <c r="J40" s="102"/>
      <c r="K40" s="102"/>
      <c r="L40" s="102"/>
    </row>
    <row r="41" spans="1:81" s="62" customFormat="1" ht="17.399999999999999" x14ac:dyDescent="0.25">
      <c r="A41" s="89"/>
      <c r="B41" s="114"/>
      <c r="C41" s="114"/>
      <c r="D41" s="114"/>
      <c r="E41" s="114"/>
      <c r="F41" s="114"/>
      <c r="G41" s="114"/>
      <c r="H41" s="114"/>
      <c r="I41" s="114"/>
      <c r="J41" s="102"/>
      <c r="K41" s="102"/>
      <c r="L41" s="102"/>
    </row>
    <row r="42" spans="1:81" s="62" customFormat="1" ht="17.399999999999999" x14ac:dyDescent="0.25">
      <c r="A42" s="110" t="s">
        <v>63</v>
      </c>
      <c r="B42" s="110"/>
      <c r="C42" s="110"/>
      <c r="D42" s="110"/>
      <c r="E42" s="110"/>
      <c r="F42" s="110"/>
      <c r="G42" s="110"/>
      <c r="H42" s="110"/>
      <c r="I42" s="110"/>
      <c r="J42" s="102"/>
      <c r="K42" s="102"/>
      <c r="L42" s="102"/>
    </row>
    <row r="43" spans="1:81" s="62" customFormat="1" ht="17.399999999999999" x14ac:dyDescent="0.25">
      <c r="A43" s="73" t="s">
        <v>64</v>
      </c>
      <c r="B43" s="90" t="s">
        <v>65</v>
      </c>
      <c r="C43" s="90" t="s">
        <v>66</v>
      </c>
      <c r="D43" s="90" t="s">
        <v>67</v>
      </c>
      <c r="E43" s="90" t="s">
        <v>68</v>
      </c>
      <c r="F43" s="90" t="s">
        <v>69</v>
      </c>
      <c r="G43" s="111" t="s">
        <v>70</v>
      </c>
      <c r="H43" s="111"/>
      <c r="I43" s="111"/>
      <c r="J43" s="102"/>
      <c r="K43" s="102"/>
      <c r="L43" s="102"/>
    </row>
    <row r="44" spans="1:81" s="62" customFormat="1" ht="17.399999999999999" x14ac:dyDescent="0.25">
      <c r="A44" s="91">
        <v>1</v>
      </c>
      <c r="B44" s="92" t="s">
        <v>358</v>
      </c>
      <c r="C44" s="93">
        <v>69.59</v>
      </c>
      <c r="D44" s="93">
        <v>39</v>
      </c>
      <c r="E44" s="94" t="s">
        <v>359</v>
      </c>
      <c r="F44" s="94" t="s">
        <v>360</v>
      </c>
      <c r="G44" s="112"/>
      <c r="H44" s="112"/>
      <c r="I44" s="112"/>
      <c r="J44" s="102"/>
      <c r="K44" s="102"/>
      <c r="L44" s="102"/>
    </row>
    <row r="45" spans="1:81" s="62" customFormat="1" ht="17.399999999999999" x14ac:dyDescent="0.25">
      <c r="A45" s="91"/>
      <c r="B45" s="92"/>
      <c r="C45" s="93"/>
      <c r="D45" s="93"/>
      <c r="E45" s="94"/>
      <c r="F45" s="94"/>
      <c r="G45" s="112"/>
      <c r="H45" s="112"/>
      <c r="I45" s="112"/>
      <c r="J45" s="102"/>
      <c r="K45" s="102"/>
      <c r="L45" s="102"/>
    </row>
    <row r="46" spans="1:81" s="62" customFormat="1" x14ac:dyDescent="0.25">
      <c r="A46" s="95"/>
      <c r="B46" s="92"/>
      <c r="C46" s="96"/>
      <c r="D46" s="96"/>
      <c r="E46" s="96"/>
      <c r="F46" s="96"/>
      <c r="G46" s="112"/>
      <c r="H46" s="112"/>
      <c r="I46" s="112"/>
      <c r="J46" s="103"/>
    </row>
    <row r="47" spans="1:81" s="62" customFormat="1" x14ac:dyDescent="0.25">
      <c r="A47" s="119" t="s">
        <v>71</v>
      </c>
      <c r="B47" s="119"/>
      <c r="C47" s="119"/>
      <c r="D47" s="119"/>
      <c r="E47" s="119"/>
      <c r="F47" s="119"/>
      <c r="G47" s="119"/>
      <c r="H47" s="119"/>
      <c r="I47" s="119"/>
      <c r="J47" s="103"/>
    </row>
    <row r="48" spans="1:81" s="64" customFormat="1" x14ac:dyDescent="0.25">
      <c r="A48" s="97" t="s">
        <v>72</v>
      </c>
      <c r="B48" s="97" t="s">
        <v>73</v>
      </c>
      <c r="C48" s="97" t="s">
        <v>74</v>
      </c>
      <c r="D48" s="120" t="s">
        <v>75</v>
      </c>
      <c r="E48" s="120"/>
      <c r="F48" s="97" t="s">
        <v>76</v>
      </c>
      <c r="G48" s="97" t="s">
        <v>77</v>
      </c>
      <c r="H48" s="97" t="s">
        <v>78</v>
      </c>
      <c r="I48" s="97" t="s">
        <v>79</v>
      </c>
      <c r="J48" s="103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</row>
    <row r="49" spans="1:81" s="65" customFormat="1" x14ac:dyDescent="0.25">
      <c r="A49" s="95">
        <v>1</v>
      </c>
      <c r="B49" s="98" t="s">
        <v>361</v>
      </c>
      <c r="C49" s="98"/>
      <c r="D49" s="109" t="s">
        <v>362</v>
      </c>
      <c r="E49" s="109"/>
      <c r="F49" s="99" t="s">
        <v>363</v>
      </c>
      <c r="G49" s="99" t="s">
        <v>364</v>
      </c>
      <c r="H49" s="99" t="s">
        <v>365</v>
      </c>
      <c r="I49" s="99" t="s">
        <v>366</v>
      </c>
      <c r="J49" s="103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</row>
    <row r="50" spans="1:81" s="65" customFormat="1" x14ac:dyDescent="0.25">
      <c r="A50" s="95"/>
      <c r="B50" s="98"/>
      <c r="C50" s="98"/>
      <c r="D50" s="109"/>
      <c r="E50" s="109"/>
      <c r="F50" s="99"/>
      <c r="G50" s="99"/>
      <c r="H50" s="99"/>
      <c r="I50" s="99"/>
      <c r="J50" s="103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</row>
    <row r="51" spans="1:81" s="66" customFormat="1" x14ac:dyDescent="0.25">
      <c r="A51" s="95"/>
      <c r="B51" s="98"/>
      <c r="C51" s="98"/>
      <c r="D51" s="109"/>
      <c r="E51" s="109"/>
      <c r="F51" s="99"/>
      <c r="G51" s="99"/>
      <c r="H51" s="99"/>
      <c r="I51" s="99"/>
      <c r="J51" s="103"/>
      <c r="K51" s="103"/>
      <c r="L51" s="10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</row>
    <row r="52" spans="1:81" s="64" customFormat="1" x14ac:dyDescent="0.25">
      <c r="A52" s="95"/>
      <c r="B52" s="98"/>
      <c r="C52" s="98"/>
      <c r="D52" s="109"/>
      <c r="E52" s="109"/>
      <c r="F52" s="99"/>
      <c r="G52" s="99"/>
      <c r="H52" s="99"/>
      <c r="I52" s="99"/>
      <c r="J52" s="103"/>
      <c r="K52" s="103"/>
      <c r="L52" s="103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</row>
    <row r="53" spans="1:81" s="64" customFormat="1" x14ac:dyDescent="0.25">
      <c r="A53" s="110" t="s">
        <v>80</v>
      </c>
      <c r="B53" s="110"/>
      <c r="C53" s="110"/>
      <c r="D53" s="110"/>
      <c r="E53" s="110"/>
      <c r="F53" s="110"/>
      <c r="G53" s="110"/>
      <c r="H53" s="110"/>
      <c r="I53" s="110"/>
      <c r="J53" s="103"/>
      <c r="K53" s="103"/>
      <c r="L53" s="103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</row>
    <row r="54" spans="1:81" s="63" customFormat="1" x14ac:dyDescent="0.25">
      <c r="A54" s="69" t="s">
        <v>64</v>
      </c>
      <c r="B54" s="97" t="s">
        <v>81</v>
      </c>
      <c r="C54" s="97" t="s">
        <v>21</v>
      </c>
      <c r="D54" s="116" t="s">
        <v>82</v>
      </c>
      <c r="E54" s="116"/>
      <c r="F54" s="116"/>
      <c r="G54" s="116"/>
      <c r="H54" s="116"/>
      <c r="I54" s="116"/>
      <c r="J54" s="103"/>
      <c r="K54" s="103"/>
      <c r="L54" s="103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</row>
    <row r="55" spans="1:81" s="63" customFormat="1" x14ac:dyDescent="0.25">
      <c r="A55" s="100">
        <v>1</v>
      </c>
      <c r="B55" s="72" t="s">
        <v>83</v>
      </c>
      <c r="C55" s="101" t="s">
        <v>22</v>
      </c>
      <c r="D55" s="117" t="s">
        <v>84</v>
      </c>
      <c r="E55" s="117"/>
      <c r="F55" s="117"/>
      <c r="G55" s="117"/>
      <c r="H55" s="117"/>
      <c r="I55" s="117"/>
      <c r="J55" s="103"/>
      <c r="K55" s="103"/>
      <c r="L55" s="103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</row>
    <row r="56" spans="1:81" s="63" customFormat="1" x14ac:dyDescent="0.25">
      <c r="A56" s="95"/>
      <c r="B56" s="96"/>
      <c r="C56" s="96"/>
      <c r="D56" s="118"/>
      <c r="E56" s="118"/>
      <c r="F56" s="118"/>
      <c r="G56" s="118"/>
      <c r="H56" s="118"/>
      <c r="I56" s="118"/>
      <c r="J56" s="103"/>
      <c r="K56" s="103"/>
      <c r="L56" s="103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</row>
    <row r="57" spans="1:81" s="63" customFormat="1" x14ac:dyDescent="0.25">
      <c r="A57" s="62"/>
      <c r="B57" s="62"/>
      <c r="C57" s="62"/>
      <c r="D57" s="62"/>
      <c r="E57" s="62"/>
      <c r="F57" s="67"/>
      <c r="G57" s="62"/>
      <c r="H57" s="62"/>
      <c r="I57" s="62"/>
      <c r="J57" s="103"/>
      <c r="K57" s="103"/>
      <c r="L57" s="103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</row>
    <row r="58" spans="1:81" s="63" customFormat="1" x14ac:dyDescent="0.25">
      <c r="A58" s="62"/>
      <c r="B58" s="62"/>
      <c r="C58" s="62"/>
      <c r="D58" s="62"/>
      <c r="E58" s="62"/>
      <c r="F58" s="67"/>
      <c r="G58" s="62"/>
      <c r="H58" s="62"/>
      <c r="I58" s="62"/>
      <c r="J58" s="103"/>
      <c r="K58" s="103"/>
      <c r="L58" s="103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</row>
    <row r="59" spans="1:81" s="63" customFormat="1" x14ac:dyDescent="0.25">
      <c r="A59" s="62"/>
      <c r="B59" s="62"/>
      <c r="C59" s="62"/>
      <c r="D59" s="62"/>
      <c r="E59" s="62"/>
      <c r="F59" s="67"/>
      <c r="G59" s="62"/>
      <c r="H59" s="62"/>
      <c r="I59" s="62"/>
      <c r="J59" s="103"/>
      <c r="K59" s="103"/>
      <c r="L59" s="103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</row>
    <row r="60" spans="1:81" s="63" customFormat="1" x14ac:dyDescent="0.25">
      <c r="A60" s="62"/>
      <c r="B60" s="62"/>
      <c r="C60" s="62"/>
      <c r="D60" s="62"/>
      <c r="E60" s="62"/>
      <c r="F60" s="67"/>
      <c r="G60" s="62"/>
      <c r="H60" s="62"/>
      <c r="I60" s="62"/>
      <c r="J60" s="103"/>
      <c r="K60" s="103"/>
      <c r="L60" s="103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</row>
    <row r="61" spans="1:81" s="63" customFormat="1" x14ac:dyDescent="0.25">
      <c r="A61" s="62"/>
      <c r="B61" s="62"/>
      <c r="C61" s="62"/>
      <c r="D61" s="62"/>
      <c r="E61" s="62"/>
      <c r="F61" s="67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</row>
    <row r="62" spans="1:81" s="63" customFormat="1" x14ac:dyDescent="0.25">
      <c r="A62" s="62"/>
      <c r="B62" s="62"/>
      <c r="C62" s="62"/>
      <c r="D62" s="62"/>
      <c r="E62" s="62"/>
      <c r="F62" s="67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</row>
    <row r="63" spans="1:81" s="63" customFormat="1" x14ac:dyDescent="0.25">
      <c r="A63" s="62"/>
      <c r="B63" s="62"/>
      <c r="C63" s="62"/>
      <c r="D63" s="62"/>
      <c r="E63" s="62"/>
      <c r="F63" s="67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</row>
    <row r="64" spans="1:81" s="63" customFormat="1" x14ac:dyDescent="0.25">
      <c r="A64" s="62"/>
      <c r="B64" s="62"/>
      <c r="C64" s="62"/>
      <c r="D64" s="62"/>
      <c r="E64" s="62"/>
      <c r="F64" s="67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</row>
    <row r="65" spans="1:81" s="63" customFormat="1" x14ac:dyDescent="0.25">
      <c r="A65" s="62"/>
      <c r="B65" s="62"/>
      <c r="C65" s="62"/>
      <c r="D65" s="62"/>
      <c r="E65" s="62"/>
      <c r="F65" s="67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</row>
    <row r="66" spans="1:81" s="63" customFormat="1" x14ac:dyDescent="0.25">
      <c r="A66" s="62"/>
      <c r="B66" s="62"/>
      <c r="C66" s="62"/>
      <c r="D66" s="62"/>
      <c r="E66" s="62"/>
      <c r="F66" s="67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</row>
    <row r="67" spans="1:81" s="63" customFormat="1" x14ac:dyDescent="0.25">
      <c r="A67" s="62"/>
      <c r="B67" s="62"/>
      <c r="C67" s="62"/>
      <c r="D67" s="62"/>
      <c r="E67" s="62"/>
      <c r="F67" s="67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</row>
    <row r="68" spans="1:81" s="63" customFormat="1" x14ac:dyDescent="0.25">
      <c r="A68" s="62"/>
      <c r="B68" s="62"/>
      <c r="C68" s="62"/>
      <c r="D68" s="62"/>
      <c r="E68" s="62"/>
      <c r="F68" s="67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</row>
    <row r="69" spans="1:81" s="63" customFormat="1" x14ac:dyDescent="0.25">
      <c r="A69" s="62"/>
      <c r="B69" s="62"/>
      <c r="C69" s="62"/>
      <c r="D69" s="62"/>
      <c r="E69" s="62"/>
      <c r="F69" s="67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</row>
    <row r="70" spans="1:81" s="63" customFormat="1" x14ac:dyDescent="0.25">
      <c r="A70" s="62"/>
      <c r="B70" s="62"/>
      <c r="C70" s="62"/>
      <c r="D70" s="62"/>
      <c r="E70" s="62"/>
      <c r="F70" s="67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</row>
    <row r="71" spans="1:81" s="63" customFormat="1" x14ac:dyDescent="0.25">
      <c r="A71" s="62"/>
      <c r="B71" s="62"/>
      <c r="C71" s="62"/>
      <c r="D71" s="62"/>
      <c r="E71" s="62"/>
      <c r="F71" s="67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</row>
    <row r="72" spans="1:81" s="63" customFormat="1" x14ac:dyDescent="0.25">
      <c r="A72" s="62"/>
      <c r="B72" s="62"/>
      <c r="C72" s="62"/>
      <c r="D72" s="62"/>
      <c r="E72" s="62"/>
      <c r="F72" s="67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</row>
    <row r="73" spans="1:81" s="63" customFormat="1" x14ac:dyDescent="0.25">
      <c r="A73" s="62"/>
      <c r="B73" s="62"/>
      <c r="C73" s="62"/>
      <c r="D73" s="62"/>
      <c r="E73" s="62"/>
      <c r="F73" s="67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</row>
    <row r="74" spans="1:81" s="63" customFormat="1" x14ac:dyDescent="0.25">
      <c r="A74" s="62"/>
      <c r="B74" s="62"/>
      <c r="C74" s="62"/>
      <c r="D74" s="62"/>
      <c r="E74" s="62"/>
      <c r="F74" s="67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</row>
    <row r="75" spans="1:81" s="63" customFormat="1" x14ac:dyDescent="0.25">
      <c r="A75" s="62"/>
      <c r="B75" s="62"/>
      <c r="C75" s="62"/>
      <c r="D75" s="62"/>
      <c r="E75" s="62"/>
      <c r="F75" s="67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</row>
    <row r="76" spans="1:81" s="63" customFormat="1" x14ac:dyDescent="0.25">
      <c r="A76" s="62"/>
      <c r="B76" s="62"/>
      <c r="C76" s="62"/>
      <c r="D76" s="62"/>
      <c r="E76" s="62"/>
      <c r="F76" s="67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</row>
  </sheetData>
  <mergeCells count="35">
    <mergeCell ref="A1:I1"/>
    <mergeCell ref="A2:D2"/>
    <mergeCell ref="E2:I2"/>
    <mergeCell ref="B11:D11"/>
    <mergeCell ref="A15:D15"/>
    <mergeCell ref="A12:A14"/>
    <mergeCell ref="B17:I17"/>
    <mergeCell ref="A34:I34"/>
    <mergeCell ref="B35:I35"/>
    <mergeCell ref="B36:I36"/>
    <mergeCell ref="A26:A32"/>
    <mergeCell ref="D54:I54"/>
    <mergeCell ref="D55:I55"/>
    <mergeCell ref="D56:I56"/>
    <mergeCell ref="A47:I47"/>
    <mergeCell ref="D48:E48"/>
    <mergeCell ref="D49:E49"/>
    <mergeCell ref="D50:E50"/>
    <mergeCell ref="D51:E51"/>
    <mergeCell ref="J18:J19"/>
    <mergeCell ref="E3:I15"/>
    <mergeCell ref="B12:D14"/>
    <mergeCell ref="D52:E52"/>
    <mergeCell ref="A53:I53"/>
    <mergeCell ref="A42:I42"/>
    <mergeCell ref="G43:I43"/>
    <mergeCell ref="G44:I44"/>
    <mergeCell ref="G45:I45"/>
    <mergeCell ref="G46:I46"/>
    <mergeCell ref="B37:I37"/>
    <mergeCell ref="B38:I38"/>
    <mergeCell ref="B39:I39"/>
    <mergeCell ref="B40:I40"/>
    <mergeCell ref="B41:I41"/>
    <mergeCell ref="A16:I16"/>
  </mergeCells>
  <phoneticPr fontId="18" type="noConversion"/>
  <dataValidations count="1">
    <dataValidation type="list" allowBlank="1" showInputMessage="1" showErrorMessage="1" sqref="G49:G52">
      <formula1>"维护,交付"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pane xSplit="2" ySplit="6" topLeftCell="C16" activePane="bottomRight" state="frozen"/>
      <selection pane="topRight"/>
      <selection pane="bottomLeft"/>
      <selection pane="bottomRight" activeCell="C19" sqref="C19:C23"/>
    </sheetView>
  </sheetViews>
  <sheetFormatPr defaultColWidth="7.6640625" defaultRowHeight="13.8" x14ac:dyDescent="0.25"/>
  <cols>
    <col min="1" max="1" width="5.33203125" style="11" customWidth="1"/>
    <col min="2" max="2" width="16" style="12" customWidth="1"/>
    <col min="3" max="5" width="8.44140625" style="11" customWidth="1"/>
    <col min="6" max="20" width="7.44140625" style="11" customWidth="1"/>
    <col min="21" max="21" width="5" style="11" customWidth="1"/>
    <col min="22" max="16384" width="7.6640625" style="11"/>
  </cols>
  <sheetData>
    <row r="1" spans="1:21" ht="13.2" x14ac:dyDescent="0.25">
      <c r="A1" s="13" t="s">
        <v>274</v>
      </c>
      <c r="B1" s="11"/>
    </row>
    <row r="2" spans="1:21" ht="13.2" x14ac:dyDescent="0.25">
      <c r="A2" s="13" t="s">
        <v>275</v>
      </c>
      <c r="B2" s="11"/>
    </row>
    <row r="3" spans="1:21" ht="13.2" x14ac:dyDescent="0.25">
      <c r="A3" s="13" t="s">
        <v>276</v>
      </c>
      <c r="B3" s="11"/>
    </row>
    <row r="4" spans="1:21" ht="13.2" x14ac:dyDescent="0.25">
      <c r="A4" s="14" t="s">
        <v>277</v>
      </c>
      <c r="B4" s="11"/>
    </row>
    <row r="5" spans="1:21" ht="13.2" x14ac:dyDescent="0.25">
      <c r="B5" s="11"/>
    </row>
    <row r="6" spans="1:21" ht="13.2" x14ac:dyDescent="0.25">
      <c r="A6" s="15" t="s">
        <v>20</v>
      </c>
      <c r="B6" s="16" t="s">
        <v>278</v>
      </c>
      <c r="C6" s="16" t="s">
        <v>279</v>
      </c>
      <c r="D6" s="16" t="s">
        <v>280</v>
      </c>
      <c r="E6" s="16" t="s">
        <v>281</v>
      </c>
      <c r="F6" s="16" t="s">
        <v>282</v>
      </c>
      <c r="G6" s="16" t="s">
        <v>283</v>
      </c>
      <c r="H6" s="16" t="s">
        <v>284</v>
      </c>
      <c r="I6" s="16" t="s">
        <v>285</v>
      </c>
      <c r="J6" s="16" t="s">
        <v>286</v>
      </c>
      <c r="K6" s="16" t="s">
        <v>287</v>
      </c>
      <c r="L6" s="16" t="s">
        <v>288</v>
      </c>
      <c r="M6" s="16" t="s">
        <v>289</v>
      </c>
      <c r="N6" s="16" t="s">
        <v>290</v>
      </c>
      <c r="O6" s="16" t="s">
        <v>291</v>
      </c>
      <c r="P6" s="16" t="s">
        <v>292</v>
      </c>
      <c r="Q6" s="16" t="s">
        <v>293</v>
      </c>
      <c r="R6" s="16" t="s">
        <v>294</v>
      </c>
      <c r="S6" s="16" t="s">
        <v>295</v>
      </c>
      <c r="T6" s="16" t="s">
        <v>296</v>
      </c>
      <c r="U6" s="26" t="s">
        <v>297</v>
      </c>
    </row>
    <row r="7" spans="1:21" ht="13.2" x14ac:dyDescent="0.25">
      <c r="A7" s="146" t="s">
        <v>298</v>
      </c>
      <c r="B7" s="17" t="s">
        <v>31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12</v>
      </c>
      <c r="P7" s="17">
        <v>12</v>
      </c>
      <c r="Q7" s="18">
        <v>12</v>
      </c>
      <c r="R7" s="18">
        <v>12</v>
      </c>
      <c r="S7" s="17">
        <v>12</v>
      </c>
      <c r="T7" s="18">
        <v>12</v>
      </c>
      <c r="U7" s="27">
        <v>14</v>
      </c>
    </row>
    <row r="8" spans="1:21" ht="13.2" x14ac:dyDescent="0.25">
      <c r="A8" s="147"/>
      <c r="B8" s="19" t="s">
        <v>32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5">
        <v>39</v>
      </c>
      <c r="P8" s="25">
        <v>41</v>
      </c>
      <c r="Q8" s="25">
        <v>43</v>
      </c>
      <c r="R8" s="25">
        <v>45</v>
      </c>
      <c r="S8" s="25">
        <v>47</v>
      </c>
      <c r="T8" s="25">
        <v>49</v>
      </c>
      <c r="U8" s="28">
        <v>52</v>
      </c>
    </row>
    <row r="9" spans="1:21" ht="13.2" x14ac:dyDescent="0.25">
      <c r="A9" s="147"/>
      <c r="B9" s="19" t="s">
        <v>33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2">
        <v>26</v>
      </c>
      <c r="P9" s="22">
        <v>27</v>
      </c>
      <c r="Q9" s="22">
        <v>28</v>
      </c>
      <c r="R9" s="22">
        <v>29</v>
      </c>
      <c r="S9" s="22">
        <v>30</v>
      </c>
      <c r="T9" s="22">
        <v>30</v>
      </c>
      <c r="U9" s="28">
        <v>39</v>
      </c>
    </row>
    <row r="10" spans="1:21" ht="13.2" x14ac:dyDescent="0.25">
      <c r="A10" s="147"/>
      <c r="B10" s="19" t="s">
        <v>34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2">
        <v>18</v>
      </c>
      <c r="P10" s="22">
        <v>18</v>
      </c>
      <c r="Q10" s="25">
        <v>18</v>
      </c>
      <c r="R10" s="25">
        <v>20</v>
      </c>
      <c r="S10" s="25">
        <v>20</v>
      </c>
      <c r="T10" s="25">
        <v>20</v>
      </c>
      <c r="U10" s="28">
        <v>66</v>
      </c>
    </row>
    <row r="11" spans="1:21" ht="13.2" x14ac:dyDescent="0.25">
      <c r="A11" s="147"/>
      <c r="B11" s="19" t="s">
        <v>36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>
        <v>13</v>
      </c>
      <c r="P11" s="22">
        <v>13</v>
      </c>
      <c r="Q11" s="25">
        <v>13</v>
      </c>
      <c r="R11" s="25">
        <v>15</v>
      </c>
      <c r="S11" s="25">
        <v>15</v>
      </c>
      <c r="T11" s="25">
        <v>15</v>
      </c>
      <c r="U11" s="28" t="s">
        <v>103</v>
      </c>
    </row>
    <row r="12" spans="1:21" ht="13.2" x14ac:dyDescent="0.25">
      <c r="A12" s="148"/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3">
        <f>SUM(O7:O11)</f>
        <v>108</v>
      </c>
      <c r="P12" s="23">
        <f t="shared" ref="P12:T12" si="0">SUM(P7:P11)</f>
        <v>111</v>
      </c>
      <c r="Q12" s="23">
        <f t="shared" si="0"/>
        <v>114</v>
      </c>
      <c r="R12" s="23">
        <f t="shared" si="0"/>
        <v>121</v>
      </c>
      <c r="S12" s="23">
        <f t="shared" si="0"/>
        <v>124</v>
      </c>
      <c r="T12" s="23">
        <f t="shared" si="0"/>
        <v>126</v>
      </c>
      <c r="U12" s="29" t="s">
        <v>103</v>
      </c>
    </row>
    <row r="13" spans="1:21" ht="13.2" x14ac:dyDescent="0.25">
      <c r="A13" s="146" t="s">
        <v>299</v>
      </c>
      <c r="B13" s="17" t="s">
        <v>31</v>
      </c>
      <c r="C13" s="17">
        <v>12</v>
      </c>
      <c r="D13" s="17">
        <v>12</v>
      </c>
      <c r="E13" s="17">
        <v>12</v>
      </c>
      <c r="F13" s="17">
        <v>12</v>
      </c>
      <c r="G13" s="17">
        <v>12</v>
      </c>
      <c r="H13" s="17">
        <v>12</v>
      </c>
      <c r="I13" s="17">
        <v>12</v>
      </c>
      <c r="J13" s="17">
        <v>12</v>
      </c>
      <c r="K13" s="17">
        <v>12</v>
      </c>
      <c r="L13" s="17">
        <v>12</v>
      </c>
      <c r="M13" s="17">
        <v>12</v>
      </c>
      <c r="N13" s="17">
        <v>12</v>
      </c>
      <c r="O13" s="17">
        <v>12</v>
      </c>
      <c r="P13" s="17">
        <v>12</v>
      </c>
      <c r="Q13" s="17">
        <v>12</v>
      </c>
      <c r="R13" s="19"/>
      <c r="S13" s="19"/>
      <c r="T13" s="19"/>
      <c r="U13" s="27">
        <v>14</v>
      </c>
    </row>
    <row r="14" spans="1:21" ht="13.2" x14ac:dyDescent="0.25">
      <c r="A14" s="147"/>
      <c r="B14" s="19" t="s">
        <v>32</v>
      </c>
      <c r="C14" s="19">
        <v>9</v>
      </c>
      <c r="D14" s="19">
        <v>11</v>
      </c>
      <c r="E14" s="19">
        <v>13</v>
      </c>
      <c r="F14" s="19">
        <v>15</v>
      </c>
      <c r="G14" s="22">
        <v>17</v>
      </c>
      <c r="H14" s="22">
        <v>19</v>
      </c>
      <c r="I14" s="22">
        <v>21</v>
      </c>
      <c r="J14" s="22">
        <v>23</v>
      </c>
      <c r="K14" s="22">
        <v>25</v>
      </c>
      <c r="L14" s="22">
        <v>27</v>
      </c>
      <c r="M14" s="22">
        <v>29</v>
      </c>
      <c r="N14" s="22">
        <v>31</v>
      </c>
      <c r="O14" s="25">
        <v>33</v>
      </c>
      <c r="P14" s="25">
        <v>35</v>
      </c>
      <c r="Q14" s="25">
        <v>37</v>
      </c>
      <c r="R14" s="19"/>
      <c r="S14" s="19"/>
      <c r="T14" s="19"/>
      <c r="U14" s="28">
        <v>48</v>
      </c>
    </row>
    <row r="15" spans="1:21" ht="13.2" x14ac:dyDescent="0.25">
      <c r="A15" s="147"/>
      <c r="B15" s="19" t="s">
        <v>33</v>
      </c>
      <c r="C15" s="19">
        <v>10</v>
      </c>
      <c r="D15" s="19">
        <v>11</v>
      </c>
      <c r="E15" s="19">
        <v>12</v>
      </c>
      <c r="F15" s="19">
        <v>14</v>
      </c>
      <c r="G15" s="19">
        <v>15</v>
      </c>
      <c r="H15" s="19">
        <v>16</v>
      </c>
      <c r="I15" s="22">
        <v>18</v>
      </c>
      <c r="J15" s="22">
        <v>19</v>
      </c>
      <c r="K15" s="22">
        <v>20</v>
      </c>
      <c r="L15" s="22">
        <v>22</v>
      </c>
      <c r="M15" s="22">
        <v>23</v>
      </c>
      <c r="N15" s="22">
        <v>24</v>
      </c>
      <c r="O15" s="22">
        <v>26</v>
      </c>
      <c r="P15" s="22">
        <v>27</v>
      </c>
      <c r="Q15" s="22">
        <v>28</v>
      </c>
      <c r="R15" s="25"/>
      <c r="S15" s="25"/>
      <c r="T15" s="25"/>
      <c r="U15" s="28">
        <v>39</v>
      </c>
    </row>
    <row r="16" spans="1:21" ht="13.2" x14ac:dyDescent="0.25">
      <c r="A16" s="147"/>
      <c r="B16" s="19" t="s">
        <v>34</v>
      </c>
      <c r="C16" s="19">
        <v>4</v>
      </c>
      <c r="D16" s="19">
        <v>4</v>
      </c>
      <c r="E16" s="19">
        <v>4</v>
      </c>
      <c r="F16" s="19">
        <v>8</v>
      </c>
      <c r="G16" s="19">
        <v>8</v>
      </c>
      <c r="H16" s="19">
        <v>8</v>
      </c>
      <c r="I16" s="22">
        <v>12</v>
      </c>
      <c r="J16" s="22">
        <v>12</v>
      </c>
      <c r="K16" s="22">
        <v>12</v>
      </c>
      <c r="L16" s="22">
        <v>14</v>
      </c>
      <c r="M16" s="22">
        <v>14</v>
      </c>
      <c r="N16" s="22">
        <v>14</v>
      </c>
      <c r="O16" s="22">
        <v>16</v>
      </c>
      <c r="P16" s="22">
        <v>16</v>
      </c>
      <c r="Q16" s="25">
        <v>16</v>
      </c>
      <c r="R16" s="25"/>
      <c r="S16" s="25"/>
      <c r="T16" s="25"/>
      <c r="U16" s="28">
        <v>66</v>
      </c>
    </row>
    <row r="17" spans="1:21" ht="13.2" x14ac:dyDescent="0.25">
      <c r="A17" s="147"/>
      <c r="B17" s="19" t="s">
        <v>36</v>
      </c>
      <c r="C17" s="19">
        <v>5</v>
      </c>
      <c r="D17" s="19">
        <v>5</v>
      </c>
      <c r="E17" s="19">
        <v>5</v>
      </c>
      <c r="F17" s="19">
        <v>7</v>
      </c>
      <c r="G17" s="19">
        <v>7</v>
      </c>
      <c r="H17" s="19">
        <v>7</v>
      </c>
      <c r="I17" s="22">
        <v>9</v>
      </c>
      <c r="J17" s="22">
        <v>9</v>
      </c>
      <c r="K17" s="22">
        <v>9</v>
      </c>
      <c r="L17" s="22">
        <v>11</v>
      </c>
      <c r="M17" s="22">
        <v>11</v>
      </c>
      <c r="N17" s="22">
        <v>11</v>
      </c>
      <c r="O17" s="22">
        <v>13</v>
      </c>
      <c r="P17" s="22">
        <v>13</v>
      </c>
      <c r="Q17" s="25">
        <v>13</v>
      </c>
      <c r="R17" s="25"/>
      <c r="S17" s="25"/>
      <c r="T17" s="25"/>
      <c r="U17" s="28" t="s">
        <v>103</v>
      </c>
    </row>
    <row r="18" spans="1:21" ht="13.2" x14ac:dyDescent="0.25">
      <c r="A18" s="148"/>
      <c r="B18" s="21" t="s">
        <v>37</v>
      </c>
      <c r="C18" s="23">
        <f>SUM(C13:C17)</f>
        <v>40</v>
      </c>
      <c r="D18" s="23">
        <f t="shared" ref="D18:Q18" si="1">SUM(D13:D17)</f>
        <v>43</v>
      </c>
      <c r="E18" s="23">
        <f t="shared" si="1"/>
        <v>46</v>
      </c>
      <c r="F18" s="23">
        <f t="shared" si="1"/>
        <v>56</v>
      </c>
      <c r="G18" s="23">
        <f t="shared" si="1"/>
        <v>59</v>
      </c>
      <c r="H18" s="23">
        <f t="shared" si="1"/>
        <v>62</v>
      </c>
      <c r="I18" s="23">
        <f t="shared" si="1"/>
        <v>72</v>
      </c>
      <c r="J18" s="23">
        <f t="shared" si="1"/>
        <v>75</v>
      </c>
      <c r="K18" s="23">
        <f t="shared" si="1"/>
        <v>78</v>
      </c>
      <c r="L18" s="23">
        <f t="shared" si="1"/>
        <v>86</v>
      </c>
      <c r="M18" s="23">
        <f t="shared" si="1"/>
        <v>89</v>
      </c>
      <c r="N18" s="23">
        <f t="shared" si="1"/>
        <v>92</v>
      </c>
      <c r="O18" s="23">
        <f t="shared" si="1"/>
        <v>100</v>
      </c>
      <c r="P18" s="23">
        <f t="shared" si="1"/>
        <v>103</v>
      </c>
      <c r="Q18" s="23">
        <f t="shared" si="1"/>
        <v>106</v>
      </c>
      <c r="R18" s="30"/>
      <c r="S18" s="30"/>
      <c r="T18" s="30"/>
      <c r="U18" s="29" t="s">
        <v>103</v>
      </c>
    </row>
    <row r="19" spans="1:21" ht="13.2" x14ac:dyDescent="0.25">
      <c r="A19" s="149" t="s">
        <v>47</v>
      </c>
      <c r="B19" s="17" t="s">
        <v>31</v>
      </c>
      <c r="C19" s="17">
        <v>12</v>
      </c>
      <c r="D19" s="17">
        <v>12</v>
      </c>
      <c r="E19" s="17">
        <v>12</v>
      </c>
      <c r="F19" s="17">
        <v>12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>
        <v>12</v>
      </c>
      <c r="N19" s="17">
        <v>12</v>
      </c>
      <c r="O19" s="17">
        <v>12</v>
      </c>
      <c r="P19" s="17">
        <v>12</v>
      </c>
      <c r="Q19" s="17">
        <v>12</v>
      </c>
      <c r="R19" s="18">
        <v>12</v>
      </c>
      <c r="S19" s="17">
        <v>12</v>
      </c>
      <c r="T19" s="18">
        <v>12</v>
      </c>
      <c r="U19" s="31">
        <v>14</v>
      </c>
    </row>
    <row r="20" spans="1:21" ht="13.2" x14ac:dyDescent="0.25">
      <c r="A20" s="147"/>
      <c r="B20" s="19" t="s">
        <v>32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2">
        <v>5</v>
      </c>
      <c r="J20" s="22">
        <v>6</v>
      </c>
      <c r="K20" s="22">
        <v>7</v>
      </c>
      <c r="L20" s="22">
        <v>9</v>
      </c>
      <c r="M20" s="22">
        <v>10</v>
      </c>
      <c r="N20" s="22">
        <v>11</v>
      </c>
      <c r="O20" s="22">
        <v>13</v>
      </c>
      <c r="P20" s="22">
        <v>14</v>
      </c>
      <c r="Q20" s="25">
        <v>15</v>
      </c>
      <c r="R20" s="25">
        <v>17</v>
      </c>
      <c r="S20" s="25">
        <v>18</v>
      </c>
      <c r="T20" s="25">
        <v>19</v>
      </c>
      <c r="U20" s="28">
        <v>51</v>
      </c>
    </row>
    <row r="21" spans="1:21" ht="13.2" x14ac:dyDescent="0.25">
      <c r="A21" s="147"/>
      <c r="B21" s="19" t="s">
        <v>33</v>
      </c>
      <c r="C21" s="19">
        <v>15</v>
      </c>
      <c r="D21" s="19">
        <v>16</v>
      </c>
      <c r="E21" s="19">
        <v>17</v>
      </c>
      <c r="F21" s="19">
        <v>19</v>
      </c>
      <c r="G21" s="19">
        <v>20</v>
      </c>
      <c r="H21" s="19">
        <v>21</v>
      </c>
      <c r="I21" s="22">
        <v>23</v>
      </c>
      <c r="J21" s="22">
        <v>24</v>
      </c>
      <c r="K21" s="22">
        <v>25</v>
      </c>
      <c r="L21" s="22">
        <v>29</v>
      </c>
      <c r="M21" s="22">
        <v>30</v>
      </c>
      <c r="N21" s="22">
        <v>31</v>
      </c>
      <c r="O21" s="22">
        <v>35</v>
      </c>
      <c r="P21" s="22">
        <v>36</v>
      </c>
      <c r="Q21" s="25">
        <v>37</v>
      </c>
      <c r="R21" s="25">
        <v>40</v>
      </c>
      <c r="S21" s="25">
        <v>41</v>
      </c>
      <c r="T21" s="25">
        <v>42</v>
      </c>
      <c r="U21" s="28">
        <v>45</v>
      </c>
    </row>
    <row r="22" spans="1:21" ht="13.2" x14ac:dyDescent="0.25">
      <c r="A22" s="147"/>
      <c r="B22" s="19" t="s">
        <v>34</v>
      </c>
      <c r="C22" s="19">
        <v>4</v>
      </c>
      <c r="D22" s="19">
        <v>4</v>
      </c>
      <c r="E22" s="19">
        <v>4</v>
      </c>
      <c r="F22" s="19">
        <v>8</v>
      </c>
      <c r="G22" s="19">
        <v>8</v>
      </c>
      <c r="H22" s="19">
        <v>8</v>
      </c>
      <c r="I22" s="22">
        <v>12</v>
      </c>
      <c r="J22" s="22">
        <v>12</v>
      </c>
      <c r="K22" s="22">
        <v>12</v>
      </c>
      <c r="L22" s="22">
        <v>14</v>
      </c>
      <c r="M22" s="22">
        <v>14</v>
      </c>
      <c r="N22" s="22">
        <v>14</v>
      </c>
      <c r="O22" s="22">
        <v>16</v>
      </c>
      <c r="P22" s="22">
        <v>16</v>
      </c>
      <c r="Q22" s="25">
        <v>16</v>
      </c>
      <c r="R22" s="25">
        <v>18</v>
      </c>
      <c r="S22" s="25">
        <v>18</v>
      </c>
      <c r="T22" s="25">
        <v>18</v>
      </c>
      <c r="U22" s="28">
        <v>66</v>
      </c>
    </row>
    <row r="23" spans="1:21" ht="13.2" x14ac:dyDescent="0.25">
      <c r="A23" s="147"/>
      <c r="B23" s="19" t="s">
        <v>36</v>
      </c>
      <c r="C23" s="19">
        <v>5</v>
      </c>
      <c r="D23" s="19">
        <v>5</v>
      </c>
      <c r="E23" s="19">
        <v>5</v>
      </c>
      <c r="F23" s="19">
        <v>7</v>
      </c>
      <c r="G23" s="19">
        <v>7</v>
      </c>
      <c r="H23" s="19">
        <v>7</v>
      </c>
      <c r="I23" s="22">
        <v>9</v>
      </c>
      <c r="J23" s="22">
        <v>9</v>
      </c>
      <c r="K23" s="22">
        <v>9</v>
      </c>
      <c r="L23" s="22">
        <v>11</v>
      </c>
      <c r="M23" s="22">
        <v>11</v>
      </c>
      <c r="N23" s="22">
        <v>11</v>
      </c>
      <c r="O23" s="22">
        <v>13</v>
      </c>
      <c r="P23" s="22">
        <v>13</v>
      </c>
      <c r="Q23" s="25">
        <v>13</v>
      </c>
      <c r="R23" s="25">
        <v>15</v>
      </c>
      <c r="S23" s="25">
        <v>15</v>
      </c>
      <c r="T23" s="25">
        <v>15</v>
      </c>
      <c r="U23" s="28" t="s">
        <v>103</v>
      </c>
    </row>
    <row r="24" spans="1:21" ht="13.2" x14ac:dyDescent="0.25">
      <c r="A24" s="148"/>
      <c r="B24" s="21" t="s">
        <v>37</v>
      </c>
      <c r="C24" s="23">
        <f>SUM(C19:C23)</f>
        <v>36</v>
      </c>
      <c r="D24" s="23">
        <f t="shared" ref="D24:T24" si="2">SUM(D19:D23)</f>
        <v>37</v>
      </c>
      <c r="E24" s="23">
        <f t="shared" si="2"/>
        <v>38</v>
      </c>
      <c r="F24" s="24">
        <f t="shared" si="2"/>
        <v>46</v>
      </c>
      <c r="G24" s="24">
        <f t="shared" si="2"/>
        <v>47</v>
      </c>
      <c r="H24" s="24">
        <f t="shared" si="2"/>
        <v>48</v>
      </c>
      <c r="I24" s="23">
        <f t="shared" si="2"/>
        <v>61</v>
      </c>
      <c r="J24" s="23">
        <f t="shared" si="2"/>
        <v>63</v>
      </c>
      <c r="K24" s="23">
        <f t="shared" si="2"/>
        <v>65</v>
      </c>
      <c r="L24" s="23">
        <f t="shared" si="2"/>
        <v>75</v>
      </c>
      <c r="M24" s="23">
        <f t="shared" si="2"/>
        <v>77</v>
      </c>
      <c r="N24" s="23">
        <f t="shared" si="2"/>
        <v>79</v>
      </c>
      <c r="O24" s="23">
        <f t="shared" si="2"/>
        <v>89</v>
      </c>
      <c r="P24" s="23">
        <f t="shared" si="2"/>
        <v>91</v>
      </c>
      <c r="Q24" s="23">
        <f t="shared" si="2"/>
        <v>93</v>
      </c>
      <c r="R24" s="23">
        <f t="shared" si="2"/>
        <v>102</v>
      </c>
      <c r="S24" s="23">
        <f t="shared" si="2"/>
        <v>104</v>
      </c>
      <c r="T24" s="23">
        <f t="shared" si="2"/>
        <v>106</v>
      </c>
      <c r="U24" s="29" t="s">
        <v>103</v>
      </c>
    </row>
    <row r="25" spans="1:21" ht="13.2" x14ac:dyDescent="0.25">
      <c r="A25" s="149" t="s">
        <v>300</v>
      </c>
      <c r="B25" s="17" t="s">
        <v>31</v>
      </c>
      <c r="C25" s="17">
        <v>12</v>
      </c>
      <c r="D25" s="17">
        <v>12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>
        <v>12</v>
      </c>
      <c r="N25" s="17">
        <v>12</v>
      </c>
      <c r="O25" s="17">
        <v>12</v>
      </c>
      <c r="P25" s="17">
        <v>12</v>
      </c>
      <c r="Q25" s="17">
        <v>12</v>
      </c>
      <c r="R25" s="18">
        <v>12</v>
      </c>
      <c r="S25" s="17">
        <v>12</v>
      </c>
      <c r="T25" s="18">
        <v>12</v>
      </c>
      <c r="U25" s="31">
        <v>14</v>
      </c>
    </row>
    <row r="26" spans="1:21" ht="13.2" x14ac:dyDescent="0.25">
      <c r="A26" s="147"/>
      <c r="B26" s="19" t="s">
        <v>32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22">
        <v>5</v>
      </c>
      <c r="J26" s="22">
        <v>6</v>
      </c>
      <c r="K26" s="22">
        <v>7</v>
      </c>
      <c r="L26" s="22">
        <v>9</v>
      </c>
      <c r="M26" s="22">
        <v>10</v>
      </c>
      <c r="N26" s="22">
        <v>11</v>
      </c>
      <c r="O26" s="22">
        <v>13</v>
      </c>
      <c r="P26" s="22">
        <v>14</v>
      </c>
      <c r="Q26" s="25">
        <v>15</v>
      </c>
      <c r="R26" s="25">
        <v>17</v>
      </c>
      <c r="S26" s="25">
        <v>18</v>
      </c>
      <c r="T26" s="25">
        <v>19</v>
      </c>
      <c r="U26" s="28">
        <v>51</v>
      </c>
    </row>
    <row r="27" spans="1:21" ht="13.2" x14ac:dyDescent="0.25">
      <c r="A27" s="147"/>
      <c r="B27" s="19" t="s">
        <v>33</v>
      </c>
      <c r="C27" s="19">
        <v>1</v>
      </c>
      <c r="D27" s="19">
        <v>1</v>
      </c>
      <c r="E27" s="19">
        <v>1</v>
      </c>
      <c r="F27" s="19">
        <v>2</v>
      </c>
      <c r="G27" s="19">
        <v>2</v>
      </c>
      <c r="H27" s="19">
        <v>2</v>
      </c>
      <c r="I27" s="22">
        <v>3</v>
      </c>
      <c r="J27" s="22">
        <v>3</v>
      </c>
      <c r="K27" s="22">
        <v>3</v>
      </c>
      <c r="L27" s="22">
        <v>4</v>
      </c>
      <c r="M27" s="22">
        <v>4</v>
      </c>
      <c r="N27" s="22">
        <v>4</v>
      </c>
      <c r="O27" s="22">
        <v>5</v>
      </c>
      <c r="P27" s="22">
        <v>5</v>
      </c>
      <c r="Q27" s="25">
        <v>5</v>
      </c>
      <c r="R27" s="25">
        <v>6</v>
      </c>
      <c r="S27" s="25">
        <v>6</v>
      </c>
      <c r="T27" s="25">
        <v>6</v>
      </c>
      <c r="U27" s="28">
        <v>39</v>
      </c>
    </row>
    <row r="28" spans="1:21" ht="13.2" x14ac:dyDescent="0.25">
      <c r="A28" s="147"/>
      <c r="B28" s="19" t="s">
        <v>34</v>
      </c>
      <c r="C28" s="19">
        <v>4</v>
      </c>
      <c r="D28" s="19">
        <v>6</v>
      </c>
      <c r="E28" s="19">
        <v>8</v>
      </c>
      <c r="F28" s="19">
        <v>10</v>
      </c>
      <c r="G28" s="19">
        <v>14</v>
      </c>
      <c r="H28" s="19">
        <v>16</v>
      </c>
      <c r="I28" s="19">
        <v>18</v>
      </c>
      <c r="J28" s="22">
        <v>22</v>
      </c>
      <c r="K28" s="22">
        <v>24</v>
      </c>
      <c r="L28" s="22">
        <v>26</v>
      </c>
      <c r="M28" s="22">
        <v>30</v>
      </c>
      <c r="N28" s="22">
        <v>32</v>
      </c>
      <c r="O28" s="22">
        <v>34</v>
      </c>
      <c r="P28" s="22">
        <v>38</v>
      </c>
      <c r="Q28" s="22">
        <v>40</v>
      </c>
      <c r="R28" s="25">
        <v>42</v>
      </c>
      <c r="S28" s="25">
        <v>46</v>
      </c>
      <c r="T28" s="25">
        <v>48</v>
      </c>
      <c r="U28" s="28">
        <v>66</v>
      </c>
    </row>
    <row r="29" spans="1:21" ht="13.2" x14ac:dyDescent="0.25">
      <c r="A29" s="147"/>
      <c r="B29" s="19" t="s">
        <v>36</v>
      </c>
      <c r="C29" s="19">
        <v>5</v>
      </c>
      <c r="D29" s="19">
        <v>5</v>
      </c>
      <c r="E29" s="19">
        <v>5</v>
      </c>
      <c r="F29" s="19">
        <v>7</v>
      </c>
      <c r="G29" s="19">
        <v>7</v>
      </c>
      <c r="H29" s="19">
        <v>7</v>
      </c>
      <c r="I29" s="22">
        <v>9</v>
      </c>
      <c r="J29" s="22">
        <v>9</v>
      </c>
      <c r="K29" s="22">
        <v>9</v>
      </c>
      <c r="L29" s="22">
        <v>11</v>
      </c>
      <c r="M29" s="22">
        <v>11</v>
      </c>
      <c r="N29" s="22">
        <v>11</v>
      </c>
      <c r="O29" s="22">
        <v>13</v>
      </c>
      <c r="P29" s="22">
        <v>13</v>
      </c>
      <c r="Q29" s="25">
        <v>13</v>
      </c>
      <c r="R29" s="25">
        <v>15</v>
      </c>
      <c r="S29" s="25">
        <v>15</v>
      </c>
      <c r="T29" s="25">
        <v>15</v>
      </c>
      <c r="U29" s="28" t="s">
        <v>103</v>
      </c>
    </row>
    <row r="30" spans="1:21" ht="13.2" x14ac:dyDescent="0.25">
      <c r="A30" s="148"/>
      <c r="B30" s="21" t="s">
        <v>37</v>
      </c>
      <c r="C30" s="23">
        <f>SUM(C25:C29)</f>
        <v>22</v>
      </c>
      <c r="D30" s="23">
        <f t="shared" ref="D30:T30" si="3">SUM(D25:D29)</f>
        <v>24</v>
      </c>
      <c r="E30" s="23">
        <f t="shared" si="3"/>
        <v>26</v>
      </c>
      <c r="F30" s="23">
        <f t="shared" si="3"/>
        <v>31</v>
      </c>
      <c r="G30" s="23">
        <f t="shared" si="3"/>
        <v>35</v>
      </c>
      <c r="H30" s="23">
        <f t="shared" si="3"/>
        <v>37</v>
      </c>
      <c r="I30" s="23">
        <f t="shared" si="3"/>
        <v>47</v>
      </c>
      <c r="J30" s="23">
        <f t="shared" si="3"/>
        <v>52</v>
      </c>
      <c r="K30" s="23">
        <f t="shared" si="3"/>
        <v>55</v>
      </c>
      <c r="L30" s="23">
        <f t="shared" si="3"/>
        <v>62</v>
      </c>
      <c r="M30" s="23">
        <f t="shared" si="3"/>
        <v>67</v>
      </c>
      <c r="N30" s="23">
        <f t="shared" si="3"/>
        <v>70</v>
      </c>
      <c r="O30" s="23">
        <f t="shared" si="3"/>
        <v>77</v>
      </c>
      <c r="P30" s="23">
        <f t="shared" si="3"/>
        <v>82</v>
      </c>
      <c r="Q30" s="23">
        <f t="shared" si="3"/>
        <v>85</v>
      </c>
      <c r="R30" s="23">
        <f t="shared" si="3"/>
        <v>92</v>
      </c>
      <c r="S30" s="23">
        <f t="shared" si="3"/>
        <v>97</v>
      </c>
      <c r="T30" s="23">
        <f t="shared" si="3"/>
        <v>100</v>
      </c>
      <c r="U30" s="29" t="s">
        <v>103</v>
      </c>
    </row>
    <row r="31" spans="1:21" ht="13.2" x14ac:dyDescent="0.25">
      <c r="A31" s="150" t="s">
        <v>301</v>
      </c>
      <c r="B31" s="19" t="s">
        <v>31</v>
      </c>
      <c r="C31" s="17">
        <v>12</v>
      </c>
      <c r="D31" s="17">
        <v>12</v>
      </c>
      <c r="E31" s="17">
        <v>12</v>
      </c>
      <c r="F31" s="17">
        <v>12</v>
      </c>
      <c r="G31" s="17">
        <v>12</v>
      </c>
      <c r="H31" s="17">
        <v>12</v>
      </c>
      <c r="I31" s="17">
        <v>12</v>
      </c>
      <c r="J31" s="17">
        <v>12</v>
      </c>
      <c r="K31" s="17">
        <v>12</v>
      </c>
      <c r="L31" s="17">
        <v>12</v>
      </c>
      <c r="M31" s="17">
        <v>12</v>
      </c>
      <c r="N31" s="17">
        <v>12</v>
      </c>
      <c r="O31" s="17">
        <v>12</v>
      </c>
      <c r="P31" s="17">
        <v>12</v>
      </c>
      <c r="Q31" s="17">
        <v>12</v>
      </c>
      <c r="R31" s="18">
        <v>12</v>
      </c>
      <c r="S31" s="17">
        <v>12</v>
      </c>
      <c r="T31" s="18">
        <v>12</v>
      </c>
      <c r="U31" s="28">
        <v>14</v>
      </c>
    </row>
    <row r="32" spans="1:21" ht="13.2" x14ac:dyDescent="0.25">
      <c r="A32" s="150"/>
      <c r="B32" s="19" t="s">
        <v>32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22">
        <v>5</v>
      </c>
      <c r="J32" s="22">
        <v>6</v>
      </c>
      <c r="K32" s="22">
        <v>7</v>
      </c>
      <c r="L32" s="22">
        <v>9</v>
      </c>
      <c r="M32" s="22">
        <v>10</v>
      </c>
      <c r="N32" s="22">
        <v>11</v>
      </c>
      <c r="O32" s="22">
        <v>13</v>
      </c>
      <c r="P32" s="22">
        <v>14</v>
      </c>
      <c r="Q32" s="25">
        <v>15</v>
      </c>
      <c r="R32" s="25">
        <v>17</v>
      </c>
      <c r="S32" s="25">
        <v>18</v>
      </c>
      <c r="T32" s="25">
        <v>19</v>
      </c>
      <c r="U32" s="28">
        <v>51</v>
      </c>
    </row>
    <row r="33" spans="1:21" ht="13.2" x14ac:dyDescent="0.25">
      <c r="A33" s="150"/>
      <c r="B33" s="19" t="s">
        <v>33</v>
      </c>
      <c r="C33" s="19">
        <v>1</v>
      </c>
      <c r="D33" s="19">
        <v>1</v>
      </c>
      <c r="E33" s="19">
        <v>1</v>
      </c>
      <c r="F33" s="19">
        <v>2</v>
      </c>
      <c r="G33" s="19">
        <v>2</v>
      </c>
      <c r="H33" s="19">
        <v>2</v>
      </c>
      <c r="I33" s="22">
        <v>3</v>
      </c>
      <c r="J33" s="22">
        <v>3</v>
      </c>
      <c r="K33" s="22">
        <v>3</v>
      </c>
      <c r="L33" s="22">
        <v>4</v>
      </c>
      <c r="M33" s="22">
        <v>4</v>
      </c>
      <c r="N33" s="22">
        <v>4</v>
      </c>
      <c r="O33" s="22">
        <v>5</v>
      </c>
      <c r="P33" s="22">
        <v>5</v>
      </c>
      <c r="Q33" s="25">
        <v>5</v>
      </c>
      <c r="R33" s="25">
        <v>6</v>
      </c>
      <c r="S33" s="25">
        <v>6</v>
      </c>
      <c r="T33" s="25">
        <v>6</v>
      </c>
      <c r="U33" s="28">
        <v>39</v>
      </c>
    </row>
    <row r="34" spans="1:21" ht="13.2" x14ac:dyDescent="0.25">
      <c r="A34" s="150"/>
      <c r="B34" s="19" t="s">
        <v>34</v>
      </c>
      <c r="C34" s="19">
        <v>2</v>
      </c>
      <c r="D34" s="19">
        <v>3</v>
      </c>
      <c r="E34" s="19">
        <v>4</v>
      </c>
      <c r="F34" s="19">
        <v>5</v>
      </c>
      <c r="G34" s="19">
        <v>7</v>
      </c>
      <c r="H34" s="19">
        <v>8</v>
      </c>
      <c r="I34" s="19">
        <v>9</v>
      </c>
      <c r="J34" s="22">
        <v>11</v>
      </c>
      <c r="K34" s="22">
        <v>12</v>
      </c>
      <c r="L34" s="22">
        <v>13</v>
      </c>
      <c r="M34" s="22">
        <v>15</v>
      </c>
      <c r="N34" s="22">
        <v>16</v>
      </c>
      <c r="O34" s="22">
        <v>17</v>
      </c>
      <c r="P34" s="22">
        <v>19</v>
      </c>
      <c r="Q34" s="22">
        <v>20</v>
      </c>
      <c r="R34" s="25">
        <v>21</v>
      </c>
      <c r="S34" s="25">
        <v>23</v>
      </c>
      <c r="T34" s="25">
        <v>24</v>
      </c>
      <c r="U34" s="28">
        <v>36</v>
      </c>
    </row>
    <row r="35" spans="1:21" ht="13.2" x14ac:dyDescent="0.25">
      <c r="A35" s="150"/>
      <c r="B35" s="19" t="s">
        <v>208</v>
      </c>
      <c r="C35" s="19">
        <v>2</v>
      </c>
      <c r="D35" s="19">
        <v>2</v>
      </c>
      <c r="E35" s="19">
        <v>2</v>
      </c>
      <c r="F35" s="19">
        <v>6</v>
      </c>
      <c r="G35" s="19">
        <v>6</v>
      </c>
      <c r="H35" s="19">
        <v>6</v>
      </c>
      <c r="I35" s="19">
        <v>10</v>
      </c>
      <c r="J35" s="22">
        <v>10</v>
      </c>
      <c r="K35" s="22">
        <v>10</v>
      </c>
      <c r="L35" s="22">
        <v>14</v>
      </c>
      <c r="M35" s="22">
        <v>14</v>
      </c>
      <c r="N35" s="22">
        <v>14</v>
      </c>
      <c r="O35" s="22">
        <v>18</v>
      </c>
      <c r="P35" s="22">
        <v>18</v>
      </c>
      <c r="Q35" s="25">
        <v>18</v>
      </c>
      <c r="R35" s="25">
        <v>22</v>
      </c>
      <c r="S35" s="25">
        <v>22</v>
      </c>
      <c r="T35" s="25">
        <v>22</v>
      </c>
      <c r="U35" s="28">
        <v>24</v>
      </c>
    </row>
    <row r="36" spans="1:21" ht="13.2" x14ac:dyDescent="0.25">
      <c r="A36" s="150"/>
      <c r="B36" s="19" t="s">
        <v>36</v>
      </c>
      <c r="C36" s="19">
        <v>5</v>
      </c>
      <c r="D36" s="19">
        <v>5</v>
      </c>
      <c r="E36" s="19">
        <v>5</v>
      </c>
      <c r="F36" s="19">
        <v>7</v>
      </c>
      <c r="G36" s="19">
        <v>7</v>
      </c>
      <c r="H36" s="19">
        <v>7</v>
      </c>
      <c r="I36" s="22">
        <v>9</v>
      </c>
      <c r="J36" s="22">
        <v>9</v>
      </c>
      <c r="K36" s="22">
        <v>9</v>
      </c>
      <c r="L36" s="22">
        <v>11</v>
      </c>
      <c r="M36" s="22">
        <v>11</v>
      </c>
      <c r="N36" s="22">
        <v>11</v>
      </c>
      <c r="O36" s="22">
        <v>13</v>
      </c>
      <c r="P36" s="22">
        <v>13</v>
      </c>
      <c r="Q36" s="25">
        <v>13</v>
      </c>
      <c r="R36" s="25">
        <v>15</v>
      </c>
      <c r="S36" s="25">
        <v>15</v>
      </c>
      <c r="T36" s="25">
        <v>15</v>
      </c>
      <c r="U36" s="28" t="s">
        <v>103</v>
      </c>
    </row>
    <row r="37" spans="1:21" ht="13.2" x14ac:dyDescent="0.25">
      <c r="A37" s="151"/>
      <c r="B37" s="21" t="s">
        <v>37</v>
      </c>
      <c r="C37" s="23">
        <f>SUM(C31:C36)</f>
        <v>22</v>
      </c>
      <c r="D37" s="23">
        <f t="shared" ref="D37:T37" si="4">SUM(D31:D36)</f>
        <v>23</v>
      </c>
      <c r="E37" s="23">
        <f t="shared" si="4"/>
        <v>24</v>
      </c>
      <c r="F37" s="23">
        <f t="shared" si="4"/>
        <v>32</v>
      </c>
      <c r="G37" s="23">
        <f t="shared" si="4"/>
        <v>34</v>
      </c>
      <c r="H37" s="23">
        <f t="shared" si="4"/>
        <v>35</v>
      </c>
      <c r="I37" s="23">
        <f t="shared" si="4"/>
        <v>48</v>
      </c>
      <c r="J37" s="23">
        <f t="shared" si="4"/>
        <v>51</v>
      </c>
      <c r="K37" s="23">
        <f t="shared" si="4"/>
        <v>53</v>
      </c>
      <c r="L37" s="23">
        <f t="shared" si="4"/>
        <v>63</v>
      </c>
      <c r="M37" s="23">
        <f t="shared" si="4"/>
        <v>66</v>
      </c>
      <c r="N37" s="23">
        <f t="shared" si="4"/>
        <v>68</v>
      </c>
      <c r="O37" s="23">
        <f t="shared" si="4"/>
        <v>78</v>
      </c>
      <c r="P37" s="23">
        <f t="shared" si="4"/>
        <v>81</v>
      </c>
      <c r="Q37" s="23">
        <f t="shared" si="4"/>
        <v>83</v>
      </c>
      <c r="R37" s="23">
        <f t="shared" si="4"/>
        <v>93</v>
      </c>
      <c r="S37" s="23">
        <f t="shared" si="4"/>
        <v>96</v>
      </c>
      <c r="T37" s="23">
        <f t="shared" si="4"/>
        <v>98</v>
      </c>
      <c r="U37" s="29" t="s">
        <v>103</v>
      </c>
    </row>
  </sheetData>
  <mergeCells count="5">
    <mergeCell ref="A7:A12"/>
    <mergeCell ref="A13:A18"/>
    <mergeCell ref="A19:A24"/>
    <mergeCell ref="A25:A30"/>
    <mergeCell ref="A31:A37"/>
  </mergeCells>
  <phoneticPr fontId="18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9" workbookViewId="0">
      <selection activeCell="E97" sqref="E97"/>
    </sheetView>
  </sheetViews>
  <sheetFormatPr defaultColWidth="9" defaultRowHeight="13.2" x14ac:dyDescent="0.25"/>
  <cols>
    <col min="1" max="1" width="15" style="1" customWidth="1"/>
    <col min="2" max="2" width="7.109375" style="1" customWidth="1"/>
    <col min="3" max="3" width="10.88671875" style="1" customWidth="1"/>
    <col min="4" max="4" width="40.44140625" style="1" customWidth="1"/>
    <col min="5" max="5" width="20.44140625" style="1" customWidth="1"/>
    <col min="6" max="6" width="17.44140625" style="1" customWidth="1"/>
    <col min="7" max="16384" width="9" style="1"/>
  </cols>
  <sheetData>
    <row r="1" spans="1:6" ht="20.25" customHeight="1" x14ac:dyDescent="0.25">
      <c r="A1" s="2" t="s">
        <v>302</v>
      </c>
      <c r="B1" s="166" t="s">
        <v>303</v>
      </c>
      <c r="C1" s="167"/>
      <c r="D1" s="168"/>
      <c r="E1" s="2" t="s">
        <v>304</v>
      </c>
      <c r="F1" s="2" t="s">
        <v>305</v>
      </c>
    </row>
    <row r="2" spans="1:6" ht="20.25" customHeight="1" x14ac:dyDescent="0.25">
      <c r="A2" s="3" t="s">
        <v>306</v>
      </c>
      <c r="B2" s="4"/>
      <c r="C2" s="169"/>
      <c r="D2" s="170"/>
      <c r="E2" s="5" t="s">
        <v>307</v>
      </c>
      <c r="F2" s="6"/>
    </row>
    <row r="3" spans="1:6" x14ac:dyDescent="0.25">
      <c r="A3" s="162" t="s">
        <v>31</v>
      </c>
      <c r="B3" s="4">
        <v>1</v>
      </c>
      <c r="C3" s="136" t="s">
        <v>100</v>
      </c>
      <c r="D3" s="136"/>
      <c r="E3" s="158" t="s">
        <v>308</v>
      </c>
      <c r="F3" s="152" t="s">
        <v>309</v>
      </c>
    </row>
    <row r="4" spans="1:6" x14ac:dyDescent="0.25">
      <c r="A4" s="162"/>
      <c r="B4" s="4">
        <v>2</v>
      </c>
      <c r="C4" s="136" t="s">
        <v>104</v>
      </c>
      <c r="D4" s="136"/>
      <c r="E4" s="135"/>
      <c r="F4" s="156"/>
    </row>
    <row r="5" spans="1:6" x14ac:dyDescent="0.25">
      <c r="A5" s="162"/>
      <c r="B5" s="4">
        <v>3</v>
      </c>
      <c r="C5" s="136" t="s">
        <v>105</v>
      </c>
      <c r="D5" s="136"/>
      <c r="E5" s="135"/>
      <c r="F5" s="156"/>
    </row>
    <row r="6" spans="1:6" x14ac:dyDescent="0.25">
      <c r="A6" s="162"/>
      <c r="B6" s="4">
        <v>4</v>
      </c>
      <c r="C6" s="136" t="s">
        <v>106</v>
      </c>
      <c r="D6" s="136"/>
      <c r="E6" s="135"/>
      <c r="F6" s="156"/>
    </row>
    <row r="7" spans="1:6" x14ac:dyDescent="0.25">
      <c r="A7" s="162"/>
      <c r="B7" s="4">
        <v>5</v>
      </c>
      <c r="C7" s="136" t="s">
        <v>107</v>
      </c>
      <c r="D7" s="136"/>
      <c r="E7" s="135"/>
      <c r="F7" s="156"/>
    </row>
    <row r="8" spans="1:6" x14ac:dyDescent="0.25">
      <c r="A8" s="162"/>
      <c r="B8" s="4">
        <v>6</v>
      </c>
      <c r="C8" s="136" t="s">
        <v>108</v>
      </c>
      <c r="D8" s="136"/>
      <c r="E8" s="135"/>
      <c r="F8" s="156"/>
    </row>
    <row r="9" spans="1:6" x14ac:dyDescent="0.25">
      <c r="A9" s="162"/>
      <c r="B9" s="4">
        <v>7</v>
      </c>
      <c r="C9" s="136" t="s">
        <v>109</v>
      </c>
      <c r="D9" s="136"/>
      <c r="E9" s="135"/>
      <c r="F9" s="156"/>
    </row>
    <row r="10" spans="1:6" x14ac:dyDescent="0.25">
      <c r="A10" s="162"/>
      <c r="B10" s="4">
        <v>8</v>
      </c>
      <c r="C10" s="136" t="s">
        <v>110</v>
      </c>
      <c r="D10" s="136"/>
      <c r="E10" s="135"/>
      <c r="F10" s="156"/>
    </row>
    <row r="11" spans="1:6" x14ac:dyDescent="0.25">
      <c r="A11" s="162"/>
      <c r="B11" s="4">
        <v>9</v>
      </c>
      <c r="C11" s="136" t="s">
        <v>111</v>
      </c>
      <c r="D11" s="136"/>
      <c r="E11" s="135"/>
      <c r="F11" s="156"/>
    </row>
    <row r="12" spans="1:6" x14ac:dyDescent="0.25">
      <c r="A12" s="162"/>
      <c r="B12" s="4">
        <v>10</v>
      </c>
      <c r="C12" s="136" t="s">
        <v>112</v>
      </c>
      <c r="D12" s="136"/>
      <c r="E12" s="135"/>
      <c r="F12" s="156"/>
    </row>
    <row r="13" spans="1:6" x14ac:dyDescent="0.25">
      <c r="A13" s="162"/>
      <c r="B13" s="4">
        <v>11</v>
      </c>
      <c r="C13" s="136" t="s">
        <v>113</v>
      </c>
      <c r="D13" s="136"/>
      <c r="E13" s="135"/>
      <c r="F13" s="156"/>
    </row>
    <row r="14" spans="1:6" x14ac:dyDescent="0.25">
      <c r="A14" s="162"/>
      <c r="B14" s="4">
        <v>12</v>
      </c>
      <c r="C14" s="136" t="s">
        <v>114</v>
      </c>
      <c r="D14" s="136"/>
      <c r="E14" s="135"/>
      <c r="F14" s="156"/>
    </row>
    <row r="15" spans="1:6" x14ac:dyDescent="0.25">
      <c r="A15" s="162"/>
      <c r="B15" s="4">
        <v>13</v>
      </c>
      <c r="C15" s="136" t="s">
        <v>115</v>
      </c>
      <c r="D15" s="136"/>
      <c r="E15" s="135"/>
      <c r="F15" s="156"/>
    </row>
    <row r="16" spans="1:6" x14ac:dyDescent="0.25">
      <c r="A16" s="162"/>
      <c r="B16" s="4">
        <v>14</v>
      </c>
      <c r="C16" s="136" t="s">
        <v>116</v>
      </c>
      <c r="D16" s="136"/>
      <c r="E16" s="135"/>
      <c r="F16" s="157"/>
    </row>
    <row r="17" spans="1:6" x14ac:dyDescent="0.25">
      <c r="A17" s="162" t="s">
        <v>32</v>
      </c>
      <c r="B17" s="4">
        <v>1</v>
      </c>
      <c r="C17" s="136" t="s">
        <v>117</v>
      </c>
      <c r="D17" s="136"/>
      <c r="E17" s="158" t="s">
        <v>310</v>
      </c>
      <c r="F17" s="152" t="s">
        <v>311</v>
      </c>
    </row>
    <row r="18" spans="1:6" x14ac:dyDescent="0.25">
      <c r="A18" s="162"/>
      <c r="B18" s="4">
        <v>2</v>
      </c>
      <c r="C18" s="136" t="s">
        <v>118</v>
      </c>
      <c r="D18" s="136"/>
      <c r="E18" s="135"/>
      <c r="F18" s="133"/>
    </row>
    <row r="19" spans="1:6" x14ac:dyDescent="0.25">
      <c r="A19" s="162"/>
      <c r="B19" s="4">
        <v>3</v>
      </c>
      <c r="C19" s="136" t="s">
        <v>119</v>
      </c>
      <c r="D19" s="136"/>
      <c r="E19" s="135"/>
      <c r="F19" s="133"/>
    </row>
    <row r="20" spans="1:6" x14ac:dyDescent="0.25">
      <c r="A20" s="162"/>
      <c r="B20" s="4">
        <v>4</v>
      </c>
      <c r="C20" s="136" t="s">
        <v>120</v>
      </c>
      <c r="D20" s="136"/>
      <c r="E20" s="135"/>
      <c r="F20" s="133"/>
    </row>
    <row r="21" spans="1:6" x14ac:dyDescent="0.25">
      <c r="A21" s="162"/>
      <c r="B21" s="4">
        <v>5</v>
      </c>
      <c r="C21" s="136" t="s">
        <v>121</v>
      </c>
      <c r="D21" s="136"/>
      <c r="E21" s="135"/>
      <c r="F21" s="133"/>
    </row>
    <row r="22" spans="1:6" x14ac:dyDescent="0.25">
      <c r="A22" s="162"/>
      <c r="B22" s="4">
        <v>6</v>
      </c>
      <c r="C22" s="136" t="s">
        <v>122</v>
      </c>
      <c r="D22" s="136"/>
      <c r="E22" s="135"/>
      <c r="F22" s="133"/>
    </row>
    <row r="23" spans="1:6" x14ac:dyDescent="0.25">
      <c r="A23" s="162"/>
      <c r="B23" s="4">
        <v>7</v>
      </c>
      <c r="C23" s="136" t="s">
        <v>123</v>
      </c>
      <c r="D23" s="136"/>
      <c r="E23" s="135"/>
      <c r="F23" s="133"/>
    </row>
    <row r="24" spans="1:6" x14ac:dyDescent="0.25">
      <c r="A24" s="162"/>
      <c r="B24" s="4">
        <v>8</v>
      </c>
      <c r="C24" s="136" t="s">
        <v>124</v>
      </c>
      <c r="D24" s="136"/>
      <c r="E24" s="135"/>
      <c r="F24" s="133"/>
    </row>
    <row r="25" spans="1:6" x14ac:dyDescent="0.25">
      <c r="A25" s="162"/>
      <c r="B25" s="4">
        <v>9</v>
      </c>
      <c r="C25" s="136" t="s">
        <v>125</v>
      </c>
      <c r="D25" s="136"/>
      <c r="E25" s="135"/>
      <c r="F25" s="133"/>
    </row>
    <row r="26" spans="1:6" x14ac:dyDescent="0.25">
      <c r="A26" s="162"/>
      <c r="B26" s="4">
        <v>10</v>
      </c>
      <c r="C26" s="136" t="s">
        <v>126</v>
      </c>
      <c r="D26" s="136"/>
      <c r="E26" s="135"/>
      <c r="F26" s="133"/>
    </row>
    <row r="27" spans="1:6" x14ac:dyDescent="0.25">
      <c r="A27" s="162"/>
      <c r="B27" s="4">
        <v>11</v>
      </c>
      <c r="C27" s="136" t="s">
        <v>127</v>
      </c>
      <c r="D27" s="136"/>
      <c r="E27" s="135"/>
      <c r="F27" s="133"/>
    </row>
    <row r="28" spans="1:6" x14ac:dyDescent="0.25">
      <c r="A28" s="162"/>
      <c r="B28" s="4">
        <v>12</v>
      </c>
      <c r="C28" s="136" t="s">
        <v>128</v>
      </c>
      <c r="D28" s="136"/>
      <c r="E28" s="135"/>
      <c r="F28" s="133"/>
    </row>
    <row r="29" spans="1:6" x14ac:dyDescent="0.25">
      <c r="A29" s="162"/>
      <c r="B29" s="4">
        <v>13</v>
      </c>
      <c r="C29" s="136" t="s">
        <v>129</v>
      </c>
      <c r="D29" s="136"/>
      <c r="E29" s="135"/>
      <c r="F29" s="133"/>
    </row>
    <row r="30" spans="1:6" x14ac:dyDescent="0.25">
      <c r="A30" s="162"/>
      <c r="B30" s="4">
        <v>14</v>
      </c>
      <c r="C30" s="136" t="s">
        <v>130</v>
      </c>
      <c r="D30" s="136"/>
      <c r="E30" s="135"/>
      <c r="F30" s="133"/>
    </row>
    <row r="31" spans="1:6" x14ac:dyDescent="0.25">
      <c r="A31" s="162"/>
      <c r="B31" s="4">
        <v>15</v>
      </c>
      <c r="C31" s="136" t="s">
        <v>131</v>
      </c>
      <c r="D31" s="136"/>
      <c r="E31" s="135"/>
      <c r="F31" s="133"/>
    </row>
    <row r="32" spans="1:6" x14ac:dyDescent="0.25">
      <c r="A32" s="162"/>
      <c r="B32" s="4">
        <v>16</v>
      </c>
      <c r="C32" s="136" t="s">
        <v>132</v>
      </c>
      <c r="D32" s="136"/>
      <c r="E32" s="135"/>
      <c r="F32" s="133"/>
    </row>
    <row r="33" spans="1:6" x14ac:dyDescent="0.25">
      <c r="A33" s="162"/>
      <c r="B33" s="4">
        <v>17</v>
      </c>
      <c r="C33" s="136" t="s">
        <v>133</v>
      </c>
      <c r="D33" s="136"/>
      <c r="E33" s="135"/>
      <c r="F33" s="133"/>
    </row>
    <row r="34" spans="1:6" x14ac:dyDescent="0.25">
      <c r="A34" s="162"/>
      <c r="B34" s="4">
        <v>18</v>
      </c>
      <c r="C34" s="136" t="s">
        <v>134</v>
      </c>
      <c r="D34" s="136"/>
      <c r="E34" s="135"/>
      <c r="F34" s="133"/>
    </row>
    <row r="35" spans="1:6" x14ac:dyDescent="0.25">
      <c r="A35" s="162"/>
      <c r="B35" s="4">
        <v>19</v>
      </c>
      <c r="C35" s="136" t="s">
        <v>135</v>
      </c>
      <c r="D35" s="136"/>
      <c r="E35" s="135"/>
      <c r="F35" s="133"/>
    </row>
    <row r="36" spans="1:6" x14ac:dyDescent="0.25">
      <c r="A36" s="162"/>
      <c r="B36" s="4">
        <v>20</v>
      </c>
      <c r="C36" s="136" t="s">
        <v>136</v>
      </c>
      <c r="D36" s="136"/>
      <c r="E36" s="135"/>
      <c r="F36" s="133"/>
    </row>
    <row r="37" spans="1:6" x14ac:dyDescent="0.25">
      <c r="A37" s="162"/>
      <c r="B37" s="4">
        <v>21</v>
      </c>
      <c r="C37" s="136" t="s">
        <v>137</v>
      </c>
      <c r="D37" s="136"/>
      <c r="E37" s="135"/>
      <c r="F37" s="134"/>
    </row>
    <row r="38" spans="1:6" x14ac:dyDescent="0.25">
      <c r="A38" s="163" t="s">
        <v>33</v>
      </c>
      <c r="B38" s="4">
        <v>1</v>
      </c>
      <c r="C38" s="136" t="s">
        <v>138</v>
      </c>
      <c r="D38" s="136"/>
      <c r="E38" s="152" t="s">
        <v>312</v>
      </c>
      <c r="F38" s="152" t="s">
        <v>313</v>
      </c>
    </row>
    <row r="39" spans="1:6" ht="12.75" customHeight="1" x14ac:dyDescent="0.25">
      <c r="A39" s="164"/>
      <c r="B39" s="4">
        <v>2</v>
      </c>
      <c r="C39" s="130" t="s">
        <v>141</v>
      </c>
      <c r="D39" s="130"/>
      <c r="E39" s="156"/>
      <c r="F39" s="156"/>
    </row>
    <row r="40" spans="1:6" ht="12.75" customHeight="1" x14ac:dyDescent="0.25">
      <c r="A40" s="164"/>
      <c r="B40" s="4">
        <v>3</v>
      </c>
      <c r="C40" s="130" t="s">
        <v>144</v>
      </c>
      <c r="D40" s="130"/>
      <c r="E40" s="156"/>
      <c r="F40" s="156"/>
    </row>
    <row r="41" spans="1:6" ht="12.75" customHeight="1" x14ac:dyDescent="0.25">
      <c r="A41" s="164"/>
      <c r="B41" s="4">
        <v>4</v>
      </c>
      <c r="C41" s="130" t="s">
        <v>146</v>
      </c>
      <c r="D41" s="130"/>
      <c r="E41" s="156"/>
      <c r="F41" s="156"/>
    </row>
    <row r="42" spans="1:6" ht="12.75" customHeight="1" x14ac:dyDescent="0.25">
      <c r="A42" s="164"/>
      <c r="B42" s="4">
        <v>5</v>
      </c>
      <c r="C42" s="130" t="s">
        <v>148</v>
      </c>
      <c r="D42" s="130"/>
      <c r="E42" s="156"/>
      <c r="F42" s="156"/>
    </row>
    <row r="43" spans="1:6" x14ac:dyDescent="0.25">
      <c r="A43" s="164"/>
      <c r="B43" s="4">
        <v>6</v>
      </c>
      <c r="C43" s="136" t="s">
        <v>150</v>
      </c>
      <c r="D43" s="136"/>
      <c r="E43" s="133"/>
      <c r="F43" s="133"/>
    </row>
    <row r="44" spans="1:6" ht="12.75" customHeight="1" x14ac:dyDescent="0.25">
      <c r="A44" s="164"/>
      <c r="B44" s="4">
        <v>7</v>
      </c>
      <c r="C44" s="136" t="s">
        <v>153</v>
      </c>
      <c r="D44" s="136"/>
      <c r="E44" s="133"/>
      <c r="F44" s="133"/>
    </row>
    <row r="45" spans="1:6" ht="12.75" customHeight="1" x14ac:dyDescent="0.25">
      <c r="A45" s="164"/>
      <c r="B45" s="4">
        <v>8</v>
      </c>
      <c r="C45" s="136" t="s">
        <v>155</v>
      </c>
      <c r="D45" s="136"/>
      <c r="E45" s="133"/>
      <c r="F45" s="133"/>
    </row>
    <row r="46" spans="1:6" x14ac:dyDescent="0.25">
      <c r="A46" s="164"/>
      <c r="B46" s="4">
        <v>9</v>
      </c>
      <c r="C46" s="136" t="s">
        <v>157</v>
      </c>
      <c r="D46" s="136"/>
      <c r="E46" s="133"/>
      <c r="F46" s="133"/>
    </row>
    <row r="47" spans="1:6" x14ac:dyDescent="0.25">
      <c r="A47" s="164"/>
      <c r="B47" s="4">
        <v>10</v>
      </c>
      <c r="C47" s="136" t="s">
        <v>159</v>
      </c>
      <c r="D47" s="136"/>
      <c r="E47" s="133"/>
      <c r="F47" s="133"/>
    </row>
    <row r="48" spans="1:6" x14ac:dyDescent="0.25">
      <c r="A48" s="164"/>
      <c r="B48" s="4">
        <v>11</v>
      </c>
      <c r="C48" s="136" t="s">
        <v>161</v>
      </c>
      <c r="D48" s="136"/>
      <c r="E48" s="133"/>
      <c r="F48" s="133"/>
    </row>
    <row r="49" spans="1:6" ht="12.75" customHeight="1" x14ac:dyDescent="0.25">
      <c r="A49" s="164"/>
      <c r="B49" s="4">
        <v>12</v>
      </c>
      <c r="C49" s="136" t="s">
        <v>250</v>
      </c>
      <c r="D49" s="136"/>
      <c r="E49" s="133"/>
      <c r="F49" s="133"/>
    </row>
    <row r="50" spans="1:6" x14ac:dyDescent="0.25">
      <c r="A50" s="164"/>
      <c r="B50" s="4">
        <v>13</v>
      </c>
      <c r="C50" s="136" t="s">
        <v>252</v>
      </c>
      <c r="D50" s="136"/>
      <c r="E50" s="133"/>
      <c r="F50" s="133"/>
    </row>
    <row r="51" spans="1:6" x14ac:dyDescent="0.25">
      <c r="A51" s="164"/>
      <c r="B51" s="4">
        <v>14</v>
      </c>
      <c r="C51" s="136" t="s">
        <v>165</v>
      </c>
      <c r="D51" s="136"/>
      <c r="E51" s="133"/>
      <c r="F51" s="133"/>
    </row>
    <row r="52" spans="1:6" x14ac:dyDescent="0.25">
      <c r="A52" s="164"/>
      <c r="B52" s="4">
        <v>15</v>
      </c>
      <c r="C52" s="136" t="s">
        <v>167</v>
      </c>
      <c r="D52" s="136"/>
      <c r="E52" s="133"/>
      <c r="F52" s="133"/>
    </row>
    <row r="53" spans="1:6" ht="12.75" customHeight="1" x14ac:dyDescent="0.25">
      <c r="A53" s="164"/>
      <c r="B53" s="4">
        <v>16</v>
      </c>
      <c r="C53" s="130" t="s">
        <v>254</v>
      </c>
      <c r="D53" s="130"/>
      <c r="E53" s="133"/>
      <c r="F53" s="133"/>
    </row>
    <row r="54" spans="1:6" x14ac:dyDescent="0.25">
      <c r="A54" s="164"/>
      <c r="B54" s="4">
        <v>17</v>
      </c>
      <c r="C54" s="136" t="s">
        <v>255</v>
      </c>
      <c r="D54" s="136"/>
      <c r="E54" s="133"/>
      <c r="F54" s="133"/>
    </row>
    <row r="55" spans="1:6" x14ac:dyDescent="0.25">
      <c r="A55" s="164"/>
      <c r="B55" s="4">
        <v>18</v>
      </c>
      <c r="C55" s="136" t="s">
        <v>169</v>
      </c>
      <c r="D55" s="136"/>
      <c r="E55" s="133"/>
      <c r="F55" s="133"/>
    </row>
    <row r="56" spans="1:6" x14ac:dyDescent="0.25">
      <c r="A56" s="164"/>
      <c r="B56" s="4">
        <v>19</v>
      </c>
      <c r="C56" s="139" t="s">
        <v>256</v>
      </c>
      <c r="D56" s="140"/>
      <c r="E56" s="133"/>
      <c r="F56" s="133"/>
    </row>
    <row r="57" spans="1:6" x14ac:dyDescent="0.25">
      <c r="A57" s="164"/>
      <c r="B57" s="4">
        <v>20</v>
      </c>
      <c r="C57" s="139" t="s">
        <v>257</v>
      </c>
      <c r="D57" s="140"/>
      <c r="E57" s="133"/>
      <c r="F57" s="133"/>
    </row>
    <row r="58" spans="1:6" x14ac:dyDescent="0.25">
      <c r="A58" s="164"/>
      <c r="B58" s="4">
        <v>21</v>
      </c>
      <c r="C58" s="139" t="s">
        <v>171</v>
      </c>
      <c r="D58" s="140"/>
      <c r="E58" s="133"/>
      <c r="F58" s="133"/>
    </row>
    <row r="59" spans="1:6" x14ac:dyDescent="0.25">
      <c r="A59" s="164"/>
      <c r="B59" s="4">
        <v>22</v>
      </c>
      <c r="C59" s="139" t="s">
        <v>258</v>
      </c>
      <c r="D59" s="140"/>
      <c r="E59" s="133"/>
      <c r="F59" s="133"/>
    </row>
    <row r="60" spans="1:6" x14ac:dyDescent="0.25">
      <c r="A60" s="164"/>
      <c r="B60" s="4">
        <v>23</v>
      </c>
      <c r="C60" s="139" t="s">
        <v>259</v>
      </c>
      <c r="D60" s="140"/>
      <c r="E60" s="133"/>
      <c r="F60" s="133"/>
    </row>
    <row r="61" spans="1:6" x14ac:dyDescent="0.25">
      <c r="A61" s="164"/>
      <c r="B61" s="4">
        <v>24</v>
      </c>
      <c r="C61" s="139" t="s">
        <v>260</v>
      </c>
      <c r="D61" s="140"/>
      <c r="E61" s="133"/>
      <c r="F61" s="133"/>
    </row>
    <row r="62" spans="1:6" x14ac:dyDescent="0.25">
      <c r="A62" s="165"/>
      <c r="B62" s="4">
        <v>25</v>
      </c>
      <c r="C62" s="136" t="s">
        <v>261</v>
      </c>
      <c r="D62" s="136"/>
      <c r="E62" s="134"/>
      <c r="F62" s="134"/>
    </row>
    <row r="63" spans="1:6" x14ac:dyDescent="0.25">
      <c r="A63" s="163" t="s">
        <v>34</v>
      </c>
      <c r="B63" s="4">
        <v>1</v>
      </c>
      <c r="C63" s="132" t="s">
        <v>173</v>
      </c>
      <c r="D63" s="7" t="s">
        <v>174</v>
      </c>
      <c r="E63" s="152" t="s">
        <v>314</v>
      </c>
      <c r="F63" s="152" t="s">
        <v>315</v>
      </c>
    </row>
    <row r="64" spans="1:6" x14ac:dyDescent="0.25">
      <c r="A64" s="164"/>
      <c r="B64" s="4">
        <v>2</v>
      </c>
      <c r="C64" s="133"/>
      <c r="D64" s="7" t="s">
        <v>176</v>
      </c>
      <c r="E64" s="133"/>
      <c r="F64" s="133"/>
    </row>
    <row r="65" spans="1:6" x14ac:dyDescent="0.25">
      <c r="A65" s="164"/>
      <c r="B65" s="4">
        <v>3</v>
      </c>
      <c r="C65" s="133"/>
      <c r="D65" s="7" t="s">
        <v>262</v>
      </c>
      <c r="E65" s="133"/>
      <c r="F65" s="133"/>
    </row>
    <row r="66" spans="1:6" x14ac:dyDescent="0.25">
      <c r="A66" s="164"/>
      <c r="B66" s="4">
        <v>4</v>
      </c>
      <c r="C66" s="134"/>
      <c r="D66" s="7" t="s">
        <v>180</v>
      </c>
      <c r="E66" s="134"/>
      <c r="F66" s="133"/>
    </row>
    <row r="67" spans="1:6" x14ac:dyDescent="0.25">
      <c r="A67" s="164"/>
      <c r="B67" s="4">
        <v>5</v>
      </c>
      <c r="C67" s="132" t="s">
        <v>186</v>
      </c>
      <c r="D67" s="7" t="s">
        <v>187</v>
      </c>
      <c r="E67" s="152" t="s">
        <v>316</v>
      </c>
      <c r="F67" s="133"/>
    </row>
    <row r="68" spans="1:6" x14ac:dyDescent="0.25">
      <c r="A68" s="164"/>
      <c r="B68" s="4">
        <v>6</v>
      </c>
      <c r="C68" s="133"/>
      <c r="D68" s="7" t="s">
        <v>188</v>
      </c>
      <c r="E68" s="133"/>
      <c r="F68" s="133"/>
    </row>
    <row r="69" spans="1:6" x14ac:dyDescent="0.25">
      <c r="A69" s="164"/>
      <c r="B69" s="4">
        <v>7</v>
      </c>
      <c r="C69" s="133"/>
      <c r="D69" s="7" t="s">
        <v>183</v>
      </c>
      <c r="E69" s="133"/>
      <c r="F69" s="133"/>
    </row>
    <row r="70" spans="1:6" x14ac:dyDescent="0.25">
      <c r="A70" s="164"/>
      <c r="B70" s="4">
        <v>8</v>
      </c>
      <c r="C70" s="133"/>
      <c r="D70" s="7" t="s">
        <v>184</v>
      </c>
      <c r="E70" s="133"/>
      <c r="F70" s="133"/>
    </row>
    <row r="71" spans="1:6" x14ac:dyDescent="0.25">
      <c r="A71" s="164"/>
      <c r="B71" s="4">
        <v>9</v>
      </c>
      <c r="C71" s="134"/>
      <c r="D71" s="7" t="s">
        <v>185</v>
      </c>
      <c r="E71" s="134"/>
      <c r="F71" s="133"/>
    </row>
    <row r="72" spans="1:6" x14ac:dyDescent="0.25">
      <c r="A72" s="164"/>
      <c r="B72" s="4">
        <v>10</v>
      </c>
      <c r="C72" s="132" t="s">
        <v>189</v>
      </c>
      <c r="D72" s="7" t="s">
        <v>174</v>
      </c>
      <c r="E72" s="152" t="s">
        <v>316</v>
      </c>
      <c r="F72" s="133"/>
    </row>
    <row r="73" spans="1:6" x14ac:dyDescent="0.25">
      <c r="A73" s="164"/>
      <c r="B73" s="4">
        <v>11</v>
      </c>
      <c r="C73" s="133"/>
      <c r="D73" s="7" t="s">
        <v>190</v>
      </c>
      <c r="E73" s="133"/>
      <c r="F73" s="133"/>
    </row>
    <row r="74" spans="1:6" x14ac:dyDescent="0.25">
      <c r="A74" s="164"/>
      <c r="B74" s="4">
        <v>12</v>
      </c>
      <c r="C74" s="133"/>
      <c r="D74" s="7" t="s">
        <v>191</v>
      </c>
      <c r="E74" s="133"/>
      <c r="F74" s="133"/>
    </row>
    <row r="75" spans="1:6" x14ac:dyDescent="0.25">
      <c r="A75" s="164"/>
      <c r="B75" s="4">
        <v>13</v>
      </c>
      <c r="C75" s="133"/>
      <c r="D75" s="7" t="s">
        <v>192</v>
      </c>
      <c r="E75" s="133"/>
      <c r="F75" s="133"/>
    </row>
    <row r="76" spans="1:6" x14ac:dyDescent="0.25">
      <c r="A76" s="164"/>
      <c r="B76" s="4">
        <v>14</v>
      </c>
      <c r="C76" s="134"/>
      <c r="D76" s="7" t="s">
        <v>193</v>
      </c>
      <c r="E76" s="134"/>
      <c r="F76" s="133"/>
    </row>
    <row r="77" spans="1:6" x14ac:dyDescent="0.25">
      <c r="A77" s="164"/>
      <c r="B77" s="4">
        <v>15</v>
      </c>
      <c r="C77" s="132" t="s">
        <v>194</v>
      </c>
      <c r="D77" s="7" t="s">
        <v>174</v>
      </c>
      <c r="E77" s="152" t="s">
        <v>316</v>
      </c>
      <c r="F77" s="133"/>
    </row>
    <row r="78" spans="1:6" x14ac:dyDescent="0.25">
      <c r="A78" s="164"/>
      <c r="B78" s="4">
        <v>16</v>
      </c>
      <c r="C78" s="133"/>
      <c r="D78" s="7" t="s">
        <v>195</v>
      </c>
      <c r="E78" s="133"/>
      <c r="F78" s="133"/>
    </row>
    <row r="79" spans="1:6" x14ac:dyDescent="0.25">
      <c r="A79" s="164"/>
      <c r="B79" s="4">
        <v>17</v>
      </c>
      <c r="C79" s="133"/>
      <c r="D79" s="7" t="s">
        <v>196</v>
      </c>
      <c r="E79" s="133"/>
      <c r="F79" s="133"/>
    </row>
    <row r="80" spans="1:6" x14ac:dyDescent="0.25">
      <c r="A80" s="164"/>
      <c r="B80" s="4">
        <v>18</v>
      </c>
      <c r="C80" s="133"/>
      <c r="D80" s="7" t="s">
        <v>197</v>
      </c>
      <c r="E80" s="133"/>
      <c r="F80" s="133"/>
    </row>
    <row r="81" spans="1:6" x14ac:dyDescent="0.25">
      <c r="A81" s="164"/>
      <c r="B81" s="4">
        <v>19</v>
      </c>
      <c r="C81" s="134"/>
      <c r="D81" s="7" t="s">
        <v>198</v>
      </c>
      <c r="E81" s="134"/>
      <c r="F81" s="133"/>
    </row>
    <row r="82" spans="1:6" ht="12.75" customHeight="1" x14ac:dyDescent="0.25">
      <c r="A82" s="164"/>
      <c r="B82" s="4">
        <v>20</v>
      </c>
      <c r="C82" s="135" t="s">
        <v>199</v>
      </c>
      <c r="D82" s="7" t="s">
        <v>200</v>
      </c>
      <c r="E82" s="159" t="s">
        <v>314</v>
      </c>
      <c r="F82" s="133"/>
    </row>
    <row r="83" spans="1:6" x14ac:dyDescent="0.25">
      <c r="A83" s="164"/>
      <c r="B83" s="4">
        <v>21</v>
      </c>
      <c r="C83" s="135"/>
      <c r="D83" s="7" t="s">
        <v>201</v>
      </c>
      <c r="E83" s="160"/>
      <c r="F83" s="133"/>
    </row>
    <row r="84" spans="1:6" x14ac:dyDescent="0.25">
      <c r="A84" s="164"/>
      <c r="B84" s="4">
        <v>22</v>
      </c>
      <c r="C84" s="135"/>
      <c r="D84" s="7" t="s">
        <v>202</v>
      </c>
      <c r="E84" s="160"/>
      <c r="F84" s="133"/>
    </row>
    <row r="85" spans="1:6" x14ac:dyDescent="0.25">
      <c r="A85" s="164"/>
      <c r="B85" s="4">
        <v>23</v>
      </c>
      <c r="C85" s="135"/>
      <c r="D85" s="7" t="s">
        <v>203</v>
      </c>
      <c r="E85" s="160"/>
      <c r="F85" s="133"/>
    </row>
    <row r="86" spans="1:6" x14ac:dyDescent="0.25">
      <c r="A86" s="164"/>
      <c r="B86" s="4">
        <v>23</v>
      </c>
      <c r="C86" s="8" t="s">
        <v>204</v>
      </c>
      <c r="D86" s="7" t="s">
        <v>203</v>
      </c>
      <c r="E86" s="9" t="s">
        <v>317</v>
      </c>
      <c r="F86" s="133"/>
    </row>
    <row r="87" spans="1:6" ht="14.25" customHeight="1" x14ac:dyDescent="0.25">
      <c r="A87" s="164"/>
      <c r="B87" s="4">
        <v>24</v>
      </c>
      <c r="C87" s="132" t="s">
        <v>205</v>
      </c>
      <c r="D87" s="7" t="s">
        <v>318</v>
      </c>
      <c r="E87" s="159" t="s">
        <v>319</v>
      </c>
      <c r="F87" s="133"/>
    </row>
    <row r="88" spans="1:6" ht="14.25" customHeight="1" x14ac:dyDescent="0.25">
      <c r="A88" s="164"/>
      <c r="B88" s="4">
        <v>25</v>
      </c>
      <c r="C88" s="133"/>
      <c r="D88" s="7" t="s">
        <v>207</v>
      </c>
      <c r="E88" s="161"/>
      <c r="F88" s="133"/>
    </row>
    <row r="89" spans="1:6" x14ac:dyDescent="0.25">
      <c r="A89" s="163" t="s">
        <v>208</v>
      </c>
      <c r="B89" s="4">
        <v>1</v>
      </c>
      <c r="C89" s="137" t="s">
        <v>209</v>
      </c>
      <c r="D89" s="138"/>
      <c r="E89" s="152" t="s">
        <v>314</v>
      </c>
      <c r="F89" s="152" t="s">
        <v>320</v>
      </c>
    </row>
    <row r="90" spans="1:6" x14ac:dyDescent="0.25">
      <c r="A90" s="164"/>
      <c r="B90" s="4">
        <v>2</v>
      </c>
      <c r="C90" s="137" t="s">
        <v>210</v>
      </c>
      <c r="D90" s="138"/>
      <c r="E90" s="133"/>
      <c r="F90" s="133"/>
    </row>
    <row r="91" spans="1:6" x14ac:dyDescent="0.25">
      <c r="A91" s="164"/>
      <c r="B91" s="4">
        <v>3</v>
      </c>
      <c r="C91" s="137" t="s">
        <v>211</v>
      </c>
      <c r="D91" s="138"/>
      <c r="E91" s="133"/>
      <c r="F91" s="133"/>
    </row>
    <row r="92" spans="1:6" x14ac:dyDescent="0.25">
      <c r="A92" s="164"/>
      <c r="B92" s="4">
        <v>4</v>
      </c>
      <c r="C92" s="137" t="s">
        <v>212</v>
      </c>
      <c r="D92" s="138"/>
      <c r="E92" s="134"/>
      <c r="F92" s="134"/>
    </row>
    <row r="93" spans="1:6" x14ac:dyDescent="0.25">
      <c r="A93" s="163" t="s">
        <v>36</v>
      </c>
      <c r="B93" s="4">
        <v>1</v>
      </c>
      <c r="C93" s="136" t="s">
        <v>321</v>
      </c>
      <c r="D93" s="136"/>
      <c r="E93" s="10" t="s">
        <v>322</v>
      </c>
      <c r="F93" s="152" t="s">
        <v>323</v>
      </c>
    </row>
    <row r="94" spans="1:6" x14ac:dyDescent="0.25">
      <c r="A94" s="164"/>
      <c r="B94" s="4">
        <v>2</v>
      </c>
      <c r="C94" s="136" t="s">
        <v>324</v>
      </c>
      <c r="D94" s="136"/>
      <c r="E94" s="10" t="s">
        <v>325</v>
      </c>
      <c r="F94" s="133"/>
    </row>
    <row r="95" spans="1:6" x14ac:dyDescent="0.25">
      <c r="A95" s="164"/>
      <c r="B95" s="4">
        <v>3</v>
      </c>
      <c r="C95" s="136" t="s">
        <v>326</v>
      </c>
      <c r="D95" s="136"/>
      <c r="E95" s="10" t="s">
        <v>327</v>
      </c>
      <c r="F95" s="133"/>
    </row>
    <row r="96" spans="1:6" x14ac:dyDescent="0.25">
      <c r="A96" s="164"/>
      <c r="B96" s="4">
        <v>4</v>
      </c>
      <c r="C96" s="136" t="s">
        <v>328</v>
      </c>
      <c r="D96" s="136"/>
      <c r="E96" s="10" t="s">
        <v>329</v>
      </c>
      <c r="F96" s="133"/>
    </row>
    <row r="97" spans="1:9" x14ac:dyDescent="0.25">
      <c r="A97" s="164"/>
      <c r="B97" s="4">
        <v>5</v>
      </c>
      <c r="C97" s="136" t="s">
        <v>220</v>
      </c>
      <c r="D97" s="136"/>
      <c r="E97" s="10" t="s">
        <v>330</v>
      </c>
      <c r="F97" s="133"/>
    </row>
    <row r="98" spans="1:9" x14ac:dyDescent="0.25">
      <c r="A98" s="164"/>
      <c r="B98" s="4">
        <v>6</v>
      </c>
      <c r="C98" s="136" t="s">
        <v>223</v>
      </c>
      <c r="D98" s="136"/>
      <c r="E98" s="153" t="s">
        <v>331</v>
      </c>
      <c r="F98" s="133"/>
      <c r="I98" s="1" t="s">
        <v>332</v>
      </c>
    </row>
    <row r="99" spans="1:9" x14ac:dyDescent="0.25">
      <c r="A99" s="164"/>
      <c r="B99" s="4">
        <v>7</v>
      </c>
      <c r="C99" s="136" t="s">
        <v>226</v>
      </c>
      <c r="D99" s="136"/>
      <c r="E99" s="154"/>
      <c r="F99" s="133"/>
    </row>
    <row r="100" spans="1:9" x14ac:dyDescent="0.25">
      <c r="A100" s="164"/>
      <c r="B100" s="4">
        <v>8</v>
      </c>
      <c r="C100" s="136" t="s">
        <v>228</v>
      </c>
      <c r="D100" s="136"/>
      <c r="E100" s="154"/>
      <c r="F100" s="133"/>
    </row>
    <row r="101" spans="1:9" x14ac:dyDescent="0.25">
      <c r="A101" s="164"/>
      <c r="B101" s="4">
        <v>9</v>
      </c>
      <c r="C101" s="136" t="s">
        <v>230</v>
      </c>
      <c r="D101" s="136"/>
      <c r="E101" s="155"/>
      <c r="F101" s="133"/>
    </row>
    <row r="102" spans="1:9" x14ac:dyDescent="0.25">
      <c r="A102" s="164"/>
      <c r="B102" s="4">
        <v>10</v>
      </c>
      <c r="C102" s="136" t="s">
        <v>333</v>
      </c>
      <c r="D102" s="136"/>
      <c r="E102" s="10" t="s">
        <v>334</v>
      </c>
      <c r="F102" s="133"/>
    </row>
    <row r="103" spans="1:9" x14ac:dyDescent="0.25">
      <c r="A103" s="165"/>
      <c r="B103" s="4">
        <v>11</v>
      </c>
      <c r="C103" s="136" t="s">
        <v>335</v>
      </c>
      <c r="D103" s="136"/>
      <c r="E103" s="10" t="s">
        <v>336</v>
      </c>
      <c r="F103" s="134"/>
    </row>
  </sheetData>
  <mergeCells count="106">
    <mergeCell ref="B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97:D97"/>
    <mergeCell ref="C98:D98"/>
    <mergeCell ref="C55:D55"/>
    <mergeCell ref="C56:D56"/>
    <mergeCell ref="C57:D57"/>
    <mergeCell ref="C58:D58"/>
    <mergeCell ref="C59:D59"/>
    <mergeCell ref="C60:D60"/>
    <mergeCell ref="C61:D61"/>
    <mergeCell ref="C62:D62"/>
    <mergeCell ref="C89:D89"/>
    <mergeCell ref="C99:D99"/>
    <mergeCell ref="C100:D100"/>
    <mergeCell ref="C101:D101"/>
    <mergeCell ref="C102:D102"/>
    <mergeCell ref="C103:D103"/>
    <mergeCell ref="A3:A16"/>
    <mergeCell ref="A17:A37"/>
    <mergeCell ref="A38:A62"/>
    <mergeCell ref="A63:A88"/>
    <mergeCell ref="A89:A92"/>
    <mergeCell ref="A93:A103"/>
    <mergeCell ref="C63:C66"/>
    <mergeCell ref="C67:C71"/>
    <mergeCell ref="C72:C76"/>
    <mergeCell ref="C77:C81"/>
    <mergeCell ref="C82:C85"/>
    <mergeCell ref="C87:C88"/>
    <mergeCell ref="C90:D90"/>
    <mergeCell ref="C91:D91"/>
    <mergeCell ref="C92:D92"/>
    <mergeCell ref="C93:D93"/>
    <mergeCell ref="C94:D94"/>
    <mergeCell ref="C95:D95"/>
    <mergeCell ref="C96:D96"/>
    <mergeCell ref="E89:E92"/>
    <mergeCell ref="E98:E101"/>
    <mergeCell ref="F3:F16"/>
    <mergeCell ref="F17:F37"/>
    <mergeCell ref="F38:F62"/>
    <mergeCell ref="F63:F88"/>
    <mergeCell ref="F89:F92"/>
    <mergeCell ref="F93:F103"/>
    <mergeCell ref="E3:E16"/>
    <mergeCell ref="E17:E37"/>
    <mergeCell ref="E38:E62"/>
    <mergeCell ref="E63:E66"/>
    <mergeCell ref="E67:E71"/>
    <mergeCell ref="E72:E76"/>
    <mergeCell ref="E77:E81"/>
    <mergeCell ref="E82:E85"/>
    <mergeCell ref="E87:E88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workbookViewId="0">
      <selection activeCell="E54" sqref="E54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63.332031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85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34" t="s">
        <v>86</v>
      </c>
      <c r="B2" s="35">
        <v>44073</v>
      </c>
      <c r="C2" s="34" t="s">
        <v>87</v>
      </c>
      <c r="D2" s="52" t="s">
        <v>88</v>
      </c>
      <c r="E2" s="34" t="s">
        <v>89</v>
      </c>
      <c r="F2" s="51"/>
      <c r="G2" s="34" t="s">
        <v>90</v>
      </c>
      <c r="H2" s="54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34" t="s">
        <v>92</v>
      </c>
      <c r="B4" s="131" t="s">
        <v>93</v>
      </c>
      <c r="C4" s="131"/>
      <c r="D4" s="34" t="s">
        <v>94</v>
      </c>
      <c r="E4" s="34" t="s">
        <v>95</v>
      </c>
      <c r="F4" s="34" t="s">
        <v>96</v>
      </c>
      <c r="G4" s="34" t="s">
        <v>97</v>
      </c>
      <c r="H4" s="34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101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101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101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101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101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101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101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101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101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101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101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101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101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101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44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44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44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44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44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44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44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44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44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44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44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44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44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44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44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44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44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44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44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44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44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143</v>
      </c>
      <c r="G41" s="42" t="s">
        <v>103</v>
      </c>
      <c r="H41" s="42" t="s">
        <v>103</v>
      </c>
    </row>
    <row r="42" spans="1:8" s="32" customFormat="1" ht="13.2" x14ac:dyDescent="0.25">
      <c r="A42" s="131"/>
      <c r="B42" s="130" t="s">
        <v>144</v>
      </c>
      <c r="C42" s="130"/>
      <c r="D42" s="39" t="s">
        <v>142</v>
      </c>
      <c r="E42" s="40" t="s">
        <v>139</v>
      </c>
      <c r="F42" s="43" t="s">
        <v>145</v>
      </c>
      <c r="G42" s="42" t="s">
        <v>103</v>
      </c>
      <c r="H42" s="42" t="s">
        <v>103</v>
      </c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147</v>
      </c>
      <c r="G43" s="42" t="s">
        <v>103</v>
      </c>
      <c r="H43" s="42" t="s">
        <v>103</v>
      </c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149</v>
      </c>
      <c r="G44" s="42" t="s">
        <v>103</v>
      </c>
      <c r="H44" s="42" t="s">
        <v>103</v>
      </c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152</v>
      </c>
      <c r="G45" s="42" t="s">
        <v>103</v>
      </c>
      <c r="H45" s="42" t="s">
        <v>103</v>
      </c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154</v>
      </c>
      <c r="G46" s="42" t="s">
        <v>103</v>
      </c>
      <c r="H46" s="42" t="s">
        <v>103</v>
      </c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156</v>
      </c>
      <c r="G47" s="42" t="s">
        <v>103</v>
      </c>
      <c r="H47" s="42" t="s">
        <v>103</v>
      </c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158</v>
      </c>
      <c r="G48" s="42" t="s">
        <v>103</v>
      </c>
      <c r="H48" s="42" t="s">
        <v>103</v>
      </c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139</v>
      </c>
      <c r="F49" s="43" t="s">
        <v>160</v>
      </c>
      <c r="G49" s="42" t="s">
        <v>103</v>
      </c>
      <c r="H49" s="42" t="s">
        <v>103</v>
      </c>
    </row>
    <row r="50" spans="1:8" s="32" customFormat="1" ht="13.2" x14ac:dyDescent="0.25">
      <c r="A50" s="131"/>
      <c r="B50" s="136" t="s">
        <v>161</v>
      </c>
      <c r="C50" s="136"/>
      <c r="D50" s="39" t="s">
        <v>142</v>
      </c>
      <c r="E50" s="40" t="s">
        <v>139</v>
      </c>
      <c r="F50" s="43" t="s">
        <v>162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163</v>
      </c>
      <c r="C51" s="136"/>
      <c r="D51" s="39" t="s">
        <v>139</v>
      </c>
      <c r="E51" s="40" t="s">
        <v>139</v>
      </c>
      <c r="F51" s="43" t="s">
        <v>164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165</v>
      </c>
      <c r="C52" s="136"/>
      <c r="D52" s="39" t="s">
        <v>139</v>
      </c>
      <c r="E52" s="40" t="s">
        <v>139</v>
      </c>
      <c r="F52" s="43" t="s">
        <v>166</v>
      </c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167</v>
      </c>
      <c r="C53" s="136"/>
      <c r="D53" s="39" t="s">
        <v>142</v>
      </c>
      <c r="E53" s="40" t="s">
        <v>139</v>
      </c>
      <c r="F53" s="43" t="s">
        <v>168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169</v>
      </c>
      <c r="C54" s="136"/>
      <c r="D54" s="39" t="s">
        <v>139</v>
      </c>
      <c r="E54" s="40" t="s">
        <v>139</v>
      </c>
      <c r="F54" s="43" t="s">
        <v>170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9" t="s">
        <v>171</v>
      </c>
      <c r="C55" s="140"/>
      <c r="D55" s="44" t="s">
        <v>139</v>
      </c>
      <c r="E55" s="40" t="s">
        <v>151</v>
      </c>
      <c r="F55" s="43" t="s">
        <v>172</v>
      </c>
      <c r="G55" s="42" t="s">
        <v>103</v>
      </c>
      <c r="H55" s="42" t="s">
        <v>103</v>
      </c>
    </row>
    <row r="56" spans="1:8" s="32" customFormat="1" ht="13.2" x14ac:dyDescent="0.25">
      <c r="A56" s="131" t="s">
        <v>34</v>
      </c>
      <c r="B56" s="132" t="s">
        <v>173</v>
      </c>
      <c r="C56" s="7" t="s">
        <v>174</v>
      </c>
      <c r="D56" s="44" t="s">
        <v>139</v>
      </c>
      <c r="E56" s="40" t="s">
        <v>151</v>
      </c>
      <c r="F56" s="43" t="s">
        <v>175</v>
      </c>
      <c r="G56" s="42"/>
      <c r="H56" s="42"/>
    </row>
    <row r="57" spans="1:8" s="32" customFormat="1" ht="13.2" x14ac:dyDescent="0.25">
      <c r="A57" s="131"/>
      <c r="B57" s="133"/>
      <c r="C57" s="7" t="s">
        <v>176</v>
      </c>
      <c r="D57" s="44" t="s">
        <v>139</v>
      </c>
      <c r="E57" s="40" t="s">
        <v>151</v>
      </c>
      <c r="F57" s="43" t="s">
        <v>177</v>
      </c>
      <c r="G57" s="42"/>
      <c r="H57" s="42"/>
    </row>
    <row r="58" spans="1:8" s="32" customFormat="1" ht="13.2" x14ac:dyDescent="0.25">
      <c r="A58" s="131"/>
      <c r="B58" s="133"/>
      <c r="C58" s="7" t="s">
        <v>178</v>
      </c>
      <c r="D58" s="44" t="s">
        <v>139</v>
      </c>
      <c r="E58" s="40" t="s">
        <v>151</v>
      </c>
      <c r="F58" s="43" t="s">
        <v>179</v>
      </c>
      <c r="G58" s="42"/>
      <c r="H58" s="42"/>
    </row>
    <row r="59" spans="1:8" s="32" customFormat="1" ht="13.2" x14ac:dyDescent="0.25">
      <c r="A59" s="131"/>
      <c r="B59" s="134"/>
      <c r="C59" s="7" t="s">
        <v>180</v>
      </c>
      <c r="D59" s="44" t="s">
        <v>139</v>
      </c>
      <c r="E59" s="40" t="s">
        <v>151</v>
      </c>
      <c r="F59" s="43" t="s">
        <v>181</v>
      </c>
      <c r="G59" s="42"/>
      <c r="H59" s="42"/>
    </row>
    <row r="60" spans="1:8" s="53" customFormat="1" ht="13.2" x14ac:dyDescent="0.25">
      <c r="A60" s="131"/>
      <c r="B60" s="132" t="s">
        <v>337</v>
      </c>
      <c r="C60" s="10" t="s">
        <v>182</v>
      </c>
      <c r="D60" s="44" t="s">
        <v>139</v>
      </c>
      <c r="E60" s="40"/>
      <c r="F60" s="55"/>
      <c r="G60" s="56"/>
      <c r="H60" s="56"/>
    </row>
    <row r="61" spans="1:8" s="53" customFormat="1" ht="13.2" x14ac:dyDescent="0.25">
      <c r="A61" s="131"/>
      <c r="B61" s="133"/>
      <c r="C61" s="10" t="s">
        <v>183</v>
      </c>
      <c r="D61" s="44" t="s">
        <v>139</v>
      </c>
      <c r="E61" s="40"/>
      <c r="F61" s="57"/>
      <c r="G61" s="56"/>
      <c r="H61" s="56"/>
    </row>
    <row r="62" spans="1:8" s="53" customFormat="1" ht="13.2" x14ac:dyDescent="0.25">
      <c r="A62" s="131"/>
      <c r="B62" s="133"/>
      <c r="C62" s="10" t="s">
        <v>184</v>
      </c>
      <c r="D62" s="44" t="s">
        <v>139</v>
      </c>
      <c r="E62" s="40"/>
      <c r="F62" s="57"/>
      <c r="G62" s="56"/>
      <c r="H62" s="56"/>
    </row>
    <row r="63" spans="1:8" s="53" customFormat="1" ht="13.2" x14ac:dyDescent="0.25">
      <c r="A63" s="131"/>
      <c r="B63" s="134"/>
      <c r="C63" s="10" t="s">
        <v>185</v>
      </c>
      <c r="D63" s="44" t="s">
        <v>139</v>
      </c>
      <c r="E63" s="40"/>
      <c r="F63" s="58"/>
      <c r="G63" s="56"/>
      <c r="H63" s="56"/>
    </row>
    <row r="64" spans="1:8" s="32" customFormat="1" ht="13.2" x14ac:dyDescent="0.25">
      <c r="A64" s="131"/>
      <c r="B64" s="132" t="s">
        <v>186</v>
      </c>
      <c r="C64" s="7" t="s">
        <v>187</v>
      </c>
      <c r="D64" s="44"/>
      <c r="E64" s="40"/>
      <c r="F64" s="43"/>
      <c r="G64" s="42"/>
      <c r="H64" s="42"/>
    </row>
    <row r="65" spans="1:8" s="32" customFormat="1" ht="13.2" x14ac:dyDescent="0.25">
      <c r="A65" s="131"/>
      <c r="B65" s="133"/>
      <c r="C65" s="7" t="s">
        <v>188</v>
      </c>
      <c r="D65" s="44"/>
      <c r="E65" s="40"/>
      <c r="F65" s="58"/>
      <c r="G65" s="42"/>
      <c r="H65" s="42"/>
    </row>
    <row r="66" spans="1:8" s="32" customFormat="1" ht="13.2" x14ac:dyDescent="0.25">
      <c r="A66" s="131"/>
      <c r="B66" s="133"/>
      <c r="C66" s="7" t="s">
        <v>183</v>
      </c>
      <c r="D66" s="44"/>
      <c r="E66" s="40"/>
      <c r="F66" s="58"/>
      <c r="G66" s="42"/>
      <c r="H66" s="42"/>
    </row>
    <row r="67" spans="1:8" s="32" customFormat="1" ht="13.2" x14ac:dyDescent="0.25">
      <c r="A67" s="131"/>
      <c r="B67" s="133"/>
      <c r="C67" s="7" t="s">
        <v>184</v>
      </c>
      <c r="D67" s="44"/>
      <c r="E67" s="40"/>
      <c r="F67" s="58"/>
      <c r="G67" s="42"/>
      <c r="H67" s="42"/>
    </row>
    <row r="68" spans="1:8" s="32" customFormat="1" ht="13.2" x14ac:dyDescent="0.25">
      <c r="A68" s="131"/>
      <c r="B68" s="134"/>
      <c r="C68" s="7" t="s">
        <v>185</v>
      </c>
      <c r="D68" s="44"/>
      <c r="E68" s="40"/>
      <c r="F68" s="58"/>
      <c r="G68" s="42"/>
      <c r="H68" s="42"/>
    </row>
    <row r="69" spans="1:8" s="32" customFormat="1" ht="13.2" x14ac:dyDescent="0.25">
      <c r="A69" s="131"/>
      <c r="B69" s="132" t="s">
        <v>189</v>
      </c>
      <c r="C69" s="7" t="s">
        <v>174</v>
      </c>
      <c r="D69" s="44"/>
      <c r="E69" s="40"/>
      <c r="F69" s="43"/>
      <c r="G69" s="42"/>
      <c r="H69" s="42"/>
    </row>
    <row r="70" spans="1:8" s="32" customFormat="1" ht="13.2" x14ac:dyDescent="0.25">
      <c r="A70" s="131"/>
      <c r="B70" s="133"/>
      <c r="C70" s="7" t="s">
        <v>190</v>
      </c>
      <c r="D70" s="44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191</v>
      </c>
      <c r="D71" s="44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192</v>
      </c>
      <c r="D72" s="44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193</v>
      </c>
      <c r="D73" s="44"/>
      <c r="E73" s="40"/>
      <c r="F73" s="43"/>
      <c r="G73" s="42"/>
      <c r="H73" s="42"/>
    </row>
    <row r="74" spans="1:8" s="32" customFormat="1" ht="13.2" x14ac:dyDescent="0.25">
      <c r="A74" s="131"/>
      <c r="B74" s="132" t="s">
        <v>194</v>
      </c>
      <c r="C74" s="7" t="s">
        <v>174</v>
      </c>
      <c r="D74" s="44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195</v>
      </c>
      <c r="D75" s="44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196</v>
      </c>
      <c r="D76" s="44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197</v>
      </c>
      <c r="D77" s="44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198</v>
      </c>
      <c r="D78" s="44"/>
      <c r="E78" s="40"/>
      <c r="F78" s="43"/>
      <c r="G78" s="42"/>
      <c r="H78" s="42"/>
    </row>
    <row r="79" spans="1:8" s="32" customFormat="1" ht="13.2" x14ac:dyDescent="0.25">
      <c r="A79" s="131"/>
      <c r="B79" s="135" t="s">
        <v>199</v>
      </c>
      <c r="C79" s="7" t="s">
        <v>200</v>
      </c>
      <c r="D79" s="44"/>
      <c r="E79" s="40"/>
      <c r="F79" s="43"/>
      <c r="G79" s="42"/>
      <c r="H79" s="42"/>
    </row>
    <row r="80" spans="1:8" s="32" customFormat="1" ht="13.2" x14ac:dyDescent="0.25">
      <c r="A80" s="131"/>
      <c r="B80" s="135"/>
      <c r="C80" s="7" t="s">
        <v>201</v>
      </c>
      <c r="D80" s="44"/>
      <c r="E80" s="40"/>
      <c r="F80" s="43"/>
      <c r="G80" s="42"/>
      <c r="H80" s="42"/>
    </row>
    <row r="81" spans="1:8" s="32" customFormat="1" ht="13.2" x14ac:dyDescent="0.25">
      <c r="A81" s="131"/>
      <c r="B81" s="135"/>
      <c r="C81" s="7" t="s">
        <v>202</v>
      </c>
      <c r="D81" s="44"/>
      <c r="E81" s="40"/>
      <c r="F81" s="43"/>
      <c r="G81" s="42"/>
      <c r="H81" s="42"/>
    </row>
    <row r="82" spans="1:8" s="32" customFormat="1" ht="13.2" x14ac:dyDescent="0.25">
      <c r="A82" s="131"/>
      <c r="B82" s="135"/>
      <c r="C82" s="7" t="s">
        <v>203</v>
      </c>
      <c r="D82" s="44"/>
      <c r="E82" s="40"/>
      <c r="F82" s="43"/>
      <c r="G82" s="42"/>
      <c r="H82" s="42"/>
    </row>
    <row r="83" spans="1:8" s="32" customFormat="1" ht="13.2" x14ac:dyDescent="0.25">
      <c r="A83" s="131"/>
      <c r="B83" s="8" t="s">
        <v>204</v>
      </c>
      <c r="C83" s="7" t="s">
        <v>203</v>
      </c>
      <c r="D83" s="44"/>
      <c r="E83" s="40"/>
      <c r="F83" s="43"/>
      <c r="G83" s="42"/>
      <c r="H83" s="42"/>
    </row>
    <row r="84" spans="1:8" s="32" customFormat="1" ht="13.2" x14ac:dyDescent="0.25">
      <c r="A84" s="131"/>
      <c r="B84" s="132" t="s">
        <v>205</v>
      </c>
      <c r="C84" s="7" t="s">
        <v>206</v>
      </c>
      <c r="D84" s="44"/>
      <c r="E84" s="40"/>
      <c r="F84" s="43"/>
      <c r="G84" s="42"/>
      <c r="H84" s="42"/>
    </row>
    <row r="85" spans="1:8" s="32" customFormat="1" ht="13.2" x14ac:dyDescent="0.25">
      <c r="A85" s="131"/>
      <c r="B85" s="133"/>
      <c r="C85" s="7" t="s">
        <v>207</v>
      </c>
      <c r="D85" s="44"/>
      <c r="E85" s="40"/>
      <c r="F85" s="43"/>
      <c r="G85" s="42"/>
      <c r="H85" s="42"/>
    </row>
    <row r="86" spans="1:8" s="32" customFormat="1" ht="13.2" x14ac:dyDescent="0.25">
      <c r="A86" s="131" t="s">
        <v>208</v>
      </c>
      <c r="B86" s="137" t="s">
        <v>209</v>
      </c>
      <c r="C86" s="138"/>
      <c r="D86" s="44"/>
      <c r="E86" s="40"/>
      <c r="F86" s="43"/>
      <c r="G86" s="42" t="s">
        <v>103</v>
      </c>
      <c r="H86" s="42" t="s">
        <v>103</v>
      </c>
    </row>
    <row r="87" spans="1:8" s="32" customFormat="1" ht="13.2" x14ac:dyDescent="0.25">
      <c r="A87" s="131"/>
      <c r="B87" s="137" t="s">
        <v>210</v>
      </c>
      <c r="C87" s="138"/>
      <c r="D87" s="44"/>
      <c r="E87" s="40"/>
      <c r="F87" s="43"/>
      <c r="G87" s="42" t="s">
        <v>103</v>
      </c>
      <c r="H87" s="42" t="s">
        <v>103</v>
      </c>
    </row>
    <row r="88" spans="1:8" s="32" customFormat="1" ht="13.2" x14ac:dyDescent="0.25">
      <c r="A88" s="131"/>
      <c r="B88" s="137" t="s">
        <v>211</v>
      </c>
      <c r="C88" s="138"/>
      <c r="D88" s="44"/>
      <c r="E88" s="40"/>
      <c r="F88" s="43"/>
      <c r="G88" s="42" t="s">
        <v>103</v>
      </c>
      <c r="H88" s="42" t="s">
        <v>103</v>
      </c>
    </row>
    <row r="89" spans="1:8" s="32" customFormat="1" ht="13.2" x14ac:dyDescent="0.25">
      <c r="A89" s="131"/>
      <c r="B89" s="137" t="s">
        <v>212</v>
      </c>
      <c r="C89" s="138"/>
      <c r="D89" s="44"/>
      <c r="E89" s="40"/>
      <c r="F89" s="43"/>
      <c r="G89" s="42" t="s">
        <v>103</v>
      </c>
      <c r="H89" s="42" t="s">
        <v>103</v>
      </c>
    </row>
    <row r="90" spans="1:8" s="32" customFormat="1" ht="13.2" x14ac:dyDescent="0.25">
      <c r="A90" s="131" t="s">
        <v>213</v>
      </c>
      <c r="B90" s="130" t="s">
        <v>214</v>
      </c>
      <c r="C90" s="130"/>
      <c r="D90" s="44" t="s">
        <v>215</v>
      </c>
      <c r="E90" s="59">
        <v>0</v>
      </c>
      <c r="F90" s="60"/>
      <c r="G90" s="42" t="s">
        <v>103</v>
      </c>
      <c r="H90" s="42" t="s">
        <v>103</v>
      </c>
    </row>
    <row r="91" spans="1:8" s="32" customFormat="1" ht="13.2" x14ac:dyDescent="0.25">
      <c r="A91" s="131"/>
      <c r="B91" s="130" t="s">
        <v>216</v>
      </c>
      <c r="C91" s="130"/>
      <c r="D91" s="44" t="s">
        <v>215</v>
      </c>
      <c r="E91" s="59">
        <v>6</v>
      </c>
      <c r="F91" s="60" t="s">
        <v>217</v>
      </c>
      <c r="G91" s="42" t="s">
        <v>103</v>
      </c>
      <c r="H91" s="42" t="s">
        <v>103</v>
      </c>
    </row>
    <row r="92" spans="1:8" s="32" customFormat="1" ht="13.2" x14ac:dyDescent="0.25">
      <c r="A92" s="131"/>
      <c r="B92" s="130" t="s">
        <v>218</v>
      </c>
      <c r="C92" s="130"/>
      <c r="D92" s="44" t="s">
        <v>215</v>
      </c>
      <c r="E92" s="40">
        <v>0</v>
      </c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0" t="s">
        <v>219</v>
      </c>
      <c r="C93" s="130"/>
      <c r="D93" s="44" t="s">
        <v>215</v>
      </c>
      <c r="E93" s="40">
        <v>0</v>
      </c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6" t="s">
        <v>220</v>
      </c>
      <c r="C94" s="136"/>
      <c r="D94" s="44" t="s">
        <v>215</v>
      </c>
      <c r="E94" s="40">
        <v>0</v>
      </c>
      <c r="F94" s="43"/>
      <c r="G94" s="42"/>
      <c r="H94" s="42"/>
    </row>
    <row r="95" spans="1:8" s="32" customFormat="1" ht="13.2" x14ac:dyDescent="0.25">
      <c r="A95" s="131"/>
      <c r="B95" s="130" t="s">
        <v>221</v>
      </c>
      <c r="C95" s="130"/>
      <c r="D95" s="44" t="s">
        <v>215</v>
      </c>
      <c r="E95" s="40">
        <v>0</v>
      </c>
      <c r="F95" s="43"/>
      <c r="G95" s="42"/>
      <c r="H95" s="42"/>
    </row>
    <row r="96" spans="1:8" s="32" customFormat="1" ht="13.2" x14ac:dyDescent="0.25">
      <c r="A96" s="131"/>
      <c r="B96" s="130" t="s">
        <v>222</v>
      </c>
      <c r="C96" s="130"/>
      <c r="D96" s="44" t="s">
        <v>215</v>
      </c>
      <c r="E96" s="40">
        <v>0</v>
      </c>
      <c r="F96" s="43"/>
      <c r="G96" s="42"/>
      <c r="H96" s="42"/>
    </row>
    <row r="97" spans="1:8" s="32" customFormat="1" ht="13.2" x14ac:dyDescent="0.25">
      <c r="A97" s="131"/>
      <c r="B97" s="130" t="s">
        <v>223</v>
      </c>
      <c r="C97" s="130"/>
      <c r="D97" s="44" t="s">
        <v>224</v>
      </c>
      <c r="E97" s="40" t="s">
        <v>142</v>
      </c>
      <c r="F97" s="43" t="s">
        <v>225</v>
      </c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226</v>
      </c>
      <c r="C98" s="130"/>
      <c r="D98" s="44" t="s">
        <v>224</v>
      </c>
      <c r="E98" s="40" t="s">
        <v>142</v>
      </c>
      <c r="F98" s="43" t="s">
        <v>227</v>
      </c>
      <c r="G98" s="42" t="s">
        <v>103</v>
      </c>
      <c r="H98" s="42" t="s">
        <v>103</v>
      </c>
    </row>
    <row r="99" spans="1:8" s="32" customFormat="1" ht="13.2" x14ac:dyDescent="0.25">
      <c r="A99" s="131"/>
      <c r="B99" s="130" t="s">
        <v>228</v>
      </c>
      <c r="C99" s="130"/>
      <c r="D99" s="44" t="s">
        <v>224</v>
      </c>
      <c r="E99" s="40" t="s">
        <v>142</v>
      </c>
      <c r="F99" s="43" t="s">
        <v>229</v>
      </c>
      <c r="G99" s="42" t="s">
        <v>103</v>
      </c>
      <c r="H99" s="42" t="s">
        <v>103</v>
      </c>
    </row>
    <row r="100" spans="1:8" s="32" customFormat="1" ht="13.2" x14ac:dyDescent="0.25">
      <c r="A100" s="131"/>
      <c r="B100" s="130" t="s">
        <v>230</v>
      </c>
      <c r="C100" s="130"/>
      <c r="D100" s="44" t="s">
        <v>224</v>
      </c>
      <c r="E100" s="40" t="s">
        <v>142</v>
      </c>
      <c r="F100" s="43" t="s">
        <v>231</v>
      </c>
      <c r="G100" s="42" t="s">
        <v>103</v>
      </c>
      <c r="H100" s="42" t="s">
        <v>103</v>
      </c>
    </row>
    <row r="102" spans="1:8" s="32" customFormat="1" ht="13.2" x14ac:dyDescent="0.25">
      <c r="A102" s="38" t="s">
        <v>232</v>
      </c>
      <c r="B102" s="45" t="s">
        <v>31</v>
      </c>
      <c r="C102" s="45" t="s">
        <v>32</v>
      </c>
      <c r="D102" s="45" t="s">
        <v>33</v>
      </c>
      <c r="E102" s="45" t="s">
        <v>34</v>
      </c>
      <c r="F102" s="45" t="s">
        <v>35</v>
      </c>
      <c r="G102" s="45" t="s">
        <v>36</v>
      </c>
      <c r="H102" s="45" t="s">
        <v>37</v>
      </c>
    </row>
    <row r="103" spans="1:8" s="32" customFormat="1" ht="13.2" x14ac:dyDescent="0.25">
      <c r="A103" s="61" t="s">
        <v>233</v>
      </c>
      <c r="B103" s="47">
        <f>COUNTIF(E5:E18,"完全遵守")</f>
        <v>14</v>
      </c>
      <c r="C103" s="47">
        <f>COUNTIF(E19:E39,"合格")+COUNTIF(E19:E39,"良好")*2+COUNTIF(E19:E39,"优秀")*3</f>
        <v>0</v>
      </c>
      <c r="D103" s="47">
        <f>COUNTIF(E40:E55,"合格")+COUNTIF(E40:E55,"良好")*2+COUNTIF(E40:E55,"优秀")*3</f>
        <v>14</v>
      </c>
      <c r="E103" s="47">
        <f>COUNTIF(E56:E82,"合格")*2+COUNTIF(E56:E82,"良好")*4+COUNTIF(E56:E82,"优秀")*6+COUNTIF(E83,"合格")*3+COUNTIF(E83,"良好")*6+COUNTIF(E83,"优秀")*9+COUNTIF(E84:E85,"合格")*1+COUNTIF(E84:E85,"良好")*2+COUNTIF(E84:E85,"优秀")*3</f>
        <v>0</v>
      </c>
      <c r="F103" s="47">
        <f>COUNTIF(E86:E89,"合格")+COUNTIF(E86:E89,"良好")*2+COUNTIF(E86:E89,"优秀")*3</f>
        <v>0</v>
      </c>
      <c r="G103" s="48">
        <f>COUNTIF(E90:F100,"合格")+COUNTIF(E90:F100,"良好")*2+COUNTIF(E90:F100,"优秀")*3+SUM(E90:E96)</f>
        <v>14</v>
      </c>
      <c r="H103" s="47">
        <f>B103+C103+D103+E103+F103+G103</f>
        <v>42</v>
      </c>
    </row>
    <row r="104" spans="1:8" x14ac:dyDescent="0.25">
      <c r="A104" s="48" t="s">
        <v>234</v>
      </c>
      <c r="B104" s="49">
        <f>林志育!C19</f>
        <v>12</v>
      </c>
      <c r="C104" s="49">
        <f>林志育!D19</f>
        <v>0</v>
      </c>
      <c r="D104" s="49">
        <f>林志育!E19</f>
        <v>19</v>
      </c>
      <c r="E104" s="49">
        <f>林志育!F19</f>
        <v>8</v>
      </c>
      <c r="F104" s="49">
        <f>林志育!G19</f>
        <v>0</v>
      </c>
      <c r="G104" s="49">
        <f>林志育!H19</f>
        <v>7</v>
      </c>
      <c r="H104" s="50">
        <f>SUM(B104:G104)</f>
        <v>46</v>
      </c>
    </row>
    <row r="105" spans="1:8" x14ac:dyDescent="0.25">
      <c r="A105" s="48" t="s">
        <v>235</v>
      </c>
      <c r="B105" s="49">
        <f t="shared" ref="B105" si="0">IF(B103&gt;B104,((B103-B104)*0.2)+B104,B103)</f>
        <v>12.4</v>
      </c>
      <c r="C105" s="49">
        <f t="shared" ref="C105:G105" si="1">IF(C103&gt;C104,((C103-C104)*0.2)+C104,C103)</f>
        <v>0</v>
      </c>
      <c r="D105" s="49">
        <f t="shared" si="1"/>
        <v>14</v>
      </c>
      <c r="E105" s="49">
        <f t="shared" si="1"/>
        <v>0</v>
      </c>
      <c r="F105" s="49">
        <f t="shared" si="1"/>
        <v>0</v>
      </c>
      <c r="G105" s="49">
        <f t="shared" si="1"/>
        <v>8.4</v>
      </c>
      <c r="H105" s="50">
        <f>SUM(B105:G105)</f>
        <v>34.799999999999997</v>
      </c>
    </row>
  </sheetData>
  <mergeCells count="82">
    <mergeCell ref="A1:H1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86:C86"/>
    <mergeCell ref="B84:B85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A5:A18"/>
    <mergeCell ref="A19:A39"/>
    <mergeCell ref="A40:A55"/>
    <mergeCell ref="A56:A85"/>
    <mergeCell ref="A86:A89"/>
    <mergeCell ref="A90:A100"/>
    <mergeCell ref="B56:B59"/>
    <mergeCell ref="B60:B63"/>
    <mergeCell ref="B64:B68"/>
    <mergeCell ref="B69:B73"/>
    <mergeCell ref="B74:B78"/>
    <mergeCell ref="B79:B82"/>
  </mergeCells>
  <phoneticPr fontId="18" type="noConversion"/>
  <dataValidations count="3">
    <dataValidation type="list" allowBlank="1" showInputMessage="1" showErrorMessage="1" sqref="E19:E89">
      <formula1>"欠佳,合格,良好,优秀,无需评定"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97:E100">
      <formula1>"欠佳,合格,良好,优秀"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topLeftCell="A34" workbookViewId="0">
      <selection activeCell="E67" sqref="E67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63.332031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236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34" t="s">
        <v>86</v>
      </c>
      <c r="B2" s="35">
        <v>44104</v>
      </c>
      <c r="C2" s="34" t="s">
        <v>87</v>
      </c>
      <c r="D2" s="52" t="s">
        <v>88</v>
      </c>
      <c r="E2" s="34" t="s">
        <v>89</v>
      </c>
      <c r="F2" s="51"/>
      <c r="G2" s="34" t="s">
        <v>90</v>
      </c>
      <c r="H2" s="54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34" t="s">
        <v>92</v>
      </c>
      <c r="B4" s="131" t="s">
        <v>93</v>
      </c>
      <c r="C4" s="131"/>
      <c r="D4" s="34" t="s">
        <v>94</v>
      </c>
      <c r="E4" s="34" t="s">
        <v>95</v>
      </c>
      <c r="F4" s="34" t="s">
        <v>96</v>
      </c>
      <c r="G4" s="34" t="s">
        <v>97</v>
      </c>
      <c r="H4" s="34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101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101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101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101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101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101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101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101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101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101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101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101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101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101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44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44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44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44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44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44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44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44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44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44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44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44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44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44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44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44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44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44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44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44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44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143</v>
      </c>
      <c r="G41" s="42" t="s">
        <v>103</v>
      </c>
      <c r="H41" s="42" t="s">
        <v>103</v>
      </c>
    </row>
    <row r="42" spans="1:8" s="32" customFormat="1" ht="13.2" x14ac:dyDescent="0.25">
      <c r="A42" s="131"/>
      <c r="B42" s="130" t="s">
        <v>144</v>
      </c>
      <c r="C42" s="130"/>
      <c r="D42" s="39" t="s">
        <v>142</v>
      </c>
      <c r="E42" s="40" t="s">
        <v>139</v>
      </c>
      <c r="F42" s="43" t="s">
        <v>145</v>
      </c>
      <c r="G42" s="42" t="s">
        <v>103</v>
      </c>
      <c r="H42" s="42" t="s">
        <v>103</v>
      </c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147</v>
      </c>
      <c r="G43" s="42" t="s">
        <v>103</v>
      </c>
      <c r="H43" s="42" t="s">
        <v>103</v>
      </c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149</v>
      </c>
      <c r="G44" s="42" t="s">
        <v>103</v>
      </c>
      <c r="H44" s="42" t="s">
        <v>103</v>
      </c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152</v>
      </c>
      <c r="G45" s="42" t="s">
        <v>103</v>
      </c>
      <c r="H45" s="42" t="s">
        <v>103</v>
      </c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154</v>
      </c>
      <c r="G46" s="42" t="s">
        <v>103</v>
      </c>
      <c r="H46" s="42" t="s">
        <v>103</v>
      </c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156</v>
      </c>
      <c r="G47" s="42" t="s">
        <v>103</v>
      </c>
      <c r="H47" s="42" t="s">
        <v>103</v>
      </c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158</v>
      </c>
      <c r="G48" s="42" t="s">
        <v>103</v>
      </c>
      <c r="H48" s="42" t="s">
        <v>103</v>
      </c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142</v>
      </c>
      <c r="F49" s="43" t="s">
        <v>160</v>
      </c>
      <c r="G49" s="42" t="s">
        <v>103</v>
      </c>
      <c r="H49" s="42" t="s">
        <v>103</v>
      </c>
    </row>
    <row r="50" spans="1:8" s="32" customFormat="1" ht="13.2" x14ac:dyDescent="0.25">
      <c r="A50" s="131"/>
      <c r="B50" s="136" t="s">
        <v>161</v>
      </c>
      <c r="C50" s="136"/>
      <c r="D50" s="39" t="s">
        <v>142</v>
      </c>
      <c r="E50" s="40" t="s">
        <v>139</v>
      </c>
      <c r="F50" s="43" t="s">
        <v>162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163</v>
      </c>
      <c r="C51" s="136"/>
      <c r="D51" s="39" t="s">
        <v>139</v>
      </c>
      <c r="E51" s="40" t="s">
        <v>139</v>
      </c>
      <c r="F51" s="43" t="s">
        <v>164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165</v>
      </c>
      <c r="C52" s="136"/>
      <c r="D52" s="39" t="s">
        <v>139</v>
      </c>
      <c r="E52" s="40" t="s">
        <v>139</v>
      </c>
      <c r="F52" s="43" t="s">
        <v>166</v>
      </c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167</v>
      </c>
      <c r="C53" s="136"/>
      <c r="D53" s="39" t="s">
        <v>142</v>
      </c>
      <c r="E53" s="40" t="s">
        <v>139</v>
      </c>
      <c r="F53" s="43" t="s">
        <v>168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169</v>
      </c>
      <c r="C54" s="136"/>
      <c r="D54" s="39" t="s">
        <v>139</v>
      </c>
      <c r="E54" s="40" t="s">
        <v>139</v>
      </c>
      <c r="F54" s="43" t="s">
        <v>170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9" t="s">
        <v>171</v>
      </c>
      <c r="C55" s="140"/>
      <c r="D55" s="44" t="s">
        <v>142</v>
      </c>
      <c r="E55" s="40" t="s">
        <v>139</v>
      </c>
      <c r="F55" s="43" t="s">
        <v>172</v>
      </c>
      <c r="G55" s="42" t="s">
        <v>103</v>
      </c>
      <c r="H55" s="42" t="s">
        <v>103</v>
      </c>
    </row>
    <row r="56" spans="1:8" s="32" customFormat="1" ht="13.2" x14ac:dyDescent="0.25">
      <c r="A56" s="131" t="s">
        <v>34</v>
      </c>
      <c r="B56" s="132" t="s">
        <v>173</v>
      </c>
      <c r="C56" s="7" t="s">
        <v>174</v>
      </c>
      <c r="D56" s="44" t="s">
        <v>139</v>
      </c>
      <c r="E56" s="40" t="s">
        <v>151</v>
      </c>
      <c r="F56" s="43" t="s">
        <v>175</v>
      </c>
      <c r="G56" s="42"/>
      <c r="H56" s="42"/>
    </row>
    <row r="57" spans="1:8" s="32" customFormat="1" ht="13.2" x14ac:dyDescent="0.25">
      <c r="A57" s="131"/>
      <c r="B57" s="133"/>
      <c r="C57" s="7" t="s">
        <v>176</v>
      </c>
      <c r="D57" s="44" t="s">
        <v>139</v>
      </c>
      <c r="E57" s="40" t="s">
        <v>151</v>
      </c>
      <c r="F57" s="43" t="s">
        <v>177</v>
      </c>
      <c r="G57" s="42"/>
      <c r="H57" s="42"/>
    </row>
    <row r="58" spans="1:8" s="32" customFormat="1" ht="13.2" x14ac:dyDescent="0.25">
      <c r="A58" s="131"/>
      <c r="B58" s="133"/>
      <c r="C58" s="7" t="s">
        <v>178</v>
      </c>
      <c r="D58" s="44" t="s">
        <v>139</v>
      </c>
      <c r="E58" s="40" t="s">
        <v>151</v>
      </c>
      <c r="F58" s="43" t="s">
        <v>179</v>
      </c>
      <c r="G58" s="42"/>
      <c r="H58" s="42"/>
    </row>
    <row r="59" spans="1:8" s="32" customFormat="1" ht="13.2" x14ac:dyDescent="0.25">
      <c r="A59" s="131"/>
      <c r="B59" s="134"/>
      <c r="C59" s="7" t="s">
        <v>180</v>
      </c>
      <c r="D59" s="44" t="s">
        <v>139</v>
      </c>
      <c r="E59" s="40" t="s">
        <v>151</v>
      </c>
      <c r="F59" s="43" t="s">
        <v>181</v>
      </c>
      <c r="G59" s="42"/>
      <c r="H59" s="42"/>
    </row>
    <row r="60" spans="1:8" s="53" customFormat="1" ht="13.2" x14ac:dyDescent="0.25">
      <c r="A60" s="131"/>
      <c r="B60" s="132" t="s">
        <v>337</v>
      </c>
      <c r="C60" s="10" t="s">
        <v>182</v>
      </c>
      <c r="D60" s="44" t="s">
        <v>139</v>
      </c>
      <c r="E60" s="40"/>
      <c r="F60" s="55"/>
      <c r="G60" s="56"/>
      <c r="H60" s="56"/>
    </row>
    <row r="61" spans="1:8" s="53" customFormat="1" ht="13.2" x14ac:dyDescent="0.25">
      <c r="A61" s="131"/>
      <c r="B61" s="133"/>
      <c r="C61" s="10" t="s">
        <v>183</v>
      </c>
      <c r="D61" s="44" t="s">
        <v>139</v>
      </c>
      <c r="E61" s="40"/>
      <c r="F61" s="57"/>
      <c r="G61" s="56"/>
      <c r="H61" s="56"/>
    </row>
    <row r="62" spans="1:8" s="53" customFormat="1" ht="13.2" x14ac:dyDescent="0.25">
      <c r="A62" s="131"/>
      <c r="B62" s="133"/>
      <c r="C62" s="10" t="s">
        <v>184</v>
      </c>
      <c r="D62" s="44" t="s">
        <v>139</v>
      </c>
      <c r="E62" s="40"/>
      <c r="F62" s="57"/>
      <c r="G62" s="56"/>
      <c r="H62" s="56"/>
    </row>
    <row r="63" spans="1:8" s="53" customFormat="1" ht="13.2" x14ac:dyDescent="0.25">
      <c r="A63" s="131"/>
      <c r="B63" s="134"/>
      <c r="C63" s="10" t="s">
        <v>185</v>
      </c>
      <c r="D63" s="44" t="s">
        <v>139</v>
      </c>
      <c r="E63" s="40"/>
      <c r="F63" s="58"/>
      <c r="G63" s="56"/>
      <c r="H63" s="56"/>
    </row>
    <row r="64" spans="1:8" s="32" customFormat="1" ht="13.2" x14ac:dyDescent="0.25">
      <c r="A64" s="131"/>
      <c r="B64" s="132" t="s">
        <v>186</v>
      </c>
      <c r="C64" s="7" t="s">
        <v>187</v>
      </c>
      <c r="D64" s="44"/>
      <c r="E64" s="40"/>
      <c r="F64" s="43"/>
      <c r="G64" s="42"/>
      <c r="H64" s="42"/>
    </row>
    <row r="65" spans="1:8" s="32" customFormat="1" ht="13.2" x14ac:dyDescent="0.25">
      <c r="A65" s="131"/>
      <c r="B65" s="133"/>
      <c r="C65" s="7" t="s">
        <v>188</v>
      </c>
      <c r="D65" s="44"/>
      <c r="E65" s="40"/>
      <c r="F65" s="58"/>
      <c r="G65" s="42"/>
      <c r="H65" s="42"/>
    </row>
    <row r="66" spans="1:8" s="32" customFormat="1" ht="13.2" x14ac:dyDescent="0.25">
      <c r="A66" s="131"/>
      <c r="B66" s="133"/>
      <c r="C66" s="7" t="s">
        <v>183</v>
      </c>
      <c r="D66" s="44"/>
      <c r="E66" s="40"/>
      <c r="F66" s="58"/>
      <c r="G66" s="42"/>
      <c r="H66" s="42"/>
    </row>
    <row r="67" spans="1:8" s="32" customFormat="1" ht="13.2" x14ac:dyDescent="0.25">
      <c r="A67" s="131"/>
      <c r="B67" s="133"/>
      <c r="C67" s="7" t="s">
        <v>184</v>
      </c>
      <c r="D67" s="44"/>
      <c r="E67" s="40"/>
      <c r="F67" s="58"/>
      <c r="G67" s="42"/>
      <c r="H67" s="42"/>
    </row>
    <row r="68" spans="1:8" s="32" customFormat="1" ht="13.2" x14ac:dyDescent="0.25">
      <c r="A68" s="131"/>
      <c r="B68" s="134"/>
      <c r="C68" s="7" t="s">
        <v>185</v>
      </c>
      <c r="D68" s="44"/>
      <c r="E68" s="40"/>
      <c r="F68" s="58"/>
      <c r="G68" s="42"/>
      <c r="H68" s="42"/>
    </row>
    <row r="69" spans="1:8" s="32" customFormat="1" ht="13.2" x14ac:dyDescent="0.25">
      <c r="A69" s="131"/>
      <c r="B69" s="132" t="s">
        <v>189</v>
      </c>
      <c r="C69" s="7" t="s">
        <v>174</v>
      </c>
      <c r="D69" s="44"/>
      <c r="E69" s="40"/>
      <c r="F69" s="43"/>
      <c r="G69" s="42"/>
      <c r="H69" s="42"/>
    </row>
    <row r="70" spans="1:8" s="32" customFormat="1" ht="13.2" x14ac:dyDescent="0.25">
      <c r="A70" s="131"/>
      <c r="B70" s="133"/>
      <c r="C70" s="7" t="s">
        <v>190</v>
      </c>
      <c r="D70" s="44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191</v>
      </c>
      <c r="D71" s="44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192</v>
      </c>
      <c r="D72" s="44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193</v>
      </c>
      <c r="D73" s="44"/>
      <c r="E73" s="40"/>
      <c r="F73" s="43"/>
      <c r="G73" s="42"/>
      <c r="H73" s="42"/>
    </row>
    <row r="74" spans="1:8" s="32" customFormat="1" ht="13.2" x14ac:dyDescent="0.25">
      <c r="A74" s="131"/>
      <c r="B74" s="132" t="s">
        <v>194</v>
      </c>
      <c r="C74" s="7" t="s">
        <v>174</v>
      </c>
      <c r="D74" s="44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195</v>
      </c>
      <c r="D75" s="44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196</v>
      </c>
      <c r="D76" s="44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197</v>
      </c>
      <c r="D77" s="44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198</v>
      </c>
      <c r="D78" s="44"/>
      <c r="E78" s="40"/>
      <c r="F78" s="43"/>
      <c r="G78" s="42"/>
      <c r="H78" s="42"/>
    </row>
    <row r="79" spans="1:8" s="32" customFormat="1" ht="13.2" x14ac:dyDescent="0.25">
      <c r="A79" s="131"/>
      <c r="B79" s="135" t="s">
        <v>199</v>
      </c>
      <c r="C79" s="7" t="s">
        <v>200</v>
      </c>
      <c r="D79" s="44"/>
      <c r="E79" s="40"/>
      <c r="F79" s="43"/>
      <c r="G79" s="42"/>
      <c r="H79" s="42"/>
    </row>
    <row r="80" spans="1:8" s="32" customFormat="1" ht="13.2" x14ac:dyDescent="0.25">
      <c r="A80" s="131"/>
      <c r="B80" s="135"/>
      <c r="C80" s="7" t="s">
        <v>201</v>
      </c>
      <c r="D80" s="44"/>
      <c r="E80" s="40"/>
      <c r="F80" s="43"/>
      <c r="G80" s="42"/>
      <c r="H80" s="42"/>
    </row>
    <row r="81" spans="1:8" s="32" customFormat="1" ht="13.2" x14ac:dyDescent="0.25">
      <c r="A81" s="131"/>
      <c r="B81" s="135"/>
      <c r="C81" s="7" t="s">
        <v>202</v>
      </c>
      <c r="D81" s="44"/>
      <c r="E81" s="40"/>
      <c r="F81" s="43"/>
      <c r="G81" s="42"/>
      <c r="H81" s="42"/>
    </row>
    <row r="82" spans="1:8" s="32" customFormat="1" ht="13.2" x14ac:dyDescent="0.25">
      <c r="A82" s="131"/>
      <c r="B82" s="135"/>
      <c r="C82" s="7" t="s">
        <v>203</v>
      </c>
      <c r="D82" s="44"/>
      <c r="E82" s="40"/>
      <c r="F82" s="43"/>
      <c r="G82" s="42"/>
      <c r="H82" s="42"/>
    </row>
    <row r="83" spans="1:8" s="32" customFormat="1" ht="13.2" x14ac:dyDescent="0.25">
      <c r="A83" s="131"/>
      <c r="B83" s="8" t="s">
        <v>204</v>
      </c>
      <c r="C83" s="7" t="s">
        <v>203</v>
      </c>
      <c r="D83" s="44"/>
      <c r="E83" s="40"/>
      <c r="F83" s="43"/>
      <c r="G83" s="42"/>
      <c r="H83" s="42"/>
    </row>
    <row r="84" spans="1:8" s="32" customFormat="1" ht="13.2" x14ac:dyDescent="0.25">
      <c r="A84" s="131"/>
      <c r="B84" s="132" t="s">
        <v>205</v>
      </c>
      <c r="C84" s="7" t="s">
        <v>206</v>
      </c>
      <c r="D84" s="44"/>
      <c r="E84" s="40"/>
      <c r="F84" s="43"/>
      <c r="G84" s="42"/>
      <c r="H84" s="42"/>
    </row>
    <row r="85" spans="1:8" s="32" customFormat="1" ht="13.2" x14ac:dyDescent="0.25">
      <c r="A85" s="131"/>
      <c r="B85" s="133"/>
      <c r="C85" s="7" t="s">
        <v>207</v>
      </c>
      <c r="D85" s="44"/>
      <c r="E85" s="40"/>
      <c r="F85" s="43"/>
      <c r="G85" s="42"/>
      <c r="H85" s="42"/>
    </row>
    <row r="86" spans="1:8" s="32" customFormat="1" ht="13.2" x14ac:dyDescent="0.25">
      <c r="A86" s="131" t="s">
        <v>208</v>
      </c>
      <c r="B86" s="137" t="s">
        <v>209</v>
      </c>
      <c r="C86" s="138"/>
      <c r="D86" s="44"/>
      <c r="E86" s="40"/>
      <c r="F86" s="43"/>
      <c r="G86" s="42" t="s">
        <v>103</v>
      </c>
      <c r="H86" s="42" t="s">
        <v>103</v>
      </c>
    </row>
    <row r="87" spans="1:8" s="32" customFormat="1" ht="13.2" x14ac:dyDescent="0.25">
      <c r="A87" s="131"/>
      <c r="B87" s="137" t="s">
        <v>210</v>
      </c>
      <c r="C87" s="138"/>
      <c r="D87" s="44"/>
      <c r="E87" s="40"/>
      <c r="F87" s="43"/>
      <c r="G87" s="42" t="s">
        <v>103</v>
      </c>
      <c r="H87" s="42" t="s">
        <v>103</v>
      </c>
    </row>
    <row r="88" spans="1:8" s="32" customFormat="1" ht="13.2" x14ac:dyDescent="0.25">
      <c r="A88" s="131"/>
      <c r="B88" s="137" t="s">
        <v>211</v>
      </c>
      <c r="C88" s="138"/>
      <c r="D88" s="44"/>
      <c r="E88" s="40"/>
      <c r="F88" s="43"/>
      <c r="G88" s="42" t="s">
        <v>103</v>
      </c>
      <c r="H88" s="42" t="s">
        <v>103</v>
      </c>
    </row>
    <row r="89" spans="1:8" s="32" customFormat="1" ht="13.2" x14ac:dyDescent="0.25">
      <c r="A89" s="131"/>
      <c r="B89" s="137" t="s">
        <v>212</v>
      </c>
      <c r="C89" s="138"/>
      <c r="D89" s="44"/>
      <c r="E89" s="40"/>
      <c r="F89" s="43"/>
      <c r="G89" s="42" t="s">
        <v>103</v>
      </c>
      <c r="H89" s="42" t="s">
        <v>103</v>
      </c>
    </row>
    <row r="90" spans="1:8" s="32" customFormat="1" ht="13.2" x14ac:dyDescent="0.25">
      <c r="A90" s="131" t="s">
        <v>213</v>
      </c>
      <c r="B90" s="130" t="s">
        <v>214</v>
      </c>
      <c r="C90" s="130"/>
      <c r="D90" s="44" t="s">
        <v>215</v>
      </c>
      <c r="E90" s="59">
        <v>0</v>
      </c>
      <c r="F90" s="60"/>
      <c r="G90" s="42" t="s">
        <v>103</v>
      </c>
      <c r="H90" s="42" t="s">
        <v>103</v>
      </c>
    </row>
    <row r="91" spans="1:8" s="32" customFormat="1" ht="13.2" x14ac:dyDescent="0.25">
      <c r="A91" s="131"/>
      <c r="B91" s="130" t="s">
        <v>216</v>
      </c>
      <c r="C91" s="130"/>
      <c r="D91" s="44" t="s">
        <v>215</v>
      </c>
      <c r="E91" s="59">
        <v>6</v>
      </c>
      <c r="F91" s="60" t="s">
        <v>237</v>
      </c>
      <c r="G91" s="42" t="s">
        <v>103</v>
      </c>
      <c r="H91" s="42" t="s">
        <v>103</v>
      </c>
    </row>
    <row r="92" spans="1:8" s="32" customFormat="1" ht="13.2" x14ac:dyDescent="0.25">
      <c r="A92" s="131"/>
      <c r="B92" s="130" t="s">
        <v>218</v>
      </c>
      <c r="C92" s="130"/>
      <c r="D92" s="44" t="s">
        <v>215</v>
      </c>
      <c r="E92" s="40">
        <v>0</v>
      </c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0" t="s">
        <v>219</v>
      </c>
      <c r="C93" s="130"/>
      <c r="D93" s="44" t="s">
        <v>215</v>
      </c>
      <c r="E93" s="40">
        <v>0</v>
      </c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6" t="s">
        <v>220</v>
      </c>
      <c r="C94" s="136"/>
      <c r="D94" s="44" t="s">
        <v>215</v>
      </c>
      <c r="E94" s="40">
        <v>0</v>
      </c>
      <c r="F94" s="43"/>
      <c r="G94" s="42"/>
      <c r="H94" s="42"/>
    </row>
    <row r="95" spans="1:8" s="32" customFormat="1" ht="13.2" x14ac:dyDescent="0.25">
      <c r="A95" s="131"/>
      <c r="B95" s="130" t="s">
        <v>221</v>
      </c>
      <c r="C95" s="130"/>
      <c r="D95" s="44" t="s">
        <v>215</v>
      </c>
      <c r="E95" s="40">
        <v>0</v>
      </c>
      <c r="F95" s="43"/>
      <c r="G95" s="42"/>
      <c r="H95" s="42"/>
    </row>
    <row r="96" spans="1:8" s="32" customFormat="1" ht="13.2" x14ac:dyDescent="0.25">
      <c r="A96" s="131"/>
      <c r="B96" s="130" t="s">
        <v>222</v>
      </c>
      <c r="C96" s="130"/>
      <c r="D96" s="44" t="s">
        <v>215</v>
      </c>
      <c r="E96" s="40">
        <v>0</v>
      </c>
      <c r="F96" s="43"/>
      <c r="G96" s="42"/>
      <c r="H96" s="42"/>
    </row>
    <row r="97" spans="1:8" s="32" customFormat="1" ht="13.2" x14ac:dyDescent="0.25">
      <c r="A97" s="131"/>
      <c r="B97" s="130" t="s">
        <v>223</v>
      </c>
      <c r="C97" s="130"/>
      <c r="D97" s="44" t="s">
        <v>224</v>
      </c>
      <c r="E97" s="40" t="s">
        <v>142</v>
      </c>
      <c r="F97" s="43" t="s">
        <v>225</v>
      </c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226</v>
      </c>
      <c r="C98" s="130"/>
      <c r="D98" s="44" t="s">
        <v>224</v>
      </c>
      <c r="E98" s="40" t="s">
        <v>142</v>
      </c>
      <c r="F98" s="43" t="s">
        <v>227</v>
      </c>
      <c r="G98" s="42" t="s">
        <v>103</v>
      </c>
      <c r="H98" s="42" t="s">
        <v>103</v>
      </c>
    </row>
    <row r="99" spans="1:8" s="32" customFormat="1" ht="13.2" x14ac:dyDescent="0.25">
      <c r="A99" s="131"/>
      <c r="B99" s="130" t="s">
        <v>228</v>
      </c>
      <c r="C99" s="130"/>
      <c r="D99" s="44" t="s">
        <v>224</v>
      </c>
      <c r="E99" s="40" t="s">
        <v>142</v>
      </c>
      <c r="F99" s="43" t="s">
        <v>229</v>
      </c>
      <c r="G99" s="42" t="s">
        <v>103</v>
      </c>
      <c r="H99" s="42" t="s">
        <v>103</v>
      </c>
    </row>
    <row r="100" spans="1:8" s="32" customFormat="1" ht="13.2" x14ac:dyDescent="0.25">
      <c r="A100" s="131"/>
      <c r="B100" s="130" t="s">
        <v>230</v>
      </c>
      <c r="C100" s="130"/>
      <c r="D100" s="44" t="s">
        <v>224</v>
      </c>
      <c r="E100" s="40" t="s">
        <v>142</v>
      </c>
      <c r="F100" s="43" t="s">
        <v>231</v>
      </c>
      <c r="G100" s="42" t="s">
        <v>103</v>
      </c>
      <c r="H100" s="42" t="s">
        <v>103</v>
      </c>
    </row>
    <row r="102" spans="1:8" s="32" customFormat="1" ht="13.2" x14ac:dyDescent="0.25">
      <c r="A102" s="38" t="s">
        <v>232</v>
      </c>
      <c r="B102" s="45" t="s">
        <v>31</v>
      </c>
      <c r="C102" s="45" t="s">
        <v>32</v>
      </c>
      <c r="D102" s="45" t="s">
        <v>33</v>
      </c>
      <c r="E102" s="45" t="s">
        <v>34</v>
      </c>
      <c r="F102" s="45" t="s">
        <v>35</v>
      </c>
      <c r="G102" s="45" t="s">
        <v>36</v>
      </c>
      <c r="H102" s="45" t="s">
        <v>37</v>
      </c>
    </row>
    <row r="103" spans="1:8" s="32" customFormat="1" ht="13.2" x14ac:dyDescent="0.25">
      <c r="A103" s="61" t="s">
        <v>233</v>
      </c>
      <c r="B103" s="47">
        <f>COUNTIF(E5:E18,"完全遵守")</f>
        <v>14</v>
      </c>
      <c r="C103" s="47">
        <f>COUNTIF(E19:E39,"合格")+COUNTIF(E19:E39,"良好")*2+COUNTIF(E19:E39,"优秀")*3</f>
        <v>0</v>
      </c>
      <c r="D103" s="47">
        <f>COUNTIF(E40:E55,"合格")+COUNTIF(E40:E55,"良好")*2+COUNTIF(E40:E55,"优秀")*3</f>
        <v>16</v>
      </c>
      <c r="E103" s="47">
        <f>COUNTIF(E56:E82,"合格")*2+COUNTIF(E56:E82,"良好")*4+COUNTIF(E56:E82,"优秀")*6+COUNTIF(E83,"合格")*3+COUNTIF(E83,"良好")*6+COUNTIF(E83,"优秀")*9+COUNTIF(E84:E85,"合格")*1+COUNTIF(E84:E85,"良好")*2+COUNTIF(E84:E85,"优秀")*3</f>
        <v>0</v>
      </c>
      <c r="F103" s="47">
        <f>COUNTIF(E86:E89,"合格")+COUNTIF(E86:E89,"良好")*2+COUNTIF(E86:E89,"优秀")*3</f>
        <v>0</v>
      </c>
      <c r="G103" s="48">
        <f>COUNTIF(E90:F100,"合格")+COUNTIF(E90:F100,"良好")*2+COUNTIF(E90:F100,"优秀")*3+SUM(E90:E96)</f>
        <v>14</v>
      </c>
      <c r="H103" s="47">
        <f>B103+C103+D103+E103+F103+G103</f>
        <v>44</v>
      </c>
    </row>
    <row r="104" spans="1:8" x14ac:dyDescent="0.25">
      <c r="A104" s="48" t="s">
        <v>234</v>
      </c>
      <c r="B104" s="49">
        <f>林志育!C19</f>
        <v>12</v>
      </c>
      <c r="C104" s="49">
        <f>林志育!D19</f>
        <v>0</v>
      </c>
      <c r="D104" s="49">
        <f>林志育!E19</f>
        <v>19</v>
      </c>
      <c r="E104" s="49">
        <f>林志育!F19</f>
        <v>8</v>
      </c>
      <c r="F104" s="49">
        <f>林志育!G19</f>
        <v>0</v>
      </c>
      <c r="G104" s="49">
        <f>林志育!H19</f>
        <v>7</v>
      </c>
      <c r="H104" s="50">
        <f>SUM(B104:G104)</f>
        <v>46</v>
      </c>
    </row>
    <row r="105" spans="1:8" x14ac:dyDescent="0.25">
      <c r="A105" s="48" t="s">
        <v>235</v>
      </c>
      <c r="B105" s="49">
        <f t="shared" ref="B105:E105" si="0">IF(B103&gt;B104,((B103-B104)*0.2)+B104,B103)</f>
        <v>12.4</v>
      </c>
      <c r="C105" s="49">
        <f t="shared" si="0"/>
        <v>0</v>
      </c>
      <c r="D105" s="49">
        <f t="shared" si="0"/>
        <v>16</v>
      </c>
      <c r="E105" s="49">
        <f t="shared" si="0"/>
        <v>0</v>
      </c>
      <c r="F105" s="49">
        <f t="shared" ref="F105:G105" si="1">IF(F103&gt;F104,((F103-F104)*0.2)+F104,F103)</f>
        <v>0</v>
      </c>
      <c r="G105" s="49">
        <f t="shared" si="1"/>
        <v>8.4</v>
      </c>
      <c r="H105" s="50">
        <f>SUM(B105:G105)</f>
        <v>36.799999999999997</v>
      </c>
    </row>
  </sheetData>
  <mergeCells count="82">
    <mergeCell ref="A1:H1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86:C86"/>
    <mergeCell ref="B84:B85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A5:A18"/>
    <mergeCell ref="A19:A39"/>
    <mergeCell ref="A40:A55"/>
    <mergeCell ref="A56:A85"/>
    <mergeCell ref="A86:A89"/>
    <mergeCell ref="A90:A100"/>
    <mergeCell ref="B56:B59"/>
    <mergeCell ref="B60:B63"/>
    <mergeCell ref="B64:B68"/>
    <mergeCell ref="B69:B73"/>
    <mergeCell ref="B74:B78"/>
    <mergeCell ref="B79:B82"/>
  </mergeCells>
  <phoneticPr fontId="18" type="noConversion"/>
  <dataValidations count="3">
    <dataValidation type="list" allowBlank="1" showInputMessage="1" showErrorMessage="1" sqref="E19:E89">
      <formula1>"欠佳,合格,良好,优秀,无需评定"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97:E100">
      <formula1>"欠佳,合格,良好,优秀"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workbookViewId="0">
      <selection sqref="A1:H1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63.332031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338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105" t="s">
        <v>86</v>
      </c>
      <c r="B2" s="35">
        <v>44134</v>
      </c>
      <c r="C2" s="105" t="s">
        <v>87</v>
      </c>
      <c r="D2" s="52" t="s">
        <v>88</v>
      </c>
      <c r="E2" s="105" t="s">
        <v>89</v>
      </c>
      <c r="F2" s="51"/>
      <c r="G2" s="105" t="s">
        <v>90</v>
      </c>
      <c r="H2" s="54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105" t="s">
        <v>92</v>
      </c>
      <c r="B4" s="131" t="s">
        <v>93</v>
      </c>
      <c r="C4" s="131"/>
      <c r="D4" s="105" t="s">
        <v>94</v>
      </c>
      <c r="E4" s="105" t="s">
        <v>95</v>
      </c>
      <c r="F4" s="105" t="s">
        <v>96</v>
      </c>
      <c r="G4" s="105" t="s">
        <v>97</v>
      </c>
      <c r="H4" s="105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101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101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101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101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101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101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101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101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101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101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101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101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101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101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44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44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44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44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44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44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44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44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44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44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44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44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44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44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44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44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44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44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44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44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44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143</v>
      </c>
      <c r="G41" s="42" t="s">
        <v>103</v>
      </c>
      <c r="H41" s="42" t="s">
        <v>103</v>
      </c>
    </row>
    <row r="42" spans="1:8" s="32" customFormat="1" ht="13.2" x14ac:dyDescent="0.25">
      <c r="A42" s="131"/>
      <c r="B42" s="130" t="s">
        <v>144</v>
      </c>
      <c r="C42" s="130"/>
      <c r="D42" s="39" t="s">
        <v>142</v>
      </c>
      <c r="E42" s="40" t="s">
        <v>139</v>
      </c>
      <c r="F42" s="43" t="s">
        <v>145</v>
      </c>
      <c r="G42" s="42" t="s">
        <v>103</v>
      </c>
      <c r="H42" s="42" t="s">
        <v>103</v>
      </c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147</v>
      </c>
      <c r="G43" s="42" t="s">
        <v>103</v>
      </c>
      <c r="H43" s="42" t="s">
        <v>103</v>
      </c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149</v>
      </c>
      <c r="G44" s="42" t="s">
        <v>103</v>
      </c>
      <c r="H44" s="42" t="s">
        <v>103</v>
      </c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152</v>
      </c>
      <c r="G45" s="42" t="s">
        <v>103</v>
      </c>
      <c r="H45" s="42" t="s">
        <v>103</v>
      </c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154</v>
      </c>
      <c r="G46" s="42" t="s">
        <v>103</v>
      </c>
      <c r="H46" s="42" t="s">
        <v>103</v>
      </c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156</v>
      </c>
      <c r="G47" s="42" t="s">
        <v>103</v>
      </c>
      <c r="H47" s="42" t="s">
        <v>103</v>
      </c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158</v>
      </c>
      <c r="G48" s="42" t="s">
        <v>103</v>
      </c>
      <c r="H48" s="42" t="s">
        <v>103</v>
      </c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142</v>
      </c>
      <c r="F49" s="43" t="s">
        <v>160</v>
      </c>
      <c r="G49" s="42" t="s">
        <v>103</v>
      </c>
      <c r="H49" s="42" t="s">
        <v>103</v>
      </c>
    </row>
    <row r="50" spans="1:8" s="32" customFormat="1" ht="13.2" x14ac:dyDescent="0.25">
      <c r="A50" s="131"/>
      <c r="B50" s="136" t="s">
        <v>161</v>
      </c>
      <c r="C50" s="136"/>
      <c r="D50" s="39" t="s">
        <v>142</v>
      </c>
      <c r="E50" s="40" t="s">
        <v>139</v>
      </c>
      <c r="F50" s="43" t="s">
        <v>162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163</v>
      </c>
      <c r="C51" s="136"/>
      <c r="D51" s="39" t="s">
        <v>139</v>
      </c>
      <c r="E51" s="40" t="s">
        <v>139</v>
      </c>
      <c r="F51" s="43" t="s">
        <v>164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165</v>
      </c>
      <c r="C52" s="136"/>
      <c r="D52" s="39" t="s">
        <v>139</v>
      </c>
      <c r="E52" s="40" t="s">
        <v>139</v>
      </c>
      <c r="F52" s="43" t="s">
        <v>166</v>
      </c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167</v>
      </c>
      <c r="C53" s="136"/>
      <c r="D53" s="39" t="s">
        <v>142</v>
      </c>
      <c r="E53" s="40" t="s">
        <v>139</v>
      </c>
      <c r="F53" s="43" t="s">
        <v>168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169</v>
      </c>
      <c r="C54" s="136"/>
      <c r="D54" s="39" t="s">
        <v>139</v>
      </c>
      <c r="E54" s="40" t="s">
        <v>139</v>
      </c>
      <c r="F54" s="43" t="s">
        <v>170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9" t="s">
        <v>171</v>
      </c>
      <c r="C55" s="140"/>
      <c r="D55" s="44" t="s">
        <v>142</v>
      </c>
      <c r="E55" s="40" t="s">
        <v>139</v>
      </c>
      <c r="F55" s="43" t="s">
        <v>172</v>
      </c>
      <c r="G55" s="42" t="s">
        <v>103</v>
      </c>
      <c r="H55" s="42" t="s">
        <v>103</v>
      </c>
    </row>
    <row r="56" spans="1:8" s="32" customFormat="1" ht="13.2" x14ac:dyDescent="0.25">
      <c r="A56" s="131" t="s">
        <v>34</v>
      </c>
      <c r="B56" s="132" t="s">
        <v>173</v>
      </c>
      <c r="C56" s="7" t="s">
        <v>174</v>
      </c>
      <c r="D56" s="44" t="s">
        <v>139</v>
      </c>
      <c r="E56" s="40" t="s">
        <v>151</v>
      </c>
      <c r="F56" s="43" t="s">
        <v>175</v>
      </c>
      <c r="G56" s="42"/>
      <c r="H56" s="42"/>
    </row>
    <row r="57" spans="1:8" s="32" customFormat="1" ht="13.2" x14ac:dyDescent="0.25">
      <c r="A57" s="131"/>
      <c r="B57" s="133"/>
      <c r="C57" s="7" t="s">
        <v>176</v>
      </c>
      <c r="D57" s="44" t="s">
        <v>139</v>
      </c>
      <c r="E57" s="40" t="s">
        <v>151</v>
      </c>
      <c r="F57" s="43" t="s">
        <v>177</v>
      </c>
      <c r="G57" s="42"/>
      <c r="H57" s="42"/>
    </row>
    <row r="58" spans="1:8" s="32" customFormat="1" ht="13.2" x14ac:dyDescent="0.25">
      <c r="A58" s="131"/>
      <c r="B58" s="133"/>
      <c r="C58" s="7" t="s">
        <v>178</v>
      </c>
      <c r="D58" s="44" t="s">
        <v>139</v>
      </c>
      <c r="E58" s="40" t="s">
        <v>151</v>
      </c>
      <c r="F58" s="43" t="s">
        <v>179</v>
      </c>
      <c r="G58" s="42"/>
      <c r="H58" s="42"/>
    </row>
    <row r="59" spans="1:8" s="32" customFormat="1" ht="13.2" x14ac:dyDescent="0.25">
      <c r="A59" s="131"/>
      <c r="B59" s="134"/>
      <c r="C59" s="7" t="s">
        <v>180</v>
      </c>
      <c r="D59" s="44" t="s">
        <v>139</v>
      </c>
      <c r="E59" s="40" t="s">
        <v>151</v>
      </c>
      <c r="F59" s="43" t="s">
        <v>181</v>
      </c>
      <c r="G59" s="42"/>
      <c r="H59" s="42"/>
    </row>
    <row r="60" spans="1:8" s="53" customFormat="1" ht="13.2" x14ac:dyDescent="0.25">
      <c r="A60" s="131"/>
      <c r="B60" s="132" t="s">
        <v>337</v>
      </c>
      <c r="C60" s="10" t="s">
        <v>182</v>
      </c>
      <c r="D60" s="44" t="s">
        <v>139</v>
      </c>
      <c r="E60" s="40"/>
      <c r="F60" s="55"/>
      <c r="G60" s="56"/>
      <c r="H60" s="56"/>
    </row>
    <row r="61" spans="1:8" s="53" customFormat="1" ht="13.2" x14ac:dyDescent="0.25">
      <c r="A61" s="131"/>
      <c r="B61" s="133"/>
      <c r="C61" s="10" t="s">
        <v>183</v>
      </c>
      <c r="D61" s="44" t="s">
        <v>139</v>
      </c>
      <c r="E61" s="40"/>
      <c r="F61" s="57"/>
      <c r="G61" s="56"/>
      <c r="H61" s="56"/>
    </row>
    <row r="62" spans="1:8" s="53" customFormat="1" ht="13.2" x14ac:dyDescent="0.25">
      <c r="A62" s="131"/>
      <c r="B62" s="133"/>
      <c r="C62" s="10" t="s">
        <v>184</v>
      </c>
      <c r="D62" s="44" t="s">
        <v>139</v>
      </c>
      <c r="E62" s="40"/>
      <c r="F62" s="57"/>
      <c r="G62" s="56"/>
      <c r="H62" s="56"/>
    </row>
    <row r="63" spans="1:8" s="53" customFormat="1" ht="13.2" x14ac:dyDescent="0.25">
      <c r="A63" s="131"/>
      <c r="B63" s="134"/>
      <c r="C63" s="10" t="s">
        <v>185</v>
      </c>
      <c r="D63" s="44" t="s">
        <v>139</v>
      </c>
      <c r="E63" s="40"/>
      <c r="F63" s="58"/>
      <c r="G63" s="56"/>
      <c r="H63" s="56"/>
    </row>
    <row r="64" spans="1:8" s="32" customFormat="1" ht="13.2" x14ac:dyDescent="0.25">
      <c r="A64" s="131"/>
      <c r="B64" s="132" t="s">
        <v>186</v>
      </c>
      <c r="C64" s="7" t="s">
        <v>187</v>
      </c>
      <c r="D64" s="44"/>
      <c r="E64" s="40"/>
      <c r="F64" s="43"/>
      <c r="G64" s="42"/>
      <c r="H64" s="42"/>
    </row>
    <row r="65" spans="1:8" s="32" customFormat="1" ht="13.2" x14ac:dyDescent="0.25">
      <c r="A65" s="131"/>
      <c r="B65" s="133"/>
      <c r="C65" s="7" t="s">
        <v>188</v>
      </c>
      <c r="D65" s="44"/>
      <c r="E65" s="40"/>
      <c r="F65" s="58"/>
      <c r="G65" s="42"/>
      <c r="H65" s="42"/>
    </row>
    <row r="66" spans="1:8" s="32" customFormat="1" ht="13.2" x14ac:dyDescent="0.25">
      <c r="A66" s="131"/>
      <c r="B66" s="133"/>
      <c r="C66" s="7" t="s">
        <v>183</v>
      </c>
      <c r="D66" s="44"/>
      <c r="E66" s="40"/>
      <c r="F66" s="58"/>
      <c r="G66" s="42"/>
      <c r="H66" s="42"/>
    </row>
    <row r="67" spans="1:8" s="32" customFormat="1" ht="13.2" x14ac:dyDescent="0.25">
      <c r="A67" s="131"/>
      <c r="B67" s="133"/>
      <c r="C67" s="7" t="s">
        <v>184</v>
      </c>
      <c r="D67" s="44"/>
      <c r="E67" s="40"/>
      <c r="F67" s="58"/>
      <c r="G67" s="42"/>
      <c r="H67" s="42"/>
    </row>
    <row r="68" spans="1:8" s="32" customFormat="1" ht="13.2" x14ac:dyDescent="0.25">
      <c r="A68" s="131"/>
      <c r="B68" s="134"/>
      <c r="C68" s="7" t="s">
        <v>185</v>
      </c>
      <c r="D68" s="44"/>
      <c r="E68" s="40"/>
      <c r="F68" s="58"/>
      <c r="G68" s="42"/>
      <c r="H68" s="42"/>
    </row>
    <row r="69" spans="1:8" s="32" customFormat="1" ht="13.2" x14ac:dyDescent="0.25">
      <c r="A69" s="131"/>
      <c r="B69" s="132" t="s">
        <v>189</v>
      </c>
      <c r="C69" s="7" t="s">
        <v>174</v>
      </c>
      <c r="D69" s="44"/>
      <c r="E69" s="40"/>
      <c r="F69" s="43"/>
      <c r="G69" s="42"/>
      <c r="H69" s="42"/>
    </row>
    <row r="70" spans="1:8" s="32" customFormat="1" ht="13.2" x14ac:dyDescent="0.25">
      <c r="A70" s="131"/>
      <c r="B70" s="133"/>
      <c r="C70" s="7" t="s">
        <v>190</v>
      </c>
      <c r="D70" s="44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191</v>
      </c>
      <c r="D71" s="44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192</v>
      </c>
      <c r="D72" s="44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193</v>
      </c>
      <c r="D73" s="44"/>
      <c r="E73" s="40"/>
      <c r="F73" s="43"/>
      <c r="G73" s="42"/>
      <c r="H73" s="42"/>
    </row>
    <row r="74" spans="1:8" s="32" customFormat="1" ht="13.2" x14ac:dyDescent="0.25">
      <c r="A74" s="131"/>
      <c r="B74" s="132" t="s">
        <v>194</v>
      </c>
      <c r="C74" s="7" t="s">
        <v>174</v>
      </c>
      <c r="D74" s="44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195</v>
      </c>
      <c r="D75" s="44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196</v>
      </c>
      <c r="D76" s="44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197</v>
      </c>
      <c r="D77" s="44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198</v>
      </c>
      <c r="D78" s="44"/>
      <c r="E78" s="40"/>
      <c r="F78" s="43"/>
      <c r="G78" s="42"/>
      <c r="H78" s="42"/>
    </row>
    <row r="79" spans="1:8" s="32" customFormat="1" ht="13.2" x14ac:dyDescent="0.25">
      <c r="A79" s="131"/>
      <c r="B79" s="135" t="s">
        <v>199</v>
      </c>
      <c r="C79" s="7" t="s">
        <v>200</v>
      </c>
      <c r="D79" s="44"/>
      <c r="E79" s="40"/>
      <c r="F79" s="43"/>
      <c r="G79" s="42"/>
      <c r="H79" s="42"/>
    </row>
    <row r="80" spans="1:8" s="32" customFormat="1" ht="13.2" x14ac:dyDescent="0.25">
      <c r="A80" s="131"/>
      <c r="B80" s="135"/>
      <c r="C80" s="7" t="s">
        <v>201</v>
      </c>
      <c r="D80" s="44"/>
      <c r="E80" s="40"/>
      <c r="F80" s="43"/>
      <c r="G80" s="42"/>
      <c r="H80" s="42"/>
    </row>
    <row r="81" spans="1:8" s="32" customFormat="1" ht="13.2" x14ac:dyDescent="0.25">
      <c r="A81" s="131"/>
      <c r="B81" s="135"/>
      <c r="C81" s="7" t="s">
        <v>202</v>
      </c>
      <c r="D81" s="44"/>
      <c r="E81" s="40"/>
      <c r="F81" s="43"/>
      <c r="G81" s="42"/>
      <c r="H81" s="42"/>
    </row>
    <row r="82" spans="1:8" s="32" customFormat="1" ht="13.2" x14ac:dyDescent="0.25">
      <c r="A82" s="131"/>
      <c r="B82" s="135"/>
      <c r="C82" s="7" t="s">
        <v>203</v>
      </c>
      <c r="D82" s="44"/>
      <c r="E82" s="40"/>
      <c r="F82" s="43"/>
      <c r="G82" s="42"/>
      <c r="H82" s="42"/>
    </row>
    <row r="83" spans="1:8" s="32" customFormat="1" ht="13.2" x14ac:dyDescent="0.25">
      <c r="A83" s="131"/>
      <c r="B83" s="8" t="s">
        <v>204</v>
      </c>
      <c r="C83" s="7" t="s">
        <v>203</v>
      </c>
      <c r="D83" s="44"/>
      <c r="E83" s="40"/>
      <c r="F83" s="43"/>
      <c r="G83" s="42"/>
      <c r="H83" s="42"/>
    </row>
    <row r="84" spans="1:8" s="32" customFormat="1" ht="13.2" x14ac:dyDescent="0.25">
      <c r="A84" s="131"/>
      <c r="B84" s="132" t="s">
        <v>205</v>
      </c>
      <c r="C84" s="7" t="s">
        <v>206</v>
      </c>
      <c r="D84" s="44"/>
      <c r="E84" s="40"/>
      <c r="F84" s="43"/>
      <c r="G84" s="42"/>
      <c r="H84" s="42"/>
    </row>
    <row r="85" spans="1:8" s="32" customFormat="1" ht="13.2" x14ac:dyDescent="0.25">
      <c r="A85" s="131"/>
      <c r="B85" s="133"/>
      <c r="C85" s="7" t="s">
        <v>207</v>
      </c>
      <c r="D85" s="44"/>
      <c r="E85" s="40"/>
      <c r="F85" s="43"/>
      <c r="G85" s="42"/>
      <c r="H85" s="42"/>
    </row>
    <row r="86" spans="1:8" s="32" customFormat="1" ht="13.2" x14ac:dyDescent="0.25">
      <c r="A86" s="131" t="s">
        <v>208</v>
      </c>
      <c r="B86" s="137" t="s">
        <v>209</v>
      </c>
      <c r="C86" s="138"/>
      <c r="D86" s="44"/>
      <c r="E86" s="40"/>
      <c r="F86" s="43"/>
      <c r="G86" s="42" t="s">
        <v>103</v>
      </c>
      <c r="H86" s="42" t="s">
        <v>103</v>
      </c>
    </row>
    <row r="87" spans="1:8" s="32" customFormat="1" ht="13.2" x14ac:dyDescent="0.25">
      <c r="A87" s="131"/>
      <c r="B87" s="137" t="s">
        <v>210</v>
      </c>
      <c r="C87" s="138"/>
      <c r="D87" s="44"/>
      <c r="E87" s="40"/>
      <c r="F87" s="43"/>
      <c r="G87" s="42" t="s">
        <v>103</v>
      </c>
      <c r="H87" s="42" t="s">
        <v>103</v>
      </c>
    </row>
    <row r="88" spans="1:8" s="32" customFormat="1" ht="13.2" x14ac:dyDescent="0.25">
      <c r="A88" s="131"/>
      <c r="B88" s="137" t="s">
        <v>211</v>
      </c>
      <c r="C88" s="138"/>
      <c r="D88" s="44"/>
      <c r="E88" s="40"/>
      <c r="F88" s="43"/>
      <c r="G88" s="42" t="s">
        <v>103</v>
      </c>
      <c r="H88" s="42" t="s">
        <v>103</v>
      </c>
    </row>
    <row r="89" spans="1:8" s="32" customFormat="1" ht="13.2" x14ac:dyDescent="0.25">
      <c r="A89" s="131"/>
      <c r="B89" s="137" t="s">
        <v>212</v>
      </c>
      <c r="C89" s="138"/>
      <c r="D89" s="44"/>
      <c r="E89" s="40"/>
      <c r="F89" s="43"/>
      <c r="G89" s="42" t="s">
        <v>103</v>
      </c>
      <c r="H89" s="42" t="s">
        <v>103</v>
      </c>
    </row>
    <row r="90" spans="1:8" s="32" customFormat="1" ht="13.2" x14ac:dyDescent="0.25">
      <c r="A90" s="131" t="s">
        <v>213</v>
      </c>
      <c r="B90" s="130" t="s">
        <v>214</v>
      </c>
      <c r="C90" s="130"/>
      <c r="D90" s="44" t="s">
        <v>215</v>
      </c>
      <c r="E90" s="59">
        <v>0</v>
      </c>
      <c r="F90" s="60"/>
      <c r="G90" s="42" t="s">
        <v>103</v>
      </c>
      <c r="H90" s="42" t="s">
        <v>103</v>
      </c>
    </row>
    <row r="91" spans="1:8" s="32" customFormat="1" ht="13.2" x14ac:dyDescent="0.25">
      <c r="A91" s="131"/>
      <c r="B91" s="130" t="s">
        <v>216</v>
      </c>
      <c r="C91" s="130"/>
      <c r="D91" s="44" t="s">
        <v>215</v>
      </c>
      <c r="E91" s="59">
        <v>6</v>
      </c>
      <c r="F91" s="60" t="s">
        <v>237</v>
      </c>
      <c r="G91" s="42" t="s">
        <v>103</v>
      </c>
      <c r="H91" s="42" t="s">
        <v>103</v>
      </c>
    </row>
    <row r="92" spans="1:8" s="32" customFormat="1" ht="13.2" x14ac:dyDescent="0.25">
      <c r="A92" s="131"/>
      <c r="B92" s="130" t="s">
        <v>218</v>
      </c>
      <c r="C92" s="130"/>
      <c r="D92" s="44" t="s">
        <v>215</v>
      </c>
      <c r="E92" s="40">
        <v>0</v>
      </c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0" t="s">
        <v>219</v>
      </c>
      <c r="C93" s="130"/>
      <c r="D93" s="44" t="s">
        <v>215</v>
      </c>
      <c r="E93" s="40">
        <v>0</v>
      </c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6" t="s">
        <v>220</v>
      </c>
      <c r="C94" s="136"/>
      <c r="D94" s="44" t="s">
        <v>215</v>
      </c>
      <c r="E94" s="40">
        <v>0</v>
      </c>
      <c r="F94" s="43"/>
      <c r="G94" s="42"/>
      <c r="H94" s="42"/>
    </row>
    <row r="95" spans="1:8" s="32" customFormat="1" ht="13.2" x14ac:dyDescent="0.25">
      <c r="A95" s="131"/>
      <c r="B95" s="130" t="s">
        <v>221</v>
      </c>
      <c r="C95" s="130"/>
      <c r="D95" s="44" t="s">
        <v>215</v>
      </c>
      <c r="E95" s="40">
        <v>0</v>
      </c>
      <c r="F95" s="43"/>
      <c r="G95" s="42"/>
      <c r="H95" s="42"/>
    </row>
    <row r="96" spans="1:8" s="32" customFormat="1" ht="13.2" x14ac:dyDescent="0.25">
      <c r="A96" s="131"/>
      <c r="B96" s="130" t="s">
        <v>222</v>
      </c>
      <c r="C96" s="130"/>
      <c r="D96" s="44" t="s">
        <v>215</v>
      </c>
      <c r="E96" s="40">
        <v>0</v>
      </c>
      <c r="F96" s="43"/>
      <c r="G96" s="42"/>
      <c r="H96" s="42"/>
    </row>
    <row r="97" spans="1:8" s="32" customFormat="1" ht="13.2" x14ac:dyDescent="0.25">
      <c r="A97" s="131"/>
      <c r="B97" s="130" t="s">
        <v>223</v>
      </c>
      <c r="C97" s="130"/>
      <c r="D97" s="44" t="s">
        <v>224</v>
      </c>
      <c r="E97" s="40" t="s">
        <v>142</v>
      </c>
      <c r="F97" s="43" t="s">
        <v>225</v>
      </c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226</v>
      </c>
      <c r="C98" s="130"/>
      <c r="D98" s="44" t="s">
        <v>224</v>
      </c>
      <c r="E98" s="40" t="s">
        <v>142</v>
      </c>
      <c r="F98" s="43" t="s">
        <v>227</v>
      </c>
      <c r="G98" s="42" t="s">
        <v>103</v>
      </c>
      <c r="H98" s="42" t="s">
        <v>103</v>
      </c>
    </row>
    <row r="99" spans="1:8" s="32" customFormat="1" ht="13.2" x14ac:dyDescent="0.25">
      <c r="A99" s="131"/>
      <c r="B99" s="130" t="s">
        <v>228</v>
      </c>
      <c r="C99" s="130"/>
      <c r="D99" s="44" t="s">
        <v>224</v>
      </c>
      <c r="E99" s="40" t="s">
        <v>142</v>
      </c>
      <c r="F99" s="43" t="s">
        <v>229</v>
      </c>
      <c r="G99" s="42" t="s">
        <v>103</v>
      </c>
      <c r="H99" s="42" t="s">
        <v>103</v>
      </c>
    </row>
    <row r="100" spans="1:8" s="32" customFormat="1" ht="13.2" x14ac:dyDescent="0.25">
      <c r="A100" s="131"/>
      <c r="B100" s="130" t="s">
        <v>230</v>
      </c>
      <c r="C100" s="130"/>
      <c r="D100" s="44" t="s">
        <v>224</v>
      </c>
      <c r="E100" s="40" t="s">
        <v>142</v>
      </c>
      <c r="F100" s="43" t="s">
        <v>231</v>
      </c>
      <c r="G100" s="42" t="s">
        <v>103</v>
      </c>
      <c r="H100" s="42" t="s">
        <v>103</v>
      </c>
    </row>
    <row r="102" spans="1:8" s="32" customFormat="1" ht="13.2" x14ac:dyDescent="0.25">
      <c r="A102" s="104" t="s">
        <v>232</v>
      </c>
      <c r="B102" s="45" t="s">
        <v>31</v>
      </c>
      <c r="C102" s="45" t="s">
        <v>32</v>
      </c>
      <c r="D102" s="45" t="s">
        <v>33</v>
      </c>
      <c r="E102" s="45" t="s">
        <v>34</v>
      </c>
      <c r="F102" s="45" t="s">
        <v>35</v>
      </c>
      <c r="G102" s="45" t="s">
        <v>36</v>
      </c>
      <c r="H102" s="45" t="s">
        <v>37</v>
      </c>
    </row>
    <row r="103" spans="1:8" s="32" customFormat="1" ht="13.2" x14ac:dyDescent="0.25">
      <c r="A103" s="61" t="s">
        <v>233</v>
      </c>
      <c r="B103" s="47">
        <f>COUNTIF(E5:E18,"完全遵守")</f>
        <v>14</v>
      </c>
      <c r="C103" s="47">
        <f>COUNTIF(E19:E39,"合格")+COUNTIF(E19:E39,"良好")*2+COUNTIF(E19:E39,"优秀")*3</f>
        <v>0</v>
      </c>
      <c r="D103" s="47">
        <f>COUNTIF(E40:E55,"合格")+COUNTIF(E40:E55,"良好")*2+COUNTIF(E40:E55,"优秀")*3</f>
        <v>16</v>
      </c>
      <c r="E103" s="47">
        <f>COUNTIF(E56:E82,"合格")*2+COUNTIF(E56:E82,"良好")*4+COUNTIF(E56:E82,"优秀")*6+COUNTIF(E83,"合格")*3+COUNTIF(E83,"良好")*6+COUNTIF(E83,"优秀")*9+COUNTIF(E84:E85,"合格")*1+COUNTIF(E84:E85,"良好")*2+COUNTIF(E84:E85,"优秀")*3</f>
        <v>0</v>
      </c>
      <c r="F103" s="47">
        <f>COUNTIF(E86:E89,"合格")+COUNTIF(E86:E89,"良好")*2+COUNTIF(E86:E89,"优秀")*3</f>
        <v>0</v>
      </c>
      <c r="G103" s="48">
        <f>COUNTIF(E90:F100,"合格")+COUNTIF(E90:F100,"良好")*2+COUNTIF(E90:F100,"优秀")*3+SUM(E90:E96)</f>
        <v>14</v>
      </c>
      <c r="H103" s="47">
        <f>B103+C103+D103+E103+F103+G103</f>
        <v>44</v>
      </c>
    </row>
    <row r="104" spans="1:8" x14ac:dyDescent="0.25">
      <c r="A104" s="48" t="s">
        <v>234</v>
      </c>
      <c r="B104" s="49">
        <f>林志育!C19</f>
        <v>12</v>
      </c>
      <c r="C104" s="49">
        <f>林志育!D19</f>
        <v>0</v>
      </c>
      <c r="D104" s="49">
        <f>林志育!E19</f>
        <v>19</v>
      </c>
      <c r="E104" s="49">
        <f>林志育!F19</f>
        <v>8</v>
      </c>
      <c r="F104" s="49">
        <f>林志育!G19</f>
        <v>0</v>
      </c>
      <c r="G104" s="49">
        <f>林志育!H19</f>
        <v>7</v>
      </c>
      <c r="H104" s="50">
        <f>SUM(B104:G104)</f>
        <v>46</v>
      </c>
    </row>
    <row r="105" spans="1:8" x14ac:dyDescent="0.25">
      <c r="A105" s="48" t="s">
        <v>235</v>
      </c>
      <c r="B105" s="49">
        <f t="shared" ref="B105:G105" si="0">IF(B103&gt;B104,((B103-B104)*0.2)+B104,B103)</f>
        <v>12.4</v>
      </c>
      <c r="C105" s="49">
        <f t="shared" si="0"/>
        <v>0</v>
      </c>
      <c r="D105" s="49">
        <f t="shared" si="0"/>
        <v>16</v>
      </c>
      <c r="E105" s="49">
        <f t="shared" si="0"/>
        <v>0</v>
      </c>
      <c r="F105" s="49">
        <f t="shared" si="0"/>
        <v>0</v>
      </c>
      <c r="G105" s="49">
        <f t="shared" si="0"/>
        <v>8.4</v>
      </c>
      <c r="H105" s="50">
        <f>SUM(B105:G105)</f>
        <v>36.799999999999997</v>
      </c>
    </row>
  </sheetData>
  <mergeCells count="82">
    <mergeCell ref="B99:C99"/>
    <mergeCell ref="B100:C100"/>
    <mergeCell ref="A90:A100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A86:A89"/>
    <mergeCell ref="B86:C86"/>
    <mergeCell ref="B87:C87"/>
    <mergeCell ref="B88:C88"/>
    <mergeCell ref="B89:C89"/>
    <mergeCell ref="B51:C51"/>
    <mergeCell ref="B53:C53"/>
    <mergeCell ref="B54:C54"/>
    <mergeCell ref="B55:C55"/>
    <mergeCell ref="A56:A85"/>
    <mergeCell ref="B56:B59"/>
    <mergeCell ref="B60:B63"/>
    <mergeCell ref="B64:B68"/>
    <mergeCell ref="B69:B73"/>
    <mergeCell ref="B74:B78"/>
    <mergeCell ref="B79:B82"/>
    <mergeCell ref="B84:B85"/>
    <mergeCell ref="B36:C36"/>
    <mergeCell ref="B52:C52"/>
    <mergeCell ref="B38:C38"/>
    <mergeCell ref="B39:C39"/>
    <mergeCell ref="A40:A55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1:C31"/>
    <mergeCell ref="B32:C32"/>
    <mergeCell ref="B33:C33"/>
    <mergeCell ref="B34:C34"/>
    <mergeCell ref="B35:C35"/>
    <mergeCell ref="B17:C17"/>
    <mergeCell ref="B18:C18"/>
    <mergeCell ref="A19:A39"/>
    <mergeCell ref="B19:C19"/>
    <mergeCell ref="B20:C20"/>
    <mergeCell ref="B21:C21"/>
    <mergeCell ref="B22:C22"/>
    <mergeCell ref="B23:C23"/>
    <mergeCell ref="B24:C24"/>
    <mergeCell ref="B25:C25"/>
    <mergeCell ref="B37:C37"/>
    <mergeCell ref="B26:C26"/>
    <mergeCell ref="B27:C27"/>
    <mergeCell ref="B28:C28"/>
    <mergeCell ref="B29:C29"/>
    <mergeCell ref="B30:C30"/>
    <mergeCell ref="B16:C16"/>
    <mergeCell ref="A1:H1"/>
    <mergeCell ref="A3:H3"/>
    <mergeCell ref="B4:C4"/>
    <mergeCell ref="A5:A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8" type="noConversion"/>
  <dataValidations count="3">
    <dataValidation type="list" allowBlank="1" showInputMessage="1" showErrorMessage="1" sqref="E97:E100">
      <formula1>"欠佳,合格,良好,优秀"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89">
      <formula1>"欠佳,合格,良好,优秀,无需评定"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workbookViewId="0">
      <selection sqref="A1:H1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63.332031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340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105" t="s">
        <v>86</v>
      </c>
      <c r="B2" s="35">
        <v>44165</v>
      </c>
      <c r="C2" s="105" t="s">
        <v>87</v>
      </c>
      <c r="D2" s="52" t="s">
        <v>88</v>
      </c>
      <c r="E2" s="105" t="s">
        <v>89</v>
      </c>
      <c r="F2" s="51"/>
      <c r="G2" s="105" t="s">
        <v>90</v>
      </c>
      <c r="H2" s="54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105" t="s">
        <v>92</v>
      </c>
      <c r="B4" s="131" t="s">
        <v>93</v>
      </c>
      <c r="C4" s="131"/>
      <c r="D4" s="105" t="s">
        <v>94</v>
      </c>
      <c r="E4" s="105" t="s">
        <v>95</v>
      </c>
      <c r="F4" s="105" t="s">
        <v>96</v>
      </c>
      <c r="G4" s="105" t="s">
        <v>97</v>
      </c>
      <c r="H4" s="105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101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101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101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101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101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101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101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101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101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101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101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101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101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101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44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44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44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44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44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44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44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44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44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44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44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44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44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44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44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44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44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44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44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44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44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143</v>
      </c>
      <c r="G41" s="42" t="s">
        <v>103</v>
      </c>
      <c r="H41" s="42" t="s">
        <v>103</v>
      </c>
    </row>
    <row r="42" spans="1:8" s="32" customFormat="1" ht="13.2" x14ac:dyDescent="0.25">
      <c r="A42" s="131"/>
      <c r="B42" s="130" t="s">
        <v>144</v>
      </c>
      <c r="C42" s="130"/>
      <c r="D42" s="39" t="s">
        <v>142</v>
      </c>
      <c r="E42" s="40" t="s">
        <v>139</v>
      </c>
      <c r="F42" s="43" t="s">
        <v>145</v>
      </c>
      <c r="G42" s="42" t="s">
        <v>103</v>
      </c>
      <c r="H42" s="42" t="s">
        <v>103</v>
      </c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147</v>
      </c>
      <c r="G43" s="42" t="s">
        <v>103</v>
      </c>
      <c r="H43" s="42" t="s">
        <v>103</v>
      </c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149</v>
      </c>
      <c r="G44" s="42" t="s">
        <v>103</v>
      </c>
      <c r="H44" s="42" t="s">
        <v>103</v>
      </c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152</v>
      </c>
      <c r="G45" s="42" t="s">
        <v>103</v>
      </c>
      <c r="H45" s="42" t="s">
        <v>103</v>
      </c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154</v>
      </c>
      <c r="G46" s="42" t="s">
        <v>103</v>
      </c>
      <c r="H46" s="42" t="s">
        <v>103</v>
      </c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156</v>
      </c>
      <c r="G47" s="42" t="s">
        <v>103</v>
      </c>
      <c r="H47" s="42" t="s">
        <v>103</v>
      </c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158</v>
      </c>
      <c r="G48" s="42" t="s">
        <v>103</v>
      </c>
      <c r="H48" s="42" t="s">
        <v>103</v>
      </c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142</v>
      </c>
      <c r="F49" s="43" t="s">
        <v>160</v>
      </c>
      <c r="G49" s="42" t="s">
        <v>103</v>
      </c>
      <c r="H49" s="42" t="s">
        <v>103</v>
      </c>
    </row>
    <row r="50" spans="1:8" s="32" customFormat="1" ht="13.2" x14ac:dyDescent="0.25">
      <c r="A50" s="131"/>
      <c r="B50" s="136" t="s">
        <v>161</v>
      </c>
      <c r="C50" s="136"/>
      <c r="D50" s="39" t="s">
        <v>142</v>
      </c>
      <c r="E50" s="40" t="s">
        <v>139</v>
      </c>
      <c r="F50" s="43" t="s">
        <v>162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163</v>
      </c>
      <c r="C51" s="136"/>
      <c r="D51" s="39" t="s">
        <v>139</v>
      </c>
      <c r="E51" s="40" t="s">
        <v>139</v>
      </c>
      <c r="F51" s="43" t="s">
        <v>164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165</v>
      </c>
      <c r="C52" s="136"/>
      <c r="D52" s="39" t="s">
        <v>139</v>
      </c>
      <c r="E52" s="40" t="s">
        <v>139</v>
      </c>
      <c r="F52" s="43" t="s">
        <v>166</v>
      </c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167</v>
      </c>
      <c r="C53" s="136"/>
      <c r="D53" s="39" t="s">
        <v>142</v>
      </c>
      <c r="E53" s="40" t="s">
        <v>139</v>
      </c>
      <c r="F53" s="43" t="s">
        <v>168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169</v>
      </c>
      <c r="C54" s="136"/>
      <c r="D54" s="39" t="s">
        <v>139</v>
      </c>
      <c r="E54" s="40" t="s">
        <v>139</v>
      </c>
      <c r="F54" s="43" t="s">
        <v>170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9" t="s">
        <v>171</v>
      </c>
      <c r="C55" s="140"/>
      <c r="D55" s="44" t="s">
        <v>142</v>
      </c>
      <c r="E55" s="40" t="s">
        <v>139</v>
      </c>
      <c r="F55" s="43" t="s">
        <v>172</v>
      </c>
      <c r="G55" s="42" t="s">
        <v>103</v>
      </c>
      <c r="H55" s="42" t="s">
        <v>103</v>
      </c>
    </row>
    <row r="56" spans="1:8" s="32" customFormat="1" ht="13.2" x14ac:dyDescent="0.25">
      <c r="A56" s="131" t="s">
        <v>34</v>
      </c>
      <c r="B56" s="132" t="s">
        <v>173</v>
      </c>
      <c r="C56" s="7" t="s">
        <v>174</v>
      </c>
      <c r="D56" s="44" t="s">
        <v>139</v>
      </c>
      <c r="E56" s="40" t="s">
        <v>151</v>
      </c>
      <c r="F56" s="43" t="s">
        <v>175</v>
      </c>
      <c r="G56" s="42"/>
      <c r="H56" s="42"/>
    </row>
    <row r="57" spans="1:8" s="32" customFormat="1" ht="13.2" x14ac:dyDescent="0.25">
      <c r="A57" s="131"/>
      <c r="B57" s="133"/>
      <c r="C57" s="7" t="s">
        <v>176</v>
      </c>
      <c r="D57" s="44" t="s">
        <v>139</v>
      </c>
      <c r="E57" s="40" t="s">
        <v>151</v>
      </c>
      <c r="F57" s="43" t="s">
        <v>177</v>
      </c>
      <c r="G57" s="42"/>
      <c r="H57" s="42"/>
    </row>
    <row r="58" spans="1:8" s="32" customFormat="1" ht="13.2" x14ac:dyDescent="0.25">
      <c r="A58" s="131"/>
      <c r="B58" s="133"/>
      <c r="C58" s="7" t="s">
        <v>178</v>
      </c>
      <c r="D58" s="44" t="s">
        <v>139</v>
      </c>
      <c r="E58" s="40" t="s">
        <v>151</v>
      </c>
      <c r="F58" s="43" t="s">
        <v>179</v>
      </c>
      <c r="G58" s="42"/>
      <c r="H58" s="42"/>
    </row>
    <row r="59" spans="1:8" s="32" customFormat="1" ht="13.2" x14ac:dyDescent="0.25">
      <c r="A59" s="131"/>
      <c r="B59" s="134"/>
      <c r="C59" s="7" t="s">
        <v>180</v>
      </c>
      <c r="D59" s="44" t="s">
        <v>139</v>
      </c>
      <c r="E59" s="40" t="s">
        <v>151</v>
      </c>
      <c r="F59" s="43" t="s">
        <v>181</v>
      </c>
      <c r="G59" s="42"/>
      <c r="H59" s="42"/>
    </row>
    <row r="60" spans="1:8" s="53" customFormat="1" ht="13.2" x14ac:dyDescent="0.25">
      <c r="A60" s="131"/>
      <c r="B60" s="132" t="s">
        <v>337</v>
      </c>
      <c r="C60" s="10" t="s">
        <v>182</v>
      </c>
      <c r="D60" s="44" t="s">
        <v>139</v>
      </c>
      <c r="E60" s="40"/>
      <c r="F60" s="55"/>
      <c r="G60" s="56"/>
      <c r="H60" s="56"/>
    </row>
    <row r="61" spans="1:8" s="53" customFormat="1" ht="13.2" x14ac:dyDescent="0.25">
      <c r="A61" s="131"/>
      <c r="B61" s="133"/>
      <c r="C61" s="10" t="s">
        <v>183</v>
      </c>
      <c r="D61" s="44" t="s">
        <v>139</v>
      </c>
      <c r="E61" s="40"/>
      <c r="F61" s="57"/>
      <c r="G61" s="56"/>
      <c r="H61" s="56"/>
    </row>
    <row r="62" spans="1:8" s="53" customFormat="1" ht="13.2" x14ac:dyDescent="0.25">
      <c r="A62" s="131"/>
      <c r="B62" s="133"/>
      <c r="C62" s="10" t="s">
        <v>184</v>
      </c>
      <c r="D62" s="44" t="s">
        <v>139</v>
      </c>
      <c r="E62" s="40"/>
      <c r="F62" s="57"/>
      <c r="G62" s="56"/>
      <c r="H62" s="56"/>
    </row>
    <row r="63" spans="1:8" s="53" customFormat="1" ht="13.2" x14ac:dyDescent="0.25">
      <c r="A63" s="131"/>
      <c r="B63" s="134"/>
      <c r="C63" s="10" t="s">
        <v>185</v>
      </c>
      <c r="D63" s="44" t="s">
        <v>139</v>
      </c>
      <c r="E63" s="40"/>
      <c r="F63" s="58"/>
      <c r="G63" s="56"/>
      <c r="H63" s="56"/>
    </row>
    <row r="64" spans="1:8" s="32" customFormat="1" ht="13.2" x14ac:dyDescent="0.25">
      <c r="A64" s="131"/>
      <c r="B64" s="132" t="s">
        <v>186</v>
      </c>
      <c r="C64" s="7" t="s">
        <v>187</v>
      </c>
      <c r="D64" s="44"/>
      <c r="E64" s="40"/>
      <c r="F64" s="43"/>
      <c r="G64" s="42"/>
      <c r="H64" s="42"/>
    </row>
    <row r="65" spans="1:8" s="32" customFormat="1" ht="13.2" x14ac:dyDescent="0.25">
      <c r="A65" s="131"/>
      <c r="B65" s="133"/>
      <c r="C65" s="7" t="s">
        <v>188</v>
      </c>
      <c r="D65" s="44"/>
      <c r="E65" s="40"/>
      <c r="F65" s="58"/>
      <c r="G65" s="42"/>
      <c r="H65" s="42"/>
    </row>
    <row r="66" spans="1:8" s="32" customFormat="1" ht="13.2" x14ac:dyDescent="0.25">
      <c r="A66" s="131"/>
      <c r="B66" s="133"/>
      <c r="C66" s="7" t="s">
        <v>183</v>
      </c>
      <c r="D66" s="44"/>
      <c r="E66" s="40"/>
      <c r="F66" s="58"/>
      <c r="G66" s="42"/>
      <c r="H66" s="42"/>
    </row>
    <row r="67" spans="1:8" s="32" customFormat="1" ht="13.2" x14ac:dyDescent="0.25">
      <c r="A67" s="131"/>
      <c r="B67" s="133"/>
      <c r="C67" s="7" t="s">
        <v>184</v>
      </c>
      <c r="D67" s="44"/>
      <c r="E67" s="40"/>
      <c r="F67" s="58"/>
      <c r="G67" s="42"/>
      <c r="H67" s="42"/>
    </row>
    <row r="68" spans="1:8" s="32" customFormat="1" ht="13.2" x14ac:dyDescent="0.25">
      <c r="A68" s="131"/>
      <c r="B68" s="134"/>
      <c r="C68" s="7" t="s">
        <v>185</v>
      </c>
      <c r="D68" s="44"/>
      <c r="E68" s="40"/>
      <c r="F68" s="58"/>
      <c r="G68" s="42"/>
      <c r="H68" s="42"/>
    </row>
    <row r="69" spans="1:8" s="32" customFormat="1" ht="13.2" x14ac:dyDescent="0.25">
      <c r="A69" s="131"/>
      <c r="B69" s="132" t="s">
        <v>189</v>
      </c>
      <c r="C69" s="7" t="s">
        <v>174</v>
      </c>
      <c r="D69" s="44"/>
      <c r="E69" s="40"/>
      <c r="F69" s="43"/>
      <c r="G69" s="42"/>
      <c r="H69" s="42"/>
    </row>
    <row r="70" spans="1:8" s="32" customFormat="1" ht="13.2" x14ac:dyDescent="0.25">
      <c r="A70" s="131"/>
      <c r="B70" s="133"/>
      <c r="C70" s="7" t="s">
        <v>190</v>
      </c>
      <c r="D70" s="44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191</v>
      </c>
      <c r="D71" s="44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192</v>
      </c>
      <c r="D72" s="44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193</v>
      </c>
      <c r="D73" s="44"/>
      <c r="E73" s="40"/>
      <c r="F73" s="43"/>
      <c r="G73" s="42"/>
      <c r="H73" s="42"/>
    </row>
    <row r="74" spans="1:8" s="32" customFormat="1" ht="13.2" x14ac:dyDescent="0.25">
      <c r="A74" s="131"/>
      <c r="B74" s="132" t="s">
        <v>194</v>
      </c>
      <c r="C74" s="7" t="s">
        <v>174</v>
      </c>
      <c r="D74" s="44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195</v>
      </c>
      <c r="D75" s="44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196</v>
      </c>
      <c r="D76" s="44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197</v>
      </c>
      <c r="D77" s="44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198</v>
      </c>
      <c r="D78" s="44"/>
      <c r="E78" s="40"/>
      <c r="F78" s="43"/>
      <c r="G78" s="42"/>
      <c r="H78" s="42"/>
    </row>
    <row r="79" spans="1:8" s="32" customFormat="1" ht="13.2" x14ac:dyDescent="0.25">
      <c r="A79" s="131"/>
      <c r="B79" s="135" t="s">
        <v>199</v>
      </c>
      <c r="C79" s="7" t="s">
        <v>200</v>
      </c>
      <c r="D79" s="44"/>
      <c r="E79" s="40"/>
      <c r="F79" s="43"/>
      <c r="G79" s="42"/>
      <c r="H79" s="42"/>
    </row>
    <row r="80" spans="1:8" s="32" customFormat="1" ht="13.2" x14ac:dyDescent="0.25">
      <c r="A80" s="131"/>
      <c r="B80" s="135"/>
      <c r="C80" s="7" t="s">
        <v>201</v>
      </c>
      <c r="D80" s="44"/>
      <c r="E80" s="40"/>
      <c r="F80" s="43"/>
      <c r="G80" s="42"/>
      <c r="H80" s="42"/>
    </row>
    <row r="81" spans="1:8" s="32" customFormat="1" ht="13.2" x14ac:dyDescent="0.25">
      <c r="A81" s="131"/>
      <c r="B81" s="135"/>
      <c r="C81" s="7" t="s">
        <v>202</v>
      </c>
      <c r="D81" s="44"/>
      <c r="E81" s="40"/>
      <c r="F81" s="43"/>
      <c r="G81" s="42"/>
      <c r="H81" s="42"/>
    </row>
    <row r="82" spans="1:8" s="32" customFormat="1" ht="13.2" x14ac:dyDescent="0.25">
      <c r="A82" s="131"/>
      <c r="B82" s="135"/>
      <c r="C82" s="7" t="s">
        <v>203</v>
      </c>
      <c r="D82" s="44"/>
      <c r="E82" s="40"/>
      <c r="F82" s="43"/>
      <c r="G82" s="42"/>
      <c r="H82" s="42"/>
    </row>
    <row r="83" spans="1:8" s="32" customFormat="1" ht="13.2" x14ac:dyDescent="0.25">
      <c r="A83" s="131"/>
      <c r="B83" s="8" t="s">
        <v>204</v>
      </c>
      <c r="C83" s="7" t="s">
        <v>203</v>
      </c>
      <c r="D83" s="44"/>
      <c r="E83" s="40"/>
      <c r="F83" s="43"/>
      <c r="G83" s="42"/>
      <c r="H83" s="42"/>
    </row>
    <row r="84" spans="1:8" s="32" customFormat="1" ht="13.2" x14ac:dyDescent="0.25">
      <c r="A84" s="131"/>
      <c r="B84" s="132" t="s">
        <v>205</v>
      </c>
      <c r="C84" s="7" t="s">
        <v>206</v>
      </c>
      <c r="D84" s="44"/>
      <c r="E84" s="40"/>
      <c r="F84" s="43"/>
      <c r="G84" s="42"/>
      <c r="H84" s="42"/>
    </row>
    <row r="85" spans="1:8" s="32" customFormat="1" ht="13.2" x14ac:dyDescent="0.25">
      <c r="A85" s="131"/>
      <c r="B85" s="133"/>
      <c r="C85" s="7" t="s">
        <v>207</v>
      </c>
      <c r="D85" s="44"/>
      <c r="E85" s="40"/>
      <c r="F85" s="43"/>
      <c r="G85" s="42"/>
      <c r="H85" s="42"/>
    </row>
    <row r="86" spans="1:8" s="32" customFormat="1" ht="13.2" x14ac:dyDescent="0.25">
      <c r="A86" s="131" t="s">
        <v>208</v>
      </c>
      <c r="B86" s="137" t="s">
        <v>209</v>
      </c>
      <c r="C86" s="138"/>
      <c r="D86" s="44"/>
      <c r="E86" s="40"/>
      <c r="F86" s="43"/>
      <c r="G86" s="42" t="s">
        <v>103</v>
      </c>
      <c r="H86" s="42" t="s">
        <v>103</v>
      </c>
    </row>
    <row r="87" spans="1:8" s="32" customFormat="1" ht="13.2" x14ac:dyDescent="0.25">
      <c r="A87" s="131"/>
      <c r="B87" s="137" t="s">
        <v>210</v>
      </c>
      <c r="C87" s="138"/>
      <c r="D87" s="44"/>
      <c r="E87" s="40"/>
      <c r="F87" s="43"/>
      <c r="G87" s="42" t="s">
        <v>103</v>
      </c>
      <c r="H87" s="42" t="s">
        <v>103</v>
      </c>
    </row>
    <row r="88" spans="1:8" s="32" customFormat="1" ht="13.2" x14ac:dyDescent="0.25">
      <c r="A88" s="131"/>
      <c r="B88" s="137" t="s">
        <v>211</v>
      </c>
      <c r="C88" s="138"/>
      <c r="D88" s="44"/>
      <c r="E88" s="40"/>
      <c r="F88" s="43"/>
      <c r="G88" s="42" t="s">
        <v>103</v>
      </c>
      <c r="H88" s="42" t="s">
        <v>103</v>
      </c>
    </row>
    <row r="89" spans="1:8" s="32" customFormat="1" ht="13.2" x14ac:dyDescent="0.25">
      <c r="A89" s="131"/>
      <c r="B89" s="137" t="s">
        <v>212</v>
      </c>
      <c r="C89" s="138"/>
      <c r="D89" s="44"/>
      <c r="E89" s="40"/>
      <c r="F89" s="43"/>
      <c r="G89" s="42" t="s">
        <v>103</v>
      </c>
      <c r="H89" s="42" t="s">
        <v>103</v>
      </c>
    </row>
    <row r="90" spans="1:8" s="32" customFormat="1" ht="13.2" x14ac:dyDescent="0.25">
      <c r="A90" s="131" t="s">
        <v>213</v>
      </c>
      <c r="B90" s="130" t="s">
        <v>214</v>
      </c>
      <c r="C90" s="130"/>
      <c r="D90" s="44" t="s">
        <v>215</v>
      </c>
      <c r="E90" s="59">
        <v>0</v>
      </c>
      <c r="F90" s="60"/>
      <c r="G90" s="42" t="s">
        <v>103</v>
      </c>
      <c r="H90" s="42" t="s">
        <v>103</v>
      </c>
    </row>
    <row r="91" spans="1:8" s="32" customFormat="1" ht="13.2" x14ac:dyDescent="0.25">
      <c r="A91" s="131"/>
      <c r="B91" s="130" t="s">
        <v>216</v>
      </c>
      <c r="C91" s="130"/>
      <c r="D91" s="44" t="s">
        <v>215</v>
      </c>
      <c r="E91" s="59">
        <v>6</v>
      </c>
      <c r="F91" s="60" t="s">
        <v>237</v>
      </c>
      <c r="G91" s="42" t="s">
        <v>103</v>
      </c>
      <c r="H91" s="42" t="s">
        <v>103</v>
      </c>
    </row>
    <row r="92" spans="1:8" s="32" customFormat="1" ht="13.2" x14ac:dyDescent="0.25">
      <c r="A92" s="131"/>
      <c r="B92" s="130" t="s">
        <v>218</v>
      </c>
      <c r="C92" s="130"/>
      <c r="D92" s="44" t="s">
        <v>215</v>
      </c>
      <c r="E92" s="40">
        <v>0</v>
      </c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0" t="s">
        <v>219</v>
      </c>
      <c r="C93" s="130"/>
      <c r="D93" s="44" t="s">
        <v>215</v>
      </c>
      <c r="E93" s="40">
        <v>0</v>
      </c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6" t="s">
        <v>220</v>
      </c>
      <c r="C94" s="136"/>
      <c r="D94" s="44" t="s">
        <v>215</v>
      </c>
      <c r="E94" s="40">
        <v>0</v>
      </c>
      <c r="F94" s="43"/>
      <c r="G94" s="42"/>
      <c r="H94" s="42"/>
    </row>
    <row r="95" spans="1:8" s="32" customFormat="1" ht="13.2" x14ac:dyDescent="0.25">
      <c r="A95" s="131"/>
      <c r="B95" s="130" t="s">
        <v>221</v>
      </c>
      <c r="C95" s="130"/>
      <c r="D95" s="44" t="s">
        <v>215</v>
      </c>
      <c r="E95" s="40">
        <v>0</v>
      </c>
      <c r="F95" s="43"/>
      <c r="G95" s="42"/>
      <c r="H95" s="42"/>
    </row>
    <row r="96" spans="1:8" s="32" customFormat="1" ht="13.2" x14ac:dyDescent="0.25">
      <c r="A96" s="131"/>
      <c r="B96" s="130" t="s">
        <v>222</v>
      </c>
      <c r="C96" s="130"/>
      <c r="D96" s="44" t="s">
        <v>215</v>
      </c>
      <c r="E96" s="40">
        <v>0</v>
      </c>
      <c r="F96" s="43"/>
      <c r="G96" s="42"/>
      <c r="H96" s="42"/>
    </row>
    <row r="97" spans="1:8" s="32" customFormat="1" ht="13.2" x14ac:dyDescent="0.25">
      <c r="A97" s="131"/>
      <c r="B97" s="130" t="s">
        <v>223</v>
      </c>
      <c r="C97" s="130"/>
      <c r="D97" s="44" t="s">
        <v>224</v>
      </c>
      <c r="E97" s="40" t="s">
        <v>142</v>
      </c>
      <c r="F97" s="43" t="s">
        <v>225</v>
      </c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226</v>
      </c>
      <c r="C98" s="130"/>
      <c r="D98" s="44" t="s">
        <v>224</v>
      </c>
      <c r="E98" s="40" t="s">
        <v>142</v>
      </c>
      <c r="F98" s="43" t="s">
        <v>227</v>
      </c>
      <c r="G98" s="42" t="s">
        <v>103</v>
      </c>
      <c r="H98" s="42" t="s">
        <v>103</v>
      </c>
    </row>
    <row r="99" spans="1:8" s="32" customFormat="1" ht="13.2" x14ac:dyDescent="0.25">
      <c r="A99" s="131"/>
      <c r="B99" s="130" t="s">
        <v>228</v>
      </c>
      <c r="C99" s="130"/>
      <c r="D99" s="44" t="s">
        <v>224</v>
      </c>
      <c r="E99" s="40" t="s">
        <v>142</v>
      </c>
      <c r="F99" s="43" t="s">
        <v>229</v>
      </c>
      <c r="G99" s="42" t="s">
        <v>103</v>
      </c>
      <c r="H99" s="42" t="s">
        <v>103</v>
      </c>
    </row>
    <row r="100" spans="1:8" s="32" customFormat="1" ht="13.2" x14ac:dyDescent="0.25">
      <c r="A100" s="131"/>
      <c r="B100" s="130" t="s">
        <v>230</v>
      </c>
      <c r="C100" s="130"/>
      <c r="D100" s="44" t="s">
        <v>224</v>
      </c>
      <c r="E100" s="40" t="s">
        <v>142</v>
      </c>
      <c r="F100" s="43" t="s">
        <v>231</v>
      </c>
      <c r="G100" s="42" t="s">
        <v>103</v>
      </c>
      <c r="H100" s="42" t="s">
        <v>103</v>
      </c>
    </row>
    <row r="102" spans="1:8" s="32" customFormat="1" ht="13.2" x14ac:dyDescent="0.25">
      <c r="A102" s="104" t="s">
        <v>232</v>
      </c>
      <c r="B102" s="45" t="s">
        <v>31</v>
      </c>
      <c r="C102" s="45" t="s">
        <v>32</v>
      </c>
      <c r="D102" s="45" t="s">
        <v>33</v>
      </c>
      <c r="E102" s="45" t="s">
        <v>34</v>
      </c>
      <c r="F102" s="45" t="s">
        <v>35</v>
      </c>
      <c r="G102" s="45" t="s">
        <v>36</v>
      </c>
      <c r="H102" s="45" t="s">
        <v>37</v>
      </c>
    </row>
    <row r="103" spans="1:8" s="32" customFormat="1" ht="13.2" x14ac:dyDescent="0.25">
      <c r="A103" s="61" t="s">
        <v>233</v>
      </c>
      <c r="B103" s="47">
        <f>COUNTIF(E5:E18,"完全遵守")</f>
        <v>14</v>
      </c>
      <c r="C103" s="47">
        <f>COUNTIF(E19:E39,"合格")+COUNTIF(E19:E39,"良好")*2+COUNTIF(E19:E39,"优秀")*3</f>
        <v>0</v>
      </c>
      <c r="D103" s="47">
        <f>COUNTIF(E40:E55,"合格")+COUNTIF(E40:E55,"良好")*2+COUNTIF(E40:E55,"优秀")*3</f>
        <v>16</v>
      </c>
      <c r="E103" s="47">
        <f>COUNTIF(E56:E82,"合格")*2+COUNTIF(E56:E82,"良好")*4+COUNTIF(E56:E82,"优秀")*6+COUNTIF(E83,"合格")*3+COUNTIF(E83,"良好")*6+COUNTIF(E83,"优秀")*9+COUNTIF(E84:E85,"合格")*1+COUNTIF(E84:E85,"良好")*2+COUNTIF(E84:E85,"优秀")*3</f>
        <v>0</v>
      </c>
      <c r="F103" s="47">
        <f>COUNTIF(E86:E89,"合格")+COUNTIF(E86:E89,"良好")*2+COUNTIF(E86:E89,"优秀")*3</f>
        <v>0</v>
      </c>
      <c r="G103" s="48">
        <f>COUNTIF(E90:F100,"合格")+COUNTIF(E90:F100,"良好")*2+COUNTIF(E90:F100,"优秀")*3+SUM(E90:E96)</f>
        <v>14</v>
      </c>
      <c r="H103" s="47">
        <f>B103+C103+D103+E103+F103+G103</f>
        <v>44</v>
      </c>
    </row>
    <row r="104" spans="1:8" x14ac:dyDescent="0.25">
      <c r="A104" s="48" t="s">
        <v>234</v>
      </c>
      <c r="B104" s="49">
        <f>林志育!C19</f>
        <v>12</v>
      </c>
      <c r="C104" s="49">
        <f>林志育!D19</f>
        <v>0</v>
      </c>
      <c r="D104" s="49">
        <f>林志育!E19</f>
        <v>19</v>
      </c>
      <c r="E104" s="49">
        <f>林志育!F19</f>
        <v>8</v>
      </c>
      <c r="F104" s="49">
        <f>林志育!G19</f>
        <v>0</v>
      </c>
      <c r="G104" s="49">
        <f>林志育!H19</f>
        <v>7</v>
      </c>
      <c r="H104" s="50">
        <f>SUM(B104:G104)</f>
        <v>46</v>
      </c>
    </row>
    <row r="105" spans="1:8" x14ac:dyDescent="0.25">
      <c r="A105" s="48" t="s">
        <v>235</v>
      </c>
      <c r="B105" s="49">
        <f t="shared" ref="B105:G105" si="0">IF(B103&gt;B104,((B103-B104)*0.2)+B104,B103)</f>
        <v>12.4</v>
      </c>
      <c r="C105" s="49">
        <f t="shared" si="0"/>
        <v>0</v>
      </c>
      <c r="D105" s="49">
        <f t="shared" si="0"/>
        <v>16</v>
      </c>
      <c r="E105" s="49">
        <f t="shared" si="0"/>
        <v>0</v>
      </c>
      <c r="F105" s="49">
        <f t="shared" si="0"/>
        <v>0</v>
      </c>
      <c r="G105" s="49">
        <f t="shared" si="0"/>
        <v>8.4</v>
      </c>
      <c r="H105" s="50">
        <f>SUM(B105:G105)</f>
        <v>36.799999999999997</v>
      </c>
    </row>
  </sheetData>
  <mergeCells count="82">
    <mergeCell ref="B99:C99"/>
    <mergeCell ref="B100:C100"/>
    <mergeCell ref="A90:A100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A86:A89"/>
    <mergeCell ref="B86:C86"/>
    <mergeCell ref="B87:C87"/>
    <mergeCell ref="B88:C88"/>
    <mergeCell ref="B89:C89"/>
    <mergeCell ref="B51:C51"/>
    <mergeCell ref="B53:C53"/>
    <mergeCell ref="B54:C54"/>
    <mergeCell ref="B55:C55"/>
    <mergeCell ref="A56:A85"/>
    <mergeCell ref="B56:B59"/>
    <mergeCell ref="B60:B63"/>
    <mergeCell ref="B64:B68"/>
    <mergeCell ref="B69:B73"/>
    <mergeCell ref="B74:B78"/>
    <mergeCell ref="B79:B82"/>
    <mergeCell ref="B84:B85"/>
    <mergeCell ref="B36:C36"/>
    <mergeCell ref="B52:C52"/>
    <mergeCell ref="B38:C38"/>
    <mergeCell ref="B39:C39"/>
    <mergeCell ref="A40:A55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1:C31"/>
    <mergeCell ref="B32:C32"/>
    <mergeCell ref="B33:C33"/>
    <mergeCell ref="B34:C34"/>
    <mergeCell ref="B35:C35"/>
    <mergeCell ref="B17:C17"/>
    <mergeCell ref="B18:C18"/>
    <mergeCell ref="A19:A39"/>
    <mergeCell ref="B19:C19"/>
    <mergeCell ref="B20:C20"/>
    <mergeCell ref="B21:C21"/>
    <mergeCell ref="B22:C22"/>
    <mergeCell ref="B23:C23"/>
    <mergeCell ref="B24:C24"/>
    <mergeCell ref="B25:C25"/>
    <mergeCell ref="B37:C37"/>
    <mergeCell ref="B26:C26"/>
    <mergeCell ref="B27:C27"/>
    <mergeCell ref="B28:C28"/>
    <mergeCell ref="B29:C29"/>
    <mergeCell ref="B30:C30"/>
    <mergeCell ref="B16:C16"/>
    <mergeCell ref="A1:H1"/>
    <mergeCell ref="A3:H3"/>
    <mergeCell ref="B4:C4"/>
    <mergeCell ref="A5:A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8" type="noConversion"/>
  <dataValidations count="3">
    <dataValidation type="list" allowBlank="1" showInputMessage="1" showErrorMessage="1" sqref="E19:E89">
      <formula1>"欠佳,合格,良好,优秀,无需评定"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97:E100">
      <formula1>"欠佳,合格,良好,优秀"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topLeftCell="A88" workbookViewId="0">
      <selection activeCell="D104" sqref="D104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63.332031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339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105" t="s">
        <v>86</v>
      </c>
      <c r="B2" s="35">
        <v>44195</v>
      </c>
      <c r="C2" s="105" t="s">
        <v>87</v>
      </c>
      <c r="D2" s="52" t="s">
        <v>88</v>
      </c>
      <c r="E2" s="105" t="s">
        <v>89</v>
      </c>
      <c r="F2" s="51"/>
      <c r="G2" s="105" t="s">
        <v>90</v>
      </c>
      <c r="H2" s="54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105" t="s">
        <v>92</v>
      </c>
      <c r="B4" s="131" t="s">
        <v>93</v>
      </c>
      <c r="C4" s="131"/>
      <c r="D4" s="105" t="s">
        <v>94</v>
      </c>
      <c r="E4" s="105" t="s">
        <v>95</v>
      </c>
      <c r="F4" s="105" t="s">
        <v>96</v>
      </c>
      <c r="G4" s="105" t="s">
        <v>97</v>
      </c>
      <c r="H4" s="105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101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101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101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101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101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101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101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101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101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101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101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101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101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101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44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44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44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44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44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44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44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44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44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44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44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44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44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44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44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44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44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44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44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44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44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143</v>
      </c>
      <c r="G41" s="42" t="s">
        <v>103</v>
      </c>
      <c r="H41" s="42" t="s">
        <v>103</v>
      </c>
    </row>
    <row r="42" spans="1:8" s="32" customFormat="1" ht="13.2" x14ac:dyDescent="0.25">
      <c r="A42" s="131"/>
      <c r="B42" s="130" t="s">
        <v>144</v>
      </c>
      <c r="C42" s="130"/>
      <c r="D42" s="39" t="s">
        <v>142</v>
      </c>
      <c r="E42" s="40" t="s">
        <v>139</v>
      </c>
      <c r="F42" s="43" t="s">
        <v>145</v>
      </c>
      <c r="G42" s="42" t="s">
        <v>103</v>
      </c>
      <c r="H42" s="42" t="s">
        <v>103</v>
      </c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147</v>
      </c>
      <c r="G43" s="42" t="s">
        <v>103</v>
      </c>
      <c r="H43" s="42" t="s">
        <v>103</v>
      </c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149</v>
      </c>
      <c r="G44" s="42" t="s">
        <v>103</v>
      </c>
      <c r="H44" s="42" t="s">
        <v>103</v>
      </c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152</v>
      </c>
      <c r="G45" s="42" t="s">
        <v>103</v>
      </c>
      <c r="H45" s="42" t="s">
        <v>103</v>
      </c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154</v>
      </c>
      <c r="G46" s="42" t="s">
        <v>103</v>
      </c>
      <c r="H46" s="42" t="s">
        <v>103</v>
      </c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156</v>
      </c>
      <c r="G47" s="42" t="s">
        <v>103</v>
      </c>
      <c r="H47" s="42" t="s">
        <v>103</v>
      </c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158</v>
      </c>
      <c r="G48" s="42" t="s">
        <v>103</v>
      </c>
      <c r="H48" s="42" t="s">
        <v>103</v>
      </c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142</v>
      </c>
      <c r="F49" s="43" t="s">
        <v>160</v>
      </c>
      <c r="G49" s="42" t="s">
        <v>103</v>
      </c>
      <c r="H49" s="42" t="s">
        <v>103</v>
      </c>
    </row>
    <row r="50" spans="1:8" s="32" customFormat="1" ht="13.2" x14ac:dyDescent="0.25">
      <c r="A50" s="131"/>
      <c r="B50" s="136" t="s">
        <v>161</v>
      </c>
      <c r="C50" s="136"/>
      <c r="D50" s="39" t="s">
        <v>142</v>
      </c>
      <c r="E50" s="40" t="s">
        <v>139</v>
      </c>
      <c r="F50" s="43" t="s">
        <v>162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163</v>
      </c>
      <c r="C51" s="136"/>
      <c r="D51" s="39" t="s">
        <v>139</v>
      </c>
      <c r="E51" s="40" t="s">
        <v>139</v>
      </c>
      <c r="F51" s="43" t="s">
        <v>164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165</v>
      </c>
      <c r="C52" s="136"/>
      <c r="D52" s="39" t="s">
        <v>139</v>
      </c>
      <c r="E52" s="40" t="s">
        <v>139</v>
      </c>
      <c r="F52" s="43" t="s">
        <v>166</v>
      </c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167</v>
      </c>
      <c r="C53" s="136"/>
      <c r="D53" s="39" t="s">
        <v>142</v>
      </c>
      <c r="E53" s="40" t="s">
        <v>139</v>
      </c>
      <c r="F53" s="43" t="s">
        <v>168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169</v>
      </c>
      <c r="C54" s="136"/>
      <c r="D54" s="39" t="s">
        <v>139</v>
      </c>
      <c r="E54" s="40" t="s">
        <v>139</v>
      </c>
      <c r="F54" s="43" t="s">
        <v>170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9" t="s">
        <v>171</v>
      </c>
      <c r="C55" s="140"/>
      <c r="D55" s="44" t="s">
        <v>142</v>
      </c>
      <c r="E55" s="40" t="s">
        <v>139</v>
      </c>
      <c r="F55" s="43" t="s">
        <v>172</v>
      </c>
      <c r="G55" s="42" t="s">
        <v>103</v>
      </c>
      <c r="H55" s="42" t="s">
        <v>103</v>
      </c>
    </row>
    <row r="56" spans="1:8" s="32" customFormat="1" ht="13.2" x14ac:dyDescent="0.25">
      <c r="A56" s="131" t="s">
        <v>34</v>
      </c>
      <c r="B56" s="132" t="s">
        <v>173</v>
      </c>
      <c r="C56" s="7" t="s">
        <v>174</v>
      </c>
      <c r="D56" s="44" t="s">
        <v>139</v>
      </c>
      <c r="E56" s="40" t="s">
        <v>151</v>
      </c>
      <c r="F56" s="43" t="s">
        <v>175</v>
      </c>
      <c r="G56" s="42"/>
      <c r="H56" s="42"/>
    </row>
    <row r="57" spans="1:8" s="32" customFormat="1" ht="13.2" x14ac:dyDescent="0.25">
      <c r="A57" s="131"/>
      <c r="B57" s="133"/>
      <c r="C57" s="7" t="s">
        <v>176</v>
      </c>
      <c r="D57" s="44" t="s">
        <v>139</v>
      </c>
      <c r="E57" s="40" t="s">
        <v>151</v>
      </c>
      <c r="F57" s="43" t="s">
        <v>177</v>
      </c>
      <c r="G57" s="42"/>
      <c r="H57" s="42"/>
    </row>
    <row r="58" spans="1:8" s="32" customFormat="1" ht="13.2" x14ac:dyDescent="0.25">
      <c r="A58" s="131"/>
      <c r="B58" s="133"/>
      <c r="C58" s="7" t="s">
        <v>178</v>
      </c>
      <c r="D58" s="44" t="s">
        <v>139</v>
      </c>
      <c r="E58" s="40" t="s">
        <v>151</v>
      </c>
      <c r="F58" s="43" t="s">
        <v>179</v>
      </c>
      <c r="G58" s="42"/>
      <c r="H58" s="42"/>
    </row>
    <row r="59" spans="1:8" s="32" customFormat="1" ht="13.2" x14ac:dyDescent="0.25">
      <c r="A59" s="131"/>
      <c r="B59" s="134"/>
      <c r="C59" s="7" t="s">
        <v>180</v>
      </c>
      <c r="D59" s="44" t="s">
        <v>139</v>
      </c>
      <c r="E59" s="40" t="s">
        <v>151</v>
      </c>
      <c r="F59" s="43" t="s">
        <v>181</v>
      </c>
      <c r="G59" s="42"/>
      <c r="H59" s="42"/>
    </row>
    <row r="60" spans="1:8" s="53" customFormat="1" ht="13.2" x14ac:dyDescent="0.25">
      <c r="A60" s="131"/>
      <c r="B60" s="132" t="s">
        <v>337</v>
      </c>
      <c r="C60" s="10" t="s">
        <v>182</v>
      </c>
      <c r="D60" s="44" t="s">
        <v>139</v>
      </c>
      <c r="E60" s="40"/>
      <c r="F60" s="55"/>
      <c r="G60" s="56"/>
      <c r="H60" s="56"/>
    </row>
    <row r="61" spans="1:8" s="53" customFormat="1" ht="13.2" x14ac:dyDescent="0.25">
      <c r="A61" s="131"/>
      <c r="B61" s="133"/>
      <c r="C61" s="10" t="s">
        <v>183</v>
      </c>
      <c r="D61" s="44" t="s">
        <v>139</v>
      </c>
      <c r="E61" s="40"/>
      <c r="F61" s="57"/>
      <c r="G61" s="56"/>
      <c r="H61" s="56"/>
    </row>
    <row r="62" spans="1:8" s="53" customFormat="1" ht="13.2" x14ac:dyDescent="0.25">
      <c r="A62" s="131"/>
      <c r="B62" s="133"/>
      <c r="C62" s="10" t="s">
        <v>184</v>
      </c>
      <c r="D62" s="44" t="s">
        <v>139</v>
      </c>
      <c r="E62" s="40"/>
      <c r="F62" s="57"/>
      <c r="G62" s="56"/>
      <c r="H62" s="56"/>
    </row>
    <row r="63" spans="1:8" s="53" customFormat="1" ht="13.2" x14ac:dyDescent="0.25">
      <c r="A63" s="131"/>
      <c r="B63" s="134"/>
      <c r="C63" s="10" t="s">
        <v>185</v>
      </c>
      <c r="D63" s="44" t="s">
        <v>139</v>
      </c>
      <c r="E63" s="40"/>
      <c r="F63" s="58"/>
      <c r="G63" s="56"/>
      <c r="H63" s="56"/>
    </row>
    <row r="64" spans="1:8" s="32" customFormat="1" ht="13.2" x14ac:dyDescent="0.25">
      <c r="A64" s="131"/>
      <c r="B64" s="132" t="s">
        <v>186</v>
      </c>
      <c r="C64" s="7" t="s">
        <v>187</v>
      </c>
      <c r="D64" s="44"/>
      <c r="E64" s="40"/>
      <c r="F64" s="43"/>
      <c r="G64" s="42"/>
      <c r="H64" s="42"/>
    </row>
    <row r="65" spans="1:8" s="32" customFormat="1" ht="13.2" x14ac:dyDescent="0.25">
      <c r="A65" s="131"/>
      <c r="B65" s="133"/>
      <c r="C65" s="7" t="s">
        <v>188</v>
      </c>
      <c r="D65" s="44"/>
      <c r="E65" s="40"/>
      <c r="F65" s="58"/>
      <c r="G65" s="42"/>
      <c r="H65" s="42"/>
    </row>
    <row r="66" spans="1:8" s="32" customFormat="1" ht="13.2" x14ac:dyDescent="0.25">
      <c r="A66" s="131"/>
      <c r="B66" s="133"/>
      <c r="C66" s="7" t="s">
        <v>183</v>
      </c>
      <c r="D66" s="44"/>
      <c r="E66" s="40"/>
      <c r="F66" s="58"/>
      <c r="G66" s="42"/>
      <c r="H66" s="42"/>
    </row>
    <row r="67" spans="1:8" s="32" customFormat="1" ht="13.2" x14ac:dyDescent="0.25">
      <c r="A67" s="131"/>
      <c r="B67" s="133"/>
      <c r="C67" s="7" t="s">
        <v>184</v>
      </c>
      <c r="D67" s="44"/>
      <c r="E67" s="40"/>
      <c r="F67" s="58"/>
      <c r="G67" s="42"/>
      <c r="H67" s="42"/>
    </row>
    <row r="68" spans="1:8" s="32" customFormat="1" ht="13.2" x14ac:dyDescent="0.25">
      <c r="A68" s="131"/>
      <c r="B68" s="134"/>
      <c r="C68" s="7" t="s">
        <v>185</v>
      </c>
      <c r="D68" s="44"/>
      <c r="E68" s="40"/>
      <c r="F68" s="58"/>
      <c r="G68" s="42"/>
      <c r="H68" s="42"/>
    </row>
    <row r="69" spans="1:8" s="32" customFormat="1" ht="13.2" x14ac:dyDescent="0.25">
      <c r="A69" s="131"/>
      <c r="B69" s="132" t="s">
        <v>189</v>
      </c>
      <c r="C69" s="7" t="s">
        <v>174</v>
      </c>
      <c r="D69" s="44"/>
      <c r="E69" s="40"/>
      <c r="F69" s="43"/>
      <c r="G69" s="42"/>
      <c r="H69" s="42"/>
    </row>
    <row r="70" spans="1:8" s="32" customFormat="1" ht="13.2" x14ac:dyDescent="0.25">
      <c r="A70" s="131"/>
      <c r="B70" s="133"/>
      <c r="C70" s="7" t="s">
        <v>190</v>
      </c>
      <c r="D70" s="44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191</v>
      </c>
      <c r="D71" s="44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192</v>
      </c>
      <c r="D72" s="44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193</v>
      </c>
      <c r="D73" s="44"/>
      <c r="E73" s="40"/>
      <c r="F73" s="43"/>
      <c r="G73" s="42"/>
      <c r="H73" s="42"/>
    </row>
    <row r="74" spans="1:8" s="32" customFormat="1" ht="13.2" x14ac:dyDescent="0.25">
      <c r="A74" s="131"/>
      <c r="B74" s="132" t="s">
        <v>194</v>
      </c>
      <c r="C74" s="7" t="s">
        <v>174</v>
      </c>
      <c r="D74" s="44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195</v>
      </c>
      <c r="D75" s="44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196</v>
      </c>
      <c r="D76" s="44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197</v>
      </c>
      <c r="D77" s="44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198</v>
      </c>
      <c r="D78" s="44"/>
      <c r="E78" s="40"/>
      <c r="F78" s="43"/>
      <c r="G78" s="42"/>
      <c r="H78" s="42"/>
    </row>
    <row r="79" spans="1:8" s="32" customFormat="1" ht="13.2" x14ac:dyDescent="0.25">
      <c r="A79" s="131"/>
      <c r="B79" s="135" t="s">
        <v>199</v>
      </c>
      <c r="C79" s="7" t="s">
        <v>200</v>
      </c>
      <c r="D79" s="44"/>
      <c r="E79" s="40"/>
      <c r="F79" s="43"/>
      <c r="G79" s="42"/>
      <c r="H79" s="42"/>
    </row>
    <row r="80" spans="1:8" s="32" customFormat="1" ht="13.2" x14ac:dyDescent="0.25">
      <c r="A80" s="131"/>
      <c r="B80" s="135"/>
      <c r="C80" s="7" t="s">
        <v>201</v>
      </c>
      <c r="D80" s="44"/>
      <c r="E80" s="40"/>
      <c r="F80" s="43"/>
      <c r="G80" s="42"/>
      <c r="H80" s="42"/>
    </row>
    <row r="81" spans="1:8" s="32" customFormat="1" ht="13.2" x14ac:dyDescent="0.25">
      <c r="A81" s="131"/>
      <c r="B81" s="135"/>
      <c r="C81" s="7" t="s">
        <v>202</v>
      </c>
      <c r="D81" s="44"/>
      <c r="E81" s="40"/>
      <c r="F81" s="43"/>
      <c r="G81" s="42"/>
      <c r="H81" s="42"/>
    </row>
    <row r="82" spans="1:8" s="32" customFormat="1" ht="13.2" x14ac:dyDescent="0.25">
      <c r="A82" s="131"/>
      <c r="B82" s="135"/>
      <c r="C82" s="7" t="s">
        <v>203</v>
      </c>
      <c r="D82" s="44"/>
      <c r="E82" s="40"/>
      <c r="F82" s="43"/>
      <c r="G82" s="42"/>
      <c r="H82" s="42"/>
    </row>
    <row r="83" spans="1:8" s="32" customFormat="1" ht="13.2" x14ac:dyDescent="0.25">
      <c r="A83" s="131"/>
      <c r="B83" s="8" t="s">
        <v>204</v>
      </c>
      <c r="C83" s="7" t="s">
        <v>203</v>
      </c>
      <c r="D83" s="44"/>
      <c r="E83" s="40"/>
      <c r="F83" s="43"/>
      <c r="G83" s="42"/>
      <c r="H83" s="42"/>
    </row>
    <row r="84" spans="1:8" s="32" customFormat="1" ht="13.2" x14ac:dyDescent="0.25">
      <c r="A84" s="131"/>
      <c r="B84" s="132" t="s">
        <v>205</v>
      </c>
      <c r="C84" s="7" t="s">
        <v>206</v>
      </c>
      <c r="D84" s="44"/>
      <c r="E84" s="40"/>
      <c r="F84" s="43"/>
      <c r="G84" s="42"/>
      <c r="H84" s="42"/>
    </row>
    <row r="85" spans="1:8" s="32" customFormat="1" ht="13.2" x14ac:dyDescent="0.25">
      <c r="A85" s="131"/>
      <c r="B85" s="133"/>
      <c r="C85" s="7" t="s">
        <v>207</v>
      </c>
      <c r="D85" s="44"/>
      <c r="E85" s="40"/>
      <c r="F85" s="43"/>
      <c r="G85" s="42"/>
      <c r="H85" s="42"/>
    </row>
    <row r="86" spans="1:8" s="32" customFormat="1" ht="13.2" x14ac:dyDescent="0.25">
      <c r="A86" s="131" t="s">
        <v>208</v>
      </c>
      <c r="B86" s="137" t="s">
        <v>209</v>
      </c>
      <c r="C86" s="138"/>
      <c r="D86" s="44"/>
      <c r="E86" s="40"/>
      <c r="F86" s="43"/>
      <c r="G86" s="42" t="s">
        <v>103</v>
      </c>
      <c r="H86" s="42" t="s">
        <v>103</v>
      </c>
    </row>
    <row r="87" spans="1:8" s="32" customFormat="1" ht="13.2" x14ac:dyDescent="0.25">
      <c r="A87" s="131"/>
      <c r="B87" s="137" t="s">
        <v>210</v>
      </c>
      <c r="C87" s="138"/>
      <c r="D87" s="44"/>
      <c r="E87" s="40"/>
      <c r="F87" s="43"/>
      <c r="G87" s="42" t="s">
        <v>103</v>
      </c>
      <c r="H87" s="42" t="s">
        <v>103</v>
      </c>
    </row>
    <row r="88" spans="1:8" s="32" customFormat="1" ht="13.2" x14ac:dyDescent="0.25">
      <c r="A88" s="131"/>
      <c r="B88" s="137" t="s">
        <v>211</v>
      </c>
      <c r="C88" s="138"/>
      <c r="D88" s="44"/>
      <c r="E88" s="40"/>
      <c r="F88" s="43"/>
      <c r="G88" s="42" t="s">
        <v>103</v>
      </c>
      <c r="H88" s="42" t="s">
        <v>103</v>
      </c>
    </row>
    <row r="89" spans="1:8" s="32" customFormat="1" ht="13.2" x14ac:dyDescent="0.25">
      <c r="A89" s="131"/>
      <c r="B89" s="137" t="s">
        <v>212</v>
      </c>
      <c r="C89" s="138"/>
      <c r="D89" s="44"/>
      <c r="E89" s="40"/>
      <c r="F89" s="43"/>
      <c r="G89" s="42" t="s">
        <v>103</v>
      </c>
      <c r="H89" s="42" t="s">
        <v>103</v>
      </c>
    </row>
    <row r="90" spans="1:8" s="32" customFormat="1" ht="13.2" x14ac:dyDescent="0.25">
      <c r="A90" s="131" t="s">
        <v>213</v>
      </c>
      <c r="B90" s="130" t="s">
        <v>214</v>
      </c>
      <c r="C90" s="130"/>
      <c r="D90" s="44" t="s">
        <v>215</v>
      </c>
      <c r="E90" s="59">
        <v>0</v>
      </c>
      <c r="F90" s="60"/>
      <c r="G90" s="42" t="s">
        <v>103</v>
      </c>
      <c r="H90" s="42" t="s">
        <v>103</v>
      </c>
    </row>
    <row r="91" spans="1:8" s="32" customFormat="1" ht="13.2" x14ac:dyDescent="0.25">
      <c r="A91" s="131"/>
      <c r="B91" s="130" t="s">
        <v>216</v>
      </c>
      <c r="C91" s="130"/>
      <c r="D91" s="44" t="s">
        <v>215</v>
      </c>
      <c r="E91" s="59">
        <v>6</v>
      </c>
      <c r="F91" s="60" t="s">
        <v>237</v>
      </c>
      <c r="G91" s="42" t="s">
        <v>103</v>
      </c>
      <c r="H91" s="42" t="s">
        <v>103</v>
      </c>
    </row>
    <row r="92" spans="1:8" s="32" customFormat="1" ht="13.2" x14ac:dyDescent="0.25">
      <c r="A92" s="131"/>
      <c r="B92" s="130" t="s">
        <v>218</v>
      </c>
      <c r="C92" s="130"/>
      <c r="D92" s="44" t="s">
        <v>215</v>
      </c>
      <c r="E92" s="40">
        <v>0</v>
      </c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0" t="s">
        <v>219</v>
      </c>
      <c r="C93" s="130"/>
      <c r="D93" s="44" t="s">
        <v>215</v>
      </c>
      <c r="E93" s="40">
        <v>0</v>
      </c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6" t="s">
        <v>220</v>
      </c>
      <c r="C94" s="136"/>
      <c r="D94" s="44" t="s">
        <v>215</v>
      </c>
      <c r="E94" s="40">
        <v>0</v>
      </c>
      <c r="F94" s="43"/>
      <c r="G94" s="42"/>
      <c r="H94" s="42"/>
    </row>
    <row r="95" spans="1:8" s="32" customFormat="1" ht="13.2" x14ac:dyDescent="0.25">
      <c r="A95" s="131"/>
      <c r="B95" s="130" t="s">
        <v>221</v>
      </c>
      <c r="C95" s="130"/>
      <c r="D95" s="44" t="s">
        <v>215</v>
      </c>
      <c r="E95" s="40">
        <v>0</v>
      </c>
      <c r="F95" s="43"/>
      <c r="G95" s="42"/>
      <c r="H95" s="42"/>
    </row>
    <row r="96" spans="1:8" s="32" customFormat="1" ht="13.2" x14ac:dyDescent="0.25">
      <c r="A96" s="131"/>
      <c r="B96" s="130" t="s">
        <v>222</v>
      </c>
      <c r="C96" s="130"/>
      <c r="D96" s="44" t="s">
        <v>215</v>
      </c>
      <c r="E96" s="40">
        <v>0</v>
      </c>
      <c r="F96" s="43"/>
      <c r="G96" s="42"/>
      <c r="H96" s="42"/>
    </row>
    <row r="97" spans="1:8" s="32" customFormat="1" ht="13.2" x14ac:dyDescent="0.25">
      <c r="A97" s="131"/>
      <c r="B97" s="130" t="s">
        <v>223</v>
      </c>
      <c r="C97" s="130"/>
      <c r="D97" s="44" t="s">
        <v>224</v>
      </c>
      <c r="E97" s="40" t="s">
        <v>142</v>
      </c>
      <c r="F97" s="43" t="s">
        <v>225</v>
      </c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226</v>
      </c>
      <c r="C98" s="130"/>
      <c r="D98" s="44" t="s">
        <v>224</v>
      </c>
      <c r="E98" s="40" t="s">
        <v>142</v>
      </c>
      <c r="F98" s="43" t="s">
        <v>227</v>
      </c>
      <c r="G98" s="42" t="s">
        <v>103</v>
      </c>
      <c r="H98" s="42" t="s">
        <v>103</v>
      </c>
    </row>
    <row r="99" spans="1:8" s="32" customFormat="1" ht="13.2" x14ac:dyDescent="0.25">
      <c r="A99" s="131"/>
      <c r="B99" s="130" t="s">
        <v>228</v>
      </c>
      <c r="C99" s="130"/>
      <c r="D99" s="44" t="s">
        <v>224</v>
      </c>
      <c r="E99" s="40" t="s">
        <v>142</v>
      </c>
      <c r="F99" s="43" t="s">
        <v>229</v>
      </c>
      <c r="G99" s="42" t="s">
        <v>103</v>
      </c>
      <c r="H99" s="42" t="s">
        <v>103</v>
      </c>
    </row>
    <row r="100" spans="1:8" s="32" customFormat="1" ht="13.2" x14ac:dyDescent="0.25">
      <c r="A100" s="131"/>
      <c r="B100" s="130" t="s">
        <v>230</v>
      </c>
      <c r="C100" s="130"/>
      <c r="D100" s="44" t="s">
        <v>224</v>
      </c>
      <c r="E100" s="40" t="s">
        <v>142</v>
      </c>
      <c r="F100" s="43" t="s">
        <v>231</v>
      </c>
      <c r="G100" s="42" t="s">
        <v>103</v>
      </c>
      <c r="H100" s="42" t="s">
        <v>103</v>
      </c>
    </row>
    <row r="102" spans="1:8" s="32" customFormat="1" ht="13.2" x14ac:dyDescent="0.25">
      <c r="A102" s="104" t="s">
        <v>232</v>
      </c>
      <c r="B102" s="45" t="s">
        <v>31</v>
      </c>
      <c r="C102" s="45" t="s">
        <v>32</v>
      </c>
      <c r="D102" s="45" t="s">
        <v>33</v>
      </c>
      <c r="E102" s="45" t="s">
        <v>34</v>
      </c>
      <c r="F102" s="45" t="s">
        <v>35</v>
      </c>
      <c r="G102" s="45" t="s">
        <v>36</v>
      </c>
      <c r="H102" s="45" t="s">
        <v>37</v>
      </c>
    </row>
    <row r="103" spans="1:8" s="32" customFormat="1" ht="13.2" x14ac:dyDescent="0.25">
      <c r="A103" s="61" t="s">
        <v>233</v>
      </c>
      <c r="B103" s="47">
        <f>COUNTIF(E5:E18,"完全遵守")</f>
        <v>14</v>
      </c>
      <c r="C103" s="47">
        <f>COUNTIF(E19:E39,"合格")+COUNTIF(E19:E39,"良好")*2+COUNTIF(E19:E39,"优秀")*3</f>
        <v>0</v>
      </c>
      <c r="D103" s="47">
        <f>COUNTIF(E40:E55,"合格")+COUNTIF(E40:E55,"良好")*2+COUNTIF(E40:E55,"优秀")*3</f>
        <v>16</v>
      </c>
      <c r="E103" s="47">
        <f>COUNTIF(E56:E82,"合格")*2+COUNTIF(E56:E82,"良好")*4+COUNTIF(E56:E82,"优秀")*6+COUNTIF(E83,"合格")*3+COUNTIF(E83,"良好")*6+COUNTIF(E83,"优秀")*9+COUNTIF(E84:E85,"合格")*1+COUNTIF(E84:E85,"良好")*2+COUNTIF(E84:E85,"优秀")*3</f>
        <v>0</v>
      </c>
      <c r="F103" s="47">
        <f>COUNTIF(E86:E89,"合格")+COUNTIF(E86:E89,"良好")*2+COUNTIF(E86:E89,"优秀")*3</f>
        <v>0</v>
      </c>
      <c r="G103" s="48">
        <f>COUNTIF(E90:F100,"合格")+COUNTIF(E90:F100,"良好")*2+COUNTIF(E90:F100,"优秀")*3+SUM(E90:E96)</f>
        <v>14</v>
      </c>
      <c r="H103" s="47">
        <f>B103+C103+D103+E103+F103+G103</f>
        <v>44</v>
      </c>
    </row>
    <row r="104" spans="1:8" x14ac:dyDescent="0.25">
      <c r="A104" s="48" t="s">
        <v>234</v>
      </c>
      <c r="B104" s="49">
        <f>林志育!C19</f>
        <v>12</v>
      </c>
      <c r="C104" s="49">
        <f>林志育!D19</f>
        <v>0</v>
      </c>
      <c r="D104" s="49">
        <f>林志育!E19</f>
        <v>19</v>
      </c>
      <c r="E104" s="49">
        <f>林志育!F19</f>
        <v>8</v>
      </c>
      <c r="F104" s="49">
        <f>林志育!G19</f>
        <v>0</v>
      </c>
      <c r="G104" s="49">
        <f>林志育!H19</f>
        <v>7</v>
      </c>
      <c r="H104" s="50">
        <f>SUM(B104:G104)</f>
        <v>46</v>
      </c>
    </row>
    <row r="105" spans="1:8" x14ac:dyDescent="0.25">
      <c r="A105" s="48" t="s">
        <v>235</v>
      </c>
      <c r="B105" s="49">
        <f t="shared" ref="B105:G105" si="0">IF(B103&gt;B104,((B103-B104)*0.2)+B104,B103)</f>
        <v>12.4</v>
      </c>
      <c r="C105" s="49">
        <f t="shared" si="0"/>
        <v>0</v>
      </c>
      <c r="D105" s="49">
        <f t="shared" si="0"/>
        <v>16</v>
      </c>
      <c r="E105" s="49">
        <f t="shared" si="0"/>
        <v>0</v>
      </c>
      <c r="F105" s="49">
        <f t="shared" si="0"/>
        <v>0</v>
      </c>
      <c r="G105" s="49">
        <f t="shared" si="0"/>
        <v>8.4</v>
      </c>
      <c r="H105" s="50">
        <f>SUM(B105:G105)</f>
        <v>36.799999999999997</v>
      </c>
    </row>
  </sheetData>
  <mergeCells count="82">
    <mergeCell ref="B99:C99"/>
    <mergeCell ref="B100:C100"/>
    <mergeCell ref="A90:A100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A86:A89"/>
    <mergeCell ref="B86:C86"/>
    <mergeCell ref="B87:C87"/>
    <mergeCell ref="B88:C88"/>
    <mergeCell ref="B89:C89"/>
    <mergeCell ref="B51:C51"/>
    <mergeCell ref="B53:C53"/>
    <mergeCell ref="B54:C54"/>
    <mergeCell ref="B55:C55"/>
    <mergeCell ref="A56:A85"/>
    <mergeCell ref="B56:B59"/>
    <mergeCell ref="B60:B63"/>
    <mergeCell ref="B64:B68"/>
    <mergeCell ref="B69:B73"/>
    <mergeCell ref="B74:B78"/>
    <mergeCell ref="B79:B82"/>
    <mergeCell ref="B84:B85"/>
    <mergeCell ref="B36:C36"/>
    <mergeCell ref="B52:C52"/>
    <mergeCell ref="B38:C38"/>
    <mergeCell ref="B39:C39"/>
    <mergeCell ref="A40:A55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1:C31"/>
    <mergeCell ref="B32:C32"/>
    <mergeCell ref="B33:C33"/>
    <mergeCell ref="B34:C34"/>
    <mergeCell ref="B35:C35"/>
    <mergeCell ref="B17:C17"/>
    <mergeCell ref="B18:C18"/>
    <mergeCell ref="A19:A39"/>
    <mergeCell ref="B19:C19"/>
    <mergeCell ref="B20:C20"/>
    <mergeCell ref="B21:C21"/>
    <mergeCell ref="B22:C22"/>
    <mergeCell ref="B23:C23"/>
    <mergeCell ref="B24:C24"/>
    <mergeCell ref="B25:C25"/>
    <mergeCell ref="B37:C37"/>
    <mergeCell ref="B26:C26"/>
    <mergeCell ref="B27:C27"/>
    <mergeCell ref="B28:C28"/>
    <mergeCell ref="B29:C29"/>
    <mergeCell ref="B30:C30"/>
    <mergeCell ref="B16:C16"/>
    <mergeCell ref="A1:H1"/>
    <mergeCell ref="A3:H3"/>
    <mergeCell ref="B4:C4"/>
    <mergeCell ref="A5:A18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8" type="noConversion"/>
  <dataValidations count="3">
    <dataValidation type="list" allowBlank="1" showInputMessage="1" showErrorMessage="1" sqref="E97:E100">
      <formula1>"欠佳,合格,良好,优秀"</formula1>
    </dataValidation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89">
      <formula1>"欠佳,合格,良好,优秀,无需评定"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opLeftCell="A28" workbookViewId="0">
      <selection activeCell="E41" sqref="E41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53.4414062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238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34" t="s">
        <v>86</v>
      </c>
      <c r="B2" s="51">
        <v>43953</v>
      </c>
      <c r="C2" s="34" t="s">
        <v>87</v>
      </c>
      <c r="D2" s="52" t="s">
        <v>239</v>
      </c>
      <c r="E2" s="34" t="s">
        <v>89</v>
      </c>
      <c r="F2" s="35">
        <v>43953</v>
      </c>
      <c r="G2" s="34" t="s">
        <v>90</v>
      </c>
      <c r="H2" s="37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34" t="s">
        <v>92</v>
      </c>
      <c r="B4" s="131" t="s">
        <v>93</v>
      </c>
      <c r="C4" s="131"/>
      <c r="D4" s="34" t="s">
        <v>94</v>
      </c>
      <c r="E4" s="34" t="s">
        <v>95</v>
      </c>
      <c r="F4" s="34" t="s">
        <v>96</v>
      </c>
      <c r="G4" s="34" t="s">
        <v>97</v>
      </c>
      <c r="H4" s="34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102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102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102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102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102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102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102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102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102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102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102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102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102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102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39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39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39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39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39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39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39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39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39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39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39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39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39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39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39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39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39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39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39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39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39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240</v>
      </c>
      <c r="G41" s="42"/>
      <c r="H41" s="42"/>
    </row>
    <row r="42" spans="1:8" s="32" customFormat="1" ht="13.2" x14ac:dyDescent="0.25">
      <c r="A42" s="131"/>
      <c r="B42" s="130" t="s">
        <v>144</v>
      </c>
      <c r="C42" s="130"/>
      <c r="D42" s="39" t="s">
        <v>139</v>
      </c>
      <c r="E42" s="40" t="s">
        <v>139</v>
      </c>
      <c r="F42" s="43" t="s">
        <v>241</v>
      </c>
      <c r="G42" s="42"/>
      <c r="H42" s="42"/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242</v>
      </c>
      <c r="G43" s="42"/>
      <c r="H43" s="42"/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243</v>
      </c>
      <c r="G44" s="42"/>
      <c r="H44" s="42"/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244</v>
      </c>
      <c r="G45" s="42"/>
      <c r="H45" s="42"/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245</v>
      </c>
      <c r="G46" s="42"/>
      <c r="H46" s="42"/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246</v>
      </c>
      <c r="G47" s="42"/>
      <c r="H47" s="42"/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247</v>
      </c>
      <c r="G48" s="42"/>
      <c r="H48" s="42"/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139</v>
      </c>
      <c r="F49" s="43" t="s">
        <v>248</v>
      </c>
      <c r="G49" s="42"/>
      <c r="H49" s="42"/>
    </row>
    <row r="50" spans="1:8" s="32" customFormat="1" ht="13.2" x14ac:dyDescent="0.25">
      <c r="A50" s="131"/>
      <c r="B50" s="136" t="s">
        <v>161</v>
      </c>
      <c r="C50" s="136"/>
      <c r="D50" s="39" t="s">
        <v>139</v>
      </c>
      <c r="E50" s="40" t="s">
        <v>139</v>
      </c>
      <c r="F50" s="43" t="s">
        <v>249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250</v>
      </c>
      <c r="C51" s="136"/>
      <c r="D51" s="39" t="s">
        <v>142</v>
      </c>
      <c r="E51" s="40" t="s">
        <v>151</v>
      </c>
      <c r="F51" s="43" t="s">
        <v>251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252</v>
      </c>
      <c r="C52" s="136"/>
      <c r="D52" s="44"/>
      <c r="E52" s="40"/>
      <c r="F52" s="43"/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165</v>
      </c>
      <c r="C53" s="136"/>
      <c r="D53" s="39" t="s">
        <v>139</v>
      </c>
      <c r="E53" s="40" t="s">
        <v>151</v>
      </c>
      <c r="F53" s="43" t="s">
        <v>253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167</v>
      </c>
      <c r="C54" s="136"/>
      <c r="D54" s="39" t="s">
        <v>142</v>
      </c>
      <c r="E54" s="40" t="s">
        <v>139</v>
      </c>
      <c r="F54" s="43" t="s">
        <v>168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0" t="s">
        <v>254</v>
      </c>
      <c r="C55" s="130"/>
      <c r="D55" s="44"/>
      <c r="E55" s="40"/>
      <c r="F55" s="43"/>
      <c r="G55" s="42" t="s">
        <v>103</v>
      </c>
      <c r="H55" s="42" t="s">
        <v>103</v>
      </c>
    </row>
    <row r="56" spans="1:8" s="32" customFormat="1" ht="13.2" x14ac:dyDescent="0.25">
      <c r="A56" s="131"/>
      <c r="B56" s="136" t="s">
        <v>255</v>
      </c>
      <c r="C56" s="136"/>
      <c r="D56" s="44"/>
      <c r="E56" s="40"/>
      <c r="F56" s="43"/>
      <c r="G56" s="42" t="s">
        <v>103</v>
      </c>
      <c r="H56" s="42" t="s">
        <v>103</v>
      </c>
    </row>
    <row r="57" spans="1:8" s="32" customFormat="1" ht="13.2" x14ac:dyDescent="0.25">
      <c r="A57" s="131"/>
      <c r="B57" s="136" t="s">
        <v>169</v>
      </c>
      <c r="C57" s="136"/>
      <c r="D57" s="39" t="s">
        <v>139</v>
      </c>
      <c r="E57" s="40" t="s">
        <v>139</v>
      </c>
      <c r="F57" s="43" t="s">
        <v>170</v>
      </c>
      <c r="G57" s="42" t="s">
        <v>103</v>
      </c>
      <c r="H57" s="42" t="s">
        <v>103</v>
      </c>
    </row>
    <row r="58" spans="1:8" s="32" customFormat="1" ht="13.2" x14ac:dyDescent="0.25">
      <c r="A58" s="131"/>
      <c r="B58" s="139" t="s">
        <v>256</v>
      </c>
      <c r="C58" s="140"/>
      <c r="D58" s="39"/>
      <c r="E58" s="40"/>
      <c r="F58" s="43"/>
      <c r="G58" s="42" t="s">
        <v>103</v>
      </c>
      <c r="H58" s="42" t="s">
        <v>103</v>
      </c>
    </row>
    <row r="59" spans="1:8" s="32" customFormat="1" ht="13.2" x14ac:dyDescent="0.25">
      <c r="A59" s="131"/>
      <c r="B59" s="139" t="s">
        <v>257</v>
      </c>
      <c r="C59" s="140"/>
      <c r="D59" s="44"/>
      <c r="E59" s="40"/>
      <c r="F59" s="43"/>
      <c r="G59" s="42" t="s">
        <v>103</v>
      </c>
      <c r="H59" s="42" t="s">
        <v>103</v>
      </c>
    </row>
    <row r="60" spans="1:8" s="32" customFormat="1" ht="13.2" x14ac:dyDescent="0.25">
      <c r="A60" s="131"/>
      <c r="B60" s="139" t="s">
        <v>171</v>
      </c>
      <c r="C60" s="140"/>
      <c r="D60" s="44"/>
      <c r="E60" s="40"/>
      <c r="F60" s="43"/>
      <c r="G60" s="42" t="s">
        <v>103</v>
      </c>
      <c r="H60" s="42" t="s">
        <v>103</v>
      </c>
    </row>
    <row r="61" spans="1:8" s="32" customFormat="1" ht="13.2" x14ac:dyDescent="0.25">
      <c r="A61" s="131"/>
      <c r="B61" s="139" t="s">
        <v>258</v>
      </c>
      <c r="C61" s="140"/>
      <c r="D61" s="44"/>
      <c r="E61" s="40"/>
      <c r="F61" s="43"/>
      <c r="G61" s="42" t="s">
        <v>103</v>
      </c>
      <c r="H61" s="42" t="s">
        <v>103</v>
      </c>
    </row>
    <row r="62" spans="1:8" s="32" customFormat="1" ht="13.2" x14ac:dyDescent="0.25">
      <c r="A62" s="131"/>
      <c r="B62" s="139" t="s">
        <v>259</v>
      </c>
      <c r="C62" s="140"/>
      <c r="D62" s="39"/>
      <c r="E62" s="40"/>
      <c r="F62" s="43"/>
      <c r="G62" s="42"/>
      <c r="H62" s="42"/>
    </row>
    <row r="63" spans="1:8" s="32" customFormat="1" ht="13.2" x14ac:dyDescent="0.25">
      <c r="A63" s="131"/>
      <c r="B63" s="139" t="s">
        <v>260</v>
      </c>
      <c r="C63" s="140"/>
      <c r="D63" s="44"/>
      <c r="E63" s="40"/>
      <c r="F63" s="43"/>
      <c r="G63" s="42" t="s">
        <v>103</v>
      </c>
      <c r="H63" s="42" t="s">
        <v>103</v>
      </c>
    </row>
    <row r="64" spans="1:8" s="32" customFormat="1" ht="13.2" x14ac:dyDescent="0.25">
      <c r="A64" s="131"/>
      <c r="B64" s="136" t="s">
        <v>261</v>
      </c>
      <c r="C64" s="136"/>
      <c r="D64" s="44"/>
      <c r="E64" s="40"/>
      <c r="F64" s="43"/>
      <c r="G64" s="42" t="s">
        <v>103</v>
      </c>
      <c r="H64" s="42" t="s">
        <v>103</v>
      </c>
    </row>
    <row r="65" spans="1:8" s="32" customFormat="1" ht="13.2" x14ac:dyDescent="0.25">
      <c r="A65" s="131" t="s">
        <v>34</v>
      </c>
      <c r="B65" s="132" t="s">
        <v>173</v>
      </c>
      <c r="C65" s="7" t="s">
        <v>174</v>
      </c>
      <c r="D65" s="39"/>
      <c r="E65" s="40"/>
      <c r="F65" s="43"/>
      <c r="G65" s="42"/>
      <c r="H65" s="42"/>
    </row>
    <row r="66" spans="1:8" s="32" customFormat="1" ht="13.2" x14ac:dyDescent="0.25">
      <c r="A66" s="131"/>
      <c r="B66" s="133"/>
      <c r="C66" s="7" t="s">
        <v>176</v>
      </c>
      <c r="D66" s="39"/>
      <c r="E66" s="40"/>
      <c r="F66" s="43"/>
      <c r="G66" s="42"/>
      <c r="H66" s="42"/>
    </row>
    <row r="67" spans="1:8" s="32" customFormat="1" ht="13.2" x14ac:dyDescent="0.25">
      <c r="A67" s="131"/>
      <c r="B67" s="133"/>
      <c r="C67" s="7" t="s">
        <v>262</v>
      </c>
      <c r="D67" s="39"/>
      <c r="E67" s="40"/>
      <c r="F67" s="43"/>
      <c r="G67" s="42"/>
      <c r="H67" s="42"/>
    </row>
    <row r="68" spans="1:8" s="32" customFormat="1" ht="13.2" x14ac:dyDescent="0.25">
      <c r="A68" s="131"/>
      <c r="B68" s="134"/>
      <c r="C68" s="7" t="s">
        <v>180</v>
      </c>
      <c r="D68" s="39"/>
      <c r="E68" s="40"/>
      <c r="F68" s="43"/>
      <c r="G68" s="42"/>
      <c r="H68" s="42"/>
    </row>
    <row r="69" spans="1:8" s="32" customFormat="1" ht="13.2" x14ac:dyDescent="0.25">
      <c r="A69" s="131"/>
      <c r="B69" s="132" t="s">
        <v>186</v>
      </c>
      <c r="C69" s="7" t="s">
        <v>187</v>
      </c>
      <c r="D69" s="39" t="s">
        <v>139</v>
      </c>
      <c r="E69" s="40" t="s">
        <v>139</v>
      </c>
      <c r="F69" s="43" t="s">
        <v>263</v>
      </c>
      <c r="G69" s="42"/>
      <c r="H69" s="42"/>
    </row>
    <row r="70" spans="1:8" s="32" customFormat="1" ht="13.2" x14ac:dyDescent="0.25">
      <c r="A70" s="131"/>
      <c r="B70" s="133"/>
      <c r="C70" s="7" t="s">
        <v>188</v>
      </c>
      <c r="D70" s="39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183</v>
      </c>
      <c r="D71" s="39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184</v>
      </c>
      <c r="D72" s="39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185</v>
      </c>
      <c r="D73" s="39"/>
      <c r="E73" s="40"/>
      <c r="F73" s="43"/>
      <c r="G73" s="42"/>
      <c r="H73" s="42"/>
    </row>
    <row r="74" spans="1:8" s="32" customFormat="1" ht="13.2" x14ac:dyDescent="0.25">
      <c r="A74" s="131"/>
      <c r="B74" s="132" t="s">
        <v>189</v>
      </c>
      <c r="C74" s="7" t="s">
        <v>174</v>
      </c>
      <c r="D74" s="39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190</v>
      </c>
      <c r="D75" s="39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191</v>
      </c>
      <c r="D76" s="39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192</v>
      </c>
      <c r="D77" s="39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193</v>
      </c>
      <c r="D78" s="39"/>
      <c r="E78" s="40"/>
      <c r="F78" s="43"/>
      <c r="G78" s="42"/>
      <c r="H78" s="42"/>
    </row>
    <row r="79" spans="1:8" s="32" customFormat="1" ht="13.2" x14ac:dyDescent="0.25">
      <c r="A79" s="131"/>
      <c r="B79" s="132" t="s">
        <v>194</v>
      </c>
      <c r="C79" s="7" t="s">
        <v>174</v>
      </c>
      <c r="D79" s="39"/>
      <c r="E79" s="40"/>
      <c r="F79" s="43"/>
      <c r="G79" s="42"/>
      <c r="H79" s="42"/>
    </row>
    <row r="80" spans="1:8" s="32" customFormat="1" ht="13.2" x14ac:dyDescent="0.25">
      <c r="A80" s="131"/>
      <c r="B80" s="133"/>
      <c r="C80" s="7" t="s">
        <v>195</v>
      </c>
      <c r="D80" s="39"/>
      <c r="E80" s="40"/>
      <c r="F80" s="43"/>
      <c r="G80" s="42"/>
      <c r="H80" s="42"/>
    </row>
    <row r="81" spans="1:8" s="32" customFormat="1" ht="13.2" x14ac:dyDescent="0.25">
      <c r="A81" s="131"/>
      <c r="B81" s="133"/>
      <c r="C81" s="7" t="s">
        <v>196</v>
      </c>
      <c r="D81" s="39"/>
      <c r="E81" s="40"/>
      <c r="F81" s="43"/>
      <c r="G81" s="42"/>
      <c r="H81" s="42"/>
    </row>
    <row r="82" spans="1:8" s="32" customFormat="1" ht="13.2" x14ac:dyDescent="0.25">
      <c r="A82" s="131"/>
      <c r="B82" s="133"/>
      <c r="C82" s="7" t="s">
        <v>197</v>
      </c>
      <c r="D82" s="39"/>
      <c r="E82" s="40"/>
      <c r="F82" s="43"/>
      <c r="G82" s="42"/>
      <c r="H82" s="42"/>
    </row>
    <row r="83" spans="1:8" s="32" customFormat="1" ht="13.2" x14ac:dyDescent="0.25">
      <c r="A83" s="131"/>
      <c r="B83" s="134"/>
      <c r="C83" s="7" t="s">
        <v>198</v>
      </c>
      <c r="D83" s="39"/>
      <c r="E83" s="40"/>
      <c r="F83" s="43"/>
      <c r="G83" s="42"/>
      <c r="H83" s="42"/>
    </row>
    <row r="84" spans="1:8" s="32" customFormat="1" ht="13.2" x14ac:dyDescent="0.25">
      <c r="A84" s="131"/>
      <c r="B84" s="135" t="s">
        <v>199</v>
      </c>
      <c r="C84" s="7" t="s">
        <v>200</v>
      </c>
      <c r="D84" s="39" t="s">
        <v>139</v>
      </c>
      <c r="E84" s="40" t="s">
        <v>139</v>
      </c>
      <c r="F84" s="43" t="s">
        <v>264</v>
      </c>
      <c r="G84" s="42"/>
      <c r="H84" s="42"/>
    </row>
    <row r="85" spans="1:8" s="32" customFormat="1" ht="13.2" x14ac:dyDescent="0.25">
      <c r="A85" s="131"/>
      <c r="B85" s="135"/>
      <c r="C85" s="7" t="s">
        <v>201</v>
      </c>
      <c r="D85" s="39" t="s">
        <v>139</v>
      </c>
      <c r="E85" s="40" t="s">
        <v>139</v>
      </c>
      <c r="F85" s="43" t="s">
        <v>265</v>
      </c>
      <c r="G85" s="42"/>
      <c r="H85" s="42"/>
    </row>
    <row r="86" spans="1:8" s="32" customFormat="1" ht="13.2" x14ac:dyDescent="0.25">
      <c r="A86" s="131"/>
      <c r="B86" s="135"/>
      <c r="C86" s="7" t="s">
        <v>202</v>
      </c>
      <c r="D86" s="39"/>
      <c r="E86" s="40"/>
      <c r="F86" s="43"/>
      <c r="G86" s="42"/>
      <c r="H86" s="42"/>
    </row>
    <row r="87" spans="1:8" s="32" customFormat="1" ht="13.2" x14ac:dyDescent="0.25">
      <c r="A87" s="131"/>
      <c r="B87" s="135"/>
      <c r="C87" s="7" t="s">
        <v>203</v>
      </c>
      <c r="D87" s="39"/>
      <c r="E87" s="40"/>
      <c r="F87" s="43"/>
      <c r="G87" s="42"/>
      <c r="H87" s="42"/>
    </row>
    <row r="88" spans="1:8" s="32" customFormat="1" ht="13.2" x14ac:dyDescent="0.25">
      <c r="A88" s="131"/>
      <c r="B88" s="8" t="s">
        <v>204</v>
      </c>
      <c r="C88" s="7" t="s">
        <v>203</v>
      </c>
      <c r="D88" s="39"/>
      <c r="E88" s="40"/>
      <c r="F88" s="43"/>
      <c r="G88" s="42"/>
      <c r="H88" s="42"/>
    </row>
    <row r="89" spans="1:8" s="32" customFormat="1" ht="13.2" x14ac:dyDescent="0.25">
      <c r="A89" s="131"/>
      <c r="B89" s="132" t="s">
        <v>205</v>
      </c>
      <c r="C89" s="7" t="s">
        <v>206</v>
      </c>
      <c r="D89" s="39" t="s">
        <v>139</v>
      </c>
      <c r="E89" s="40" t="s">
        <v>151</v>
      </c>
      <c r="F89" s="43" t="s">
        <v>266</v>
      </c>
      <c r="G89" s="42"/>
      <c r="H89" s="42"/>
    </row>
    <row r="90" spans="1:8" s="32" customFormat="1" ht="13.2" x14ac:dyDescent="0.25">
      <c r="A90" s="131"/>
      <c r="B90" s="133"/>
      <c r="C90" s="7" t="s">
        <v>207</v>
      </c>
      <c r="D90" s="39"/>
      <c r="E90" s="40"/>
      <c r="F90" s="43"/>
      <c r="G90" s="42"/>
      <c r="H90" s="42"/>
    </row>
    <row r="91" spans="1:8" s="32" customFormat="1" ht="13.2" x14ac:dyDescent="0.25">
      <c r="A91" s="131" t="s">
        <v>208</v>
      </c>
      <c r="B91" s="137" t="s">
        <v>209</v>
      </c>
      <c r="C91" s="138"/>
      <c r="D91" s="39"/>
      <c r="E91" s="40"/>
      <c r="F91" s="43"/>
      <c r="G91" s="42" t="s">
        <v>103</v>
      </c>
      <c r="H91" s="42" t="s">
        <v>103</v>
      </c>
    </row>
    <row r="92" spans="1:8" s="32" customFormat="1" ht="13.2" x14ac:dyDescent="0.25">
      <c r="A92" s="131"/>
      <c r="B92" s="137" t="s">
        <v>210</v>
      </c>
      <c r="C92" s="138"/>
      <c r="D92" s="39"/>
      <c r="E92" s="40"/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7" t="s">
        <v>211</v>
      </c>
      <c r="C93" s="138"/>
      <c r="D93" s="39"/>
      <c r="E93" s="40"/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7" t="s">
        <v>212</v>
      </c>
      <c r="C94" s="138"/>
      <c r="D94" s="39"/>
      <c r="E94" s="40"/>
      <c r="F94" s="43"/>
      <c r="G94" s="42" t="s">
        <v>103</v>
      </c>
      <c r="H94" s="42" t="s">
        <v>103</v>
      </c>
    </row>
    <row r="95" spans="1:8" s="32" customFormat="1" ht="13.2" x14ac:dyDescent="0.25">
      <c r="A95" s="131" t="s">
        <v>213</v>
      </c>
      <c r="B95" s="130" t="s">
        <v>214</v>
      </c>
      <c r="C95" s="130"/>
      <c r="D95" s="39" t="s">
        <v>215</v>
      </c>
      <c r="E95" s="40">
        <v>0</v>
      </c>
      <c r="F95" s="43"/>
      <c r="G95" s="42" t="s">
        <v>103</v>
      </c>
      <c r="H95" s="42" t="s">
        <v>103</v>
      </c>
    </row>
    <row r="96" spans="1:8" s="32" customFormat="1" ht="13.2" x14ac:dyDescent="0.25">
      <c r="A96" s="131"/>
      <c r="B96" s="130" t="s">
        <v>216</v>
      </c>
      <c r="C96" s="130"/>
      <c r="D96" s="39" t="s">
        <v>215</v>
      </c>
      <c r="E96" s="40">
        <v>0</v>
      </c>
      <c r="F96" s="43"/>
      <c r="G96" s="42" t="s">
        <v>103</v>
      </c>
      <c r="H96" s="42" t="s">
        <v>103</v>
      </c>
    </row>
    <row r="97" spans="1:8" s="32" customFormat="1" ht="13.2" x14ac:dyDescent="0.25">
      <c r="A97" s="131"/>
      <c r="B97" s="130" t="s">
        <v>218</v>
      </c>
      <c r="C97" s="130"/>
      <c r="D97" s="39" t="s">
        <v>215</v>
      </c>
      <c r="E97" s="40">
        <v>0</v>
      </c>
      <c r="F97" s="43"/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219</v>
      </c>
      <c r="C98" s="130"/>
      <c r="D98" s="39" t="s">
        <v>215</v>
      </c>
      <c r="E98" s="40">
        <v>0</v>
      </c>
      <c r="F98" s="43"/>
      <c r="G98" s="42" t="s">
        <v>103</v>
      </c>
      <c r="H98" s="42" t="s">
        <v>103</v>
      </c>
    </row>
    <row r="99" spans="1:8" s="32" customFormat="1" ht="13.2" x14ac:dyDescent="0.25">
      <c r="A99" s="131"/>
      <c r="B99" s="136" t="s">
        <v>220</v>
      </c>
      <c r="C99" s="136"/>
      <c r="D99" s="39" t="s">
        <v>215</v>
      </c>
      <c r="E99" s="40">
        <v>0</v>
      </c>
      <c r="F99" s="43"/>
      <c r="G99" s="42"/>
      <c r="H99" s="42"/>
    </row>
    <row r="100" spans="1:8" s="32" customFormat="1" ht="13.2" x14ac:dyDescent="0.25">
      <c r="A100" s="131"/>
      <c r="B100" s="130" t="s">
        <v>221</v>
      </c>
      <c r="C100" s="130"/>
      <c r="D100" s="39" t="s">
        <v>215</v>
      </c>
      <c r="E100" s="40">
        <v>0</v>
      </c>
      <c r="F100" s="43"/>
      <c r="G100" s="42"/>
      <c r="H100" s="42"/>
    </row>
    <row r="101" spans="1:8" s="32" customFormat="1" ht="13.2" x14ac:dyDescent="0.25">
      <c r="A101" s="131"/>
      <c r="B101" s="130" t="s">
        <v>222</v>
      </c>
      <c r="C101" s="130"/>
      <c r="D101" s="39" t="s">
        <v>215</v>
      </c>
      <c r="E101" s="40">
        <v>0</v>
      </c>
      <c r="F101" s="43"/>
      <c r="G101" s="42"/>
      <c r="H101" s="42"/>
    </row>
    <row r="102" spans="1:8" s="32" customFormat="1" ht="13.2" x14ac:dyDescent="0.25">
      <c r="A102" s="131"/>
      <c r="B102" s="130" t="s">
        <v>223</v>
      </c>
      <c r="C102" s="130"/>
      <c r="D102" s="44" t="s">
        <v>224</v>
      </c>
      <c r="E102" s="40" t="s">
        <v>142</v>
      </c>
      <c r="F102" s="43" t="s">
        <v>225</v>
      </c>
      <c r="G102" s="42" t="s">
        <v>103</v>
      </c>
      <c r="H102" s="42" t="s">
        <v>103</v>
      </c>
    </row>
    <row r="103" spans="1:8" s="32" customFormat="1" ht="13.2" x14ac:dyDescent="0.25">
      <c r="A103" s="131"/>
      <c r="B103" s="130" t="s">
        <v>226</v>
      </c>
      <c r="C103" s="130"/>
      <c r="D103" s="44" t="s">
        <v>224</v>
      </c>
      <c r="E103" s="40" t="s">
        <v>142</v>
      </c>
      <c r="F103" s="43" t="s">
        <v>227</v>
      </c>
      <c r="G103" s="42" t="s">
        <v>103</v>
      </c>
      <c r="H103" s="42" t="s">
        <v>103</v>
      </c>
    </row>
    <row r="104" spans="1:8" s="32" customFormat="1" ht="13.2" x14ac:dyDescent="0.25">
      <c r="A104" s="131"/>
      <c r="B104" s="130" t="s">
        <v>228</v>
      </c>
      <c r="C104" s="130"/>
      <c r="D104" s="44" t="s">
        <v>224</v>
      </c>
      <c r="E104" s="40" t="s">
        <v>142</v>
      </c>
      <c r="F104" s="43" t="s">
        <v>229</v>
      </c>
      <c r="G104" s="42" t="s">
        <v>103</v>
      </c>
      <c r="H104" s="42" t="s">
        <v>103</v>
      </c>
    </row>
    <row r="105" spans="1:8" s="32" customFormat="1" ht="13.2" x14ac:dyDescent="0.25">
      <c r="A105" s="131"/>
      <c r="B105" s="130" t="s">
        <v>230</v>
      </c>
      <c r="C105" s="130"/>
      <c r="D105" s="44" t="s">
        <v>224</v>
      </c>
      <c r="E105" s="40" t="s">
        <v>142</v>
      </c>
      <c r="F105" s="43" t="s">
        <v>231</v>
      </c>
      <c r="G105" s="42" t="s">
        <v>103</v>
      </c>
      <c r="H105" s="42" t="s">
        <v>103</v>
      </c>
    </row>
    <row r="107" spans="1:8" s="32" customFormat="1" ht="13.2" x14ac:dyDescent="0.25">
      <c r="A107" s="38" t="s">
        <v>232</v>
      </c>
      <c r="B107" s="45" t="s">
        <v>31</v>
      </c>
      <c r="C107" s="45" t="s">
        <v>32</v>
      </c>
      <c r="D107" s="45" t="s">
        <v>33</v>
      </c>
      <c r="E107" s="45" t="s">
        <v>34</v>
      </c>
      <c r="F107" s="45" t="s">
        <v>35</v>
      </c>
      <c r="G107" s="45" t="s">
        <v>36</v>
      </c>
      <c r="H107" s="45" t="s">
        <v>37</v>
      </c>
    </row>
    <row r="108" spans="1:8" s="32" customFormat="1" ht="13.2" x14ac:dyDescent="0.25">
      <c r="A108" s="46" t="s">
        <v>233</v>
      </c>
      <c r="B108" s="47">
        <f>COUNTIF(E5:E18,"完全遵守")</f>
        <v>14</v>
      </c>
      <c r="C108" s="47">
        <f>COUNTIF(E19:E39,"合格")+COUNTIF(E19:E39,"良好")*2+COUNTIF(E19:E39,"优秀")*3</f>
        <v>0</v>
      </c>
      <c r="D108" s="47">
        <f>COUNTIF(E40:E64,"合格")+COUNTIF(E40:E64,"良好")*2+COUNTIF(E40:E64,"优秀")*3</f>
        <v>12</v>
      </c>
      <c r="E108" s="47">
        <f>COUNTIF(E65:E87,"合格")*2+COUNTIF(E65:E87,"良好")*4+COUNTIF(E65:E87,"优秀")*6+COUNTIF(E88,"合格")*3+COUNTIF(E88,"良好")*6+COUNTIF(E88,"优秀")*9+COUNTIF(E89:E90,"合格")*1+COUNTIF(E89:E90,"良好")*2+COUNTIF(E89:E90,"优秀")*3</f>
        <v>6</v>
      </c>
      <c r="F108" s="47">
        <f>COUNTIF(E91:E94,"合格")+COUNTIF(E91:E94,"良好")*2+COUNTIF(E91:E94,"优秀")*3</f>
        <v>0</v>
      </c>
      <c r="G108" s="47">
        <f>COUNTIF(E95:F105,"合格")+COUNTIF(E95:F105,"良好")*2+COUNTIF(E95:F105,"优秀")*3</f>
        <v>8</v>
      </c>
      <c r="H108" s="47">
        <f>B108+C108+D108+E108+F108+G108</f>
        <v>40</v>
      </c>
    </row>
    <row r="109" spans="1:8" x14ac:dyDescent="0.25">
      <c r="A109" s="48" t="s">
        <v>234</v>
      </c>
      <c r="B109" s="49">
        <f>林志育!C19</f>
        <v>12</v>
      </c>
      <c r="C109" s="49">
        <f>林志育!D19</f>
        <v>0</v>
      </c>
      <c r="D109" s="49">
        <f>林志育!E19</f>
        <v>19</v>
      </c>
      <c r="E109" s="49">
        <f>林志育!F19</f>
        <v>8</v>
      </c>
      <c r="F109" s="49">
        <f>林志育!G19</f>
        <v>0</v>
      </c>
      <c r="G109" s="49">
        <f>林志育!H19</f>
        <v>7</v>
      </c>
      <c r="H109" s="50">
        <f>SUM(B109:G109)</f>
        <v>46</v>
      </c>
    </row>
    <row r="110" spans="1:8" x14ac:dyDescent="0.25">
      <c r="A110" s="48" t="s">
        <v>235</v>
      </c>
      <c r="B110" s="49">
        <f t="shared" ref="B110:G110" si="0">IF(B108&gt;B109,((B108-B109)*0.2)+B109,B108)</f>
        <v>12.4</v>
      </c>
      <c r="C110" s="49">
        <f t="shared" si="0"/>
        <v>0</v>
      </c>
      <c r="D110" s="49">
        <f t="shared" si="0"/>
        <v>12</v>
      </c>
      <c r="E110" s="49">
        <f t="shared" si="0"/>
        <v>6</v>
      </c>
      <c r="F110" s="49">
        <f t="shared" si="0"/>
        <v>0</v>
      </c>
      <c r="G110" s="49">
        <f t="shared" si="0"/>
        <v>7.2</v>
      </c>
      <c r="H110" s="50">
        <f>SUM(B110:G110)</f>
        <v>37.6</v>
      </c>
    </row>
  </sheetData>
  <mergeCells count="90">
    <mergeCell ref="A1:H1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91:C91"/>
    <mergeCell ref="B92:C92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103:C103"/>
    <mergeCell ref="B104:C104"/>
    <mergeCell ref="B105:C105"/>
    <mergeCell ref="A5:A18"/>
    <mergeCell ref="A19:A39"/>
    <mergeCell ref="A40:A64"/>
    <mergeCell ref="A65:A90"/>
    <mergeCell ref="A91:A94"/>
    <mergeCell ref="A95:A105"/>
    <mergeCell ref="B65:B68"/>
    <mergeCell ref="B69:B73"/>
    <mergeCell ref="B74:B78"/>
    <mergeCell ref="B79:B83"/>
    <mergeCell ref="B84:B87"/>
    <mergeCell ref="B89:B90"/>
    <mergeCell ref="B98:C98"/>
  </mergeCells>
  <phoneticPr fontId="18" type="noConversion"/>
  <dataValidations count="3"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94">
      <formula1>"欠佳,合格,良好,优秀,无需评定"</formula1>
    </dataValidation>
    <dataValidation type="list" allowBlank="1" showInputMessage="1" showErrorMessage="1" sqref="E102:E105">
      <formula1>"欠佳,合格,良好,优秀"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opLeftCell="A34" workbookViewId="0">
      <selection activeCell="E50" sqref="E50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39.8867187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267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34" t="s">
        <v>86</v>
      </c>
      <c r="B2" s="51">
        <v>43953</v>
      </c>
      <c r="C2" s="34" t="s">
        <v>87</v>
      </c>
      <c r="D2" s="52" t="s">
        <v>239</v>
      </c>
      <c r="E2" s="34" t="s">
        <v>89</v>
      </c>
      <c r="F2" s="35">
        <v>43953</v>
      </c>
      <c r="G2" s="34" t="s">
        <v>90</v>
      </c>
      <c r="H2" s="37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34" t="s">
        <v>92</v>
      </c>
      <c r="B4" s="131" t="s">
        <v>93</v>
      </c>
      <c r="C4" s="131"/>
      <c r="D4" s="34" t="s">
        <v>94</v>
      </c>
      <c r="E4" s="34" t="s">
        <v>95</v>
      </c>
      <c r="F4" s="34" t="s">
        <v>96</v>
      </c>
      <c r="G4" s="34" t="s">
        <v>97</v>
      </c>
      <c r="H4" s="34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102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102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102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102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102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102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102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102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102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102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102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102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102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102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39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39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39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39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39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39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39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39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39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39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39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39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39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39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39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39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39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39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39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39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39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268</v>
      </c>
      <c r="G41" s="42"/>
      <c r="H41" s="42"/>
    </row>
    <row r="42" spans="1:8" s="32" customFormat="1" ht="13.2" x14ac:dyDescent="0.25">
      <c r="A42" s="131"/>
      <c r="B42" s="130" t="s">
        <v>144</v>
      </c>
      <c r="C42" s="130"/>
      <c r="D42" s="39" t="s">
        <v>139</v>
      </c>
      <c r="E42" s="40" t="s">
        <v>139</v>
      </c>
      <c r="F42" s="43" t="s">
        <v>241</v>
      </c>
      <c r="G42" s="42"/>
      <c r="H42" s="42"/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242</v>
      </c>
      <c r="G43" s="42"/>
      <c r="H43" s="42"/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243</v>
      </c>
      <c r="G44" s="42"/>
      <c r="H44" s="42"/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244</v>
      </c>
      <c r="G45" s="42"/>
      <c r="H45" s="42"/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245</v>
      </c>
      <c r="G46" s="42"/>
      <c r="H46" s="42"/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246</v>
      </c>
      <c r="G47" s="42"/>
      <c r="H47" s="42"/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247</v>
      </c>
      <c r="G48" s="42"/>
      <c r="H48" s="42"/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139</v>
      </c>
      <c r="F49" s="43" t="s">
        <v>248</v>
      </c>
      <c r="G49" s="42"/>
      <c r="H49" s="42"/>
    </row>
    <row r="50" spans="1:8" s="32" customFormat="1" ht="13.2" x14ac:dyDescent="0.25">
      <c r="A50" s="131"/>
      <c r="B50" s="136" t="s">
        <v>161</v>
      </c>
      <c r="C50" s="136"/>
      <c r="D50" s="39" t="s">
        <v>139</v>
      </c>
      <c r="E50" s="40" t="s">
        <v>139</v>
      </c>
      <c r="F50" s="43" t="s">
        <v>249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250</v>
      </c>
      <c r="C51" s="136"/>
      <c r="D51" s="39" t="s">
        <v>142</v>
      </c>
      <c r="E51" s="40" t="s">
        <v>151</v>
      </c>
      <c r="F51" s="43" t="s">
        <v>251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252</v>
      </c>
      <c r="C52" s="136"/>
      <c r="D52" s="44"/>
      <c r="E52" s="40"/>
      <c r="F52" s="43"/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165</v>
      </c>
      <c r="C53" s="136"/>
      <c r="D53" s="39" t="s">
        <v>139</v>
      </c>
      <c r="E53" s="40" t="s">
        <v>151</v>
      </c>
      <c r="F53" s="43" t="s">
        <v>253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167</v>
      </c>
      <c r="C54" s="136"/>
      <c r="D54" s="39" t="s">
        <v>142</v>
      </c>
      <c r="E54" s="40" t="s">
        <v>139</v>
      </c>
      <c r="F54" s="43" t="s">
        <v>168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0" t="s">
        <v>254</v>
      </c>
      <c r="C55" s="130"/>
      <c r="D55" s="44"/>
      <c r="E55" s="40"/>
      <c r="F55" s="43"/>
      <c r="G55" s="42" t="s">
        <v>103</v>
      </c>
      <c r="H55" s="42" t="s">
        <v>103</v>
      </c>
    </row>
    <row r="56" spans="1:8" s="32" customFormat="1" ht="13.2" x14ac:dyDescent="0.25">
      <c r="A56" s="131"/>
      <c r="B56" s="136" t="s">
        <v>255</v>
      </c>
      <c r="C56" s="136"/>
      <c r="D56" s="44"/>
      <c r="E56" s="40"/>
      <c r="F56" s="43"/>
      <c r="G56" s="42" t="s">
        <v>103</v>
      </c>
      <c r="H56" s="42" t="s">
        <v>103</v>
      </c>
    </row>
    <row r="57" spans="1:8" s="32" customFormat="1" ht="13.2" x14ac:dyDescent="0.25">
      <c r="A57" s="131"/>
      <c r="B57" s="136" t="s">
        <v>169</v>
      </c>
      <c r="C57" s="136"/>
      <c r="D57" s="39" t="s">
        <v>139</v>
      </c>
      <c r="E57" s="40" t="s">
        <v>139</v>
      </c>
      <c r="F57" s="43" t="s">
        <v>170</v>
      </c>
      <c r="G57" s="42" t="s">
        <v>103</v>
      </c>
      <c r="H57" s="42" t="s">
        <v>103</v>
      </c>
    </row>
    <row r="58" spans="1:8" s="32" customFormat="1" ht="13.2" x14ac:dyDescent="0.25">
      <c r="A58" s="131"/>
      <c r="B58" s="139" t="s">
        <v>256</v>
      </c>
      <c r="C58" s="140"/>
      <c r="D58" s="39"/>
      <c r="E58" s="40"/>
      <c r="F58" s="43"/>
      <c r="G58" s="42" t="s">
        <v>103</v>
      </c>
      <c r="H58" s="42" t="s">
        <v>103</v>
      </c>
    </row>
    <row r="59" spans="1:8" s="32" customFormat="1" ht="13.2" x14ac:dyDescent="0.25">
      <c r="A59" s="131"/>
      <c r="B59" s="139" t="s">
        <v>257</v>
      </c>
      <c r="C59" s="140"/>
      <c r="D59" s="44"/>
      <c r="E59" s="40"/>
      <c r="F59" s="43"/>
      <c r="G59" s="42" t="s">
        <v>103</v>
      </c>
      <c r="H59" s="42" t="s">
        <v>103</v>
      </c>
    </row>
    <row r="60" spans="1:8" s="32" customFormat="1" ht="13.2" x14ac:dyDescent="0.25">
      <c r="A60" s="131"/>
      <c r="B60" s="139" t="s">
        <v>171</v>
      </c>
      <c r="C60" s="140"/>
      <c r="D60" s="44"/>
      <c r="E60" s="40"/>
      <c r="F60" s="43"/>
      <c r="G60" s="42" t="s">
        <v>103</v>
      </c>
      <c r="H60" s="42" t="s">
        <v>103</v>
      </c>
    </row>
    <row r="61" spans="1:8" s="32" customFormat="1" ht="13.2" x14ac:dyDescent="0.25">
      <c r="A61" s="131"/>
      <c r="B61" s="139" t="s">
        <v>258</v>
      </c>
      <c r="C61" s="140"/>
      <c r="D61" s="44"/>
      <c r="E61" s="40"/>
      <c r="F61" s="43"/>
      <c r="G61" s="42" t="s">
        <v>103</v>
      </c>
      <c r="H61" s="42" t="s">
        <v>103</v>
      </c>
    </row>
    <row r="62" spans="1:8" s="32" customFormat="1" ht="13.2" x14ac:dyDescent="0.25">
      <c r="A62" s="131"/>
      <c r="B62" s="139" t="s">
        <v>259</v>
      </c>
      <c r="C62" s="140"/>
      <c r="D62" s="39"/>
      <c r="E62" s="40"/>
      <c r="F62" s="43"/>
      <c r="G62" s="42"/>
      <c r="H62" s="42"/>
    </row>
    <row r="63" spans="1:8" s="32" customFormat="1" ht="13.2" x14ac:dyDescent="0.25">
      <c r="A63" s="131"/>
      <c r="B63" s="139" t="s">
        <v>260</v>
      </c>
      <c r="C63" s="140"/>
      <c r="D63" s="44"/>
      <c r="E63" s="40"/>
      <c r="F63" s="43"/>
      <c r="G63" s="42" t="s">
        <v>103</v>
      </c>
      <c r="H63" s="42" t="s">
        <v>103</v>
      </c>
    </row>
    <row r="64" spans="1:8" s="32" customFormat="1" ht="13.2" x14ac:dyDescent="0.25">
      <c r="A64" s="131"/>
      <c r="B64" s="136" t="s">
        <v>261</v>
      </c>
      <c r="C64" s="136"/>
      <c r="D64" s="44"/>
      <c r="E64" s="40"/>
      <c r="F64" s="43"/>
      <c r="G64" s="42" t="s">
        <v>103</v>
      </c>
      <c r="H64" s="42" t="s">
        <v>103</v>
      </c>
    </row>
    <row r="65" spans="1:8" s="32" customFormat="1" ht="13.2" x14ac:dyDescent="0.25">
      <c r="A65" s="131" t="s">
        <v>34</v>
      </c>
      <c r="B65" s="132" t="s">
        <v>173</v>
      </c>
      <c r="C65" s="7" t="s">
        <v>174</v>
      </c>
      <c r="D65" s="39"/>
      <c r="E65" s="40"/>
      <c r="F65" s="43"/>
      <c r="G65" s="42"/>
      <c r="H65" s="42"/>
    </row>
    <row r="66" spans="1:8" s="32" customFormat="1" ht="13.2" x14ac:dyDescent="0.25">
      <c r="A66" s="131"/>
      <c r="B66" s="133"/>
      <c r="C66" s="7" t="s">
        <v>176</v>
      </c>
      <c r="D66" s="39"/>
      <c r="E66" s="40"/>
      <c r="F66" s="43"/>
      <c r="G66" s="42"/>
      <c r="H66" s="42"/>
    </row>
    <row r="67" spans="1:8" s="32" customFormat="1" ht="13.2" x14ac:dyDescent="0.25">
      <c r="A67" s="131"/>
      <c r="B67" s="133"/>
      <c r="C67" s="7" t="s">
        <v>262</v>
      </c>
      <c r="D67" s="39"/>
      <c r="E67" s="40"/>
      <c r="F67" s="43"/>
      <c r="G67" s="42"/>
      <c r="H67" s="42"/>
    </row>
    <row r="68" spans="1:8" s="32" customFormat="1" ht="13.2" x14ac:dyDescent="0.25">
      <c r="A68" s="131"/>
      <c r="B68" s="134"/>
      <c r="C68" s="7" t="s">
        <v>180</v>
      </c>
      <c r="D68" s="39"/>
      <c r="E68" s="40"/>
      <c r="F68" s="43"/>
      <c r="G68" s="42"/>
      <c r="H68" s="42"/>
    </row>
    <row r="69" spans="1:8" s="32" customFormat="1" ht="13.2" x14ac:dyDescent="0.25">
      <c r="A69" s="131"/>
      <c r="B69" s="132" t="s">
        <v>186</v>
      </c>
      <c r="C69" s="7" t="s">
        <v>187</v>
      </c>
      <c r="D69" s="39" t="s">
        <v>139</v>
      </c>
      <c r="E69" s="40" t="s">
        <v>139</v>
      </c>
      <c r="F69" s="43" t="s">
        <v>263</v>
      </c>
      <c r="G69" s="42"/>
      <c r="H69" s="42"/>
    </row>
    <row r="70" spans="1:8" s="32" customFormat="1" ht="13.2" x14ac:dyDescent="0.25">
      <c r="A70" s="131"/>
      <c r="B70" s="133"/>
      <c r="C70" s="7" t="s">
        <v>188</v>
      </c>
      <c r="D70" s="39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183</v>
      </c>
      <c r="D71" s="39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184</v>
      </c>
      <c r="D72" s="39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185</v>
      </c>
      <c r="D73" s="39"/>
      <c r="E73" s="40"/>
      <c r="F73" s="43"/>
      <c r="G73" s="42"/>
      <c r="H73" s="42"/>
    </row>
    <row r="74" spans="1:8" s="32" customFormat="1" ht="13.2" x14ac:dyDescent="0.25">
      <c r="A74" s="131"/>
      <c r="B74" s="132" t="s">
        <v>189</v>
      </c>
      <c r="C74" s="7" t="s">
        <v>174</v>
      </c>
      <c r="D74" s="39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190</v>
      </c>
      <c r="D75" s="39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191</v>
      </c>
      <c r="D76" s="39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192</v>
      </c>
      <c r="D77" s="39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193</v>
      </c>
      <c r="D78" s="39"/>
      <c r="E78" s="40"/>
      <c r="F78" s="43"/>
      <c r="G78" s="42"/>
      <c r="H78" s="42"/>
    </row>
    <row r="79" spans="1:8" s="32" customFormat="1" ht="13.2" x14ac:dyDescent="0.25">
      <c r="A79" s="131"/>
      <c r="B79" s="132" t="s">
        <v>194</v>
      </c>
      <c r="C79" s="7" t="s">
        <v>174</v>
      </c>
      <c r="D79" s="39"/>
      <c r="E79" s="40"/>
      <c r="F79" s="43"/>
      <c r="G79" s="42"/>
      <c r="H79" s="42"/>
    </row>
    <row r="80" spans="1:8" s="32" customFormat="1" ht="13.2" x14ac:dyDescent="0.25">
      <c r="A80" s="131"/>
      <c r="B80" s="133"/>
      <c r="C80" s="7" t="s">
        <v>195</v>
      </c>
      <c r="D80" s="39"/>
      <c r="E80" s="40"/>
      <c r="F80" s="43"/>
      <c r="G80" s="42"/>
      <c r="H80" s="42"/>
    </row>
    <row r="81" spans="1:8" s="32" customFormat="1" ht="13.2" x14ac:dyDescent="0.25">
      <c r="A81" s="131"/>
      <c r="B81" s="133"/>
      <c r="C81" s="7" t="s">
        <v>196</v>
      </c>
      <c r="D81" s="39"/>
      <c r="E81" s="40"/>
      <c r="F81" s="43"/>
      <c r="G81" s="42"/>
      <c r="H81" s="42"/>
    </row>
    <row r="82" spans="1:8" s="32" customFormat="1" ht="13.2" x14ac:dyDescent="0.25">
      <c r="A82" s="131"/>
      <c r="B82" s="133"/>
      <c r="C82" s="7" t="s">
        <v>197</v>
      </c>
      <c r="D82" s="39"/>
      <c r="E82" s="40"/>
      <c r="F82" s="43"/>
      <c r="G82" s="42"/>
      <c r="H82" s="42"/>
    </row>
    <row r="83" spans="1:8" s="32" customFormat="1" ht="13.2" x14ac:dyDescent="0.25">
      <c r="A83" s="131"/>
      <c r="B83" s="134"/>
      <c r="C83" s="7" t="s">
        <v>198</v>
      </c>
      <c r="D83" s="39"/>
      <c r="E83" s="40"/>
      <c r="F83" s="43"/>
      <c r="G83" s="42"/>
      <c r="H83" s="42"/>
    </row>
    <row r="84" spans="1:8" s="32" customFormat="1" ht="13.2" x14ac:dyDescent="0.25">
      <c r="A84" s="131"/>
      <c r="B84" s="135" t="s">
        <v>199</v>
      </c>
      <c r="C84" s="7" t="s">
        <v>200</v>
      </c>
      <c r="D84" s="39" t="s">
        <v>139</v>
      </c>
      <c r="E84" s="40" t="s">
        <v>139</v>
      </c>
      <c r="F84" s="43" t="s">
        <v>264</v>
      </c>
      <c r="G84" s="42"/>
      <c r="H84" s="42"/>
    </row>
    <row r="85" spans="1:8" s="32" customFormat="1" ht="13.2" x14ac:dyDescent="0.25">
      <c r="A85" s="131"/>
      <c r="B85" s="135"/>
      <c r="C85" s="7" t="s">
        <v>201</v>
      </c>
      <c r="D85" s="39" t="s">
        <v>139</v>
      </c>
      <c r="E85" s="40" t="s">
        <v>139</v>
      </c>
      <c r="F85" s="43" t="s">
        <v>265</v>
      </c>
      <c r="G85" s="42"/>
      <c r="H85" s="42"/>
    </row>
    <row r="86" spans="1:8" s="32" customFormat="1" ht="13.2" x14ac:dyDescent="0.25">
      <c r="A86" s="131"/>
      <c r="B86" s="135"/>
      <c r="C86" s="7" t="s">
        <v>202</v>
      </c>
      <c r="D86" s="39"/>
      <c r="E86" s="40"/>
      <c r="F86" s="43"/>
      <c r="G86" s="42"/>
      <c r="H86" s="42"/>
    </row>
    <row r="87" spans="1:8" s="32" customFormat="1" ht="13.2" x14ac:dyDescent="0.25">
      <c r="A87" s="131"/>
      <c r="B87" s="135"/>
      <c r="C87" s="7" t="s">
        <v>203</v>
      </c>
      <c r="D87" s="39"/>
      <c r="E87" s="40"/>
      <c r="F87" s="43"/>
      <c r="G87" s="42"/>
      <c r="H87" s="42"/>
    </row>
    <row r="88" spans="1:8" s="32" customFormat="1" ht="13.2" x14ac:dyDescent="0.25">
      <c r="A88" s="131"/>
      <c r="B88" s="8" t="s">
        <v>204</v>
      </c>
      <c r="C88" s="7" t="s">
        <v>203</v>
      </c>
      <c r="D88" s="39"/>
      <c r="E88" s="40"/>
      <c r="F88" s="43"/>
      <c r="G88" s="42"/>
      <c r="H88" s="42"/>
    </row>
    <row r="89" spans="1:8" s="32" customFormat="1" ht="13.2" x14ac:dyDescent="0.25">
      <c r="A89" s="131"/>
      <c r="B89" s="132" t="s">
        <v>205</v>
      </c>
      <c r="C89" s="7" t="s">
        <v>206</v>
      </c>
      <c r="D89" s="39" t="s">
        <v>139</v>
      </c>
      <c r="E89" s="40" t="s">
        <v>151</v>
      </c>
      <c r="F89" s="43" t="s">
        <v>266</v>
      </c>
      <c r="G89" s="42"/>
      <c r="H89" s="42"/>
    </row>
    <row r="90" spans="1:8" s="32" customFormat="1" ht="13.2" x14ac:dyDescent="0.25">
      <c r="A90" s="131"/>
      <c r="B90" s="133"/>
      <c r="C90" s="7" t="s">
        <v>207</v>
      </c>
      <c r="D90" s="39"/>
      <c r="E90" s="40"/>
      <c r="F90" s="43"/>
      <c r="G90" s="42"/>
      <c r="H90" s="42"/>
    </row>
    <row r="91" spans="1:8" s="32" customFormat="1" ht="13.2" x14ac:dyDescent="0.25">
      <c r="A91" s="131" t="s">
        <v>208</v>
      </c>
      <c r="B91" s="137" t="s">
        <v>209</v>
      </c>
      <c r="C91" s="138"/>
      <c r="D91" s="39"/>
      <c r="E91" s="40"/>
      <c r="F91" s="43"/>
      <c r="G91" s="42" t="s">
        <v>103</v>
      </c>
      <c r="H91" s="42" t="s">
        <v>103</v>
      </c>
    </row>
    <row r="92" spans="1:8" s="32" customFormat="1" ht="13.2" x14ac:dyDescent="0.25">
      <c r="A92" s="131"/>
      <c r="B92" s="137" t="s">
        <v>210</v>
      </c>
      <c r="C92" s="138"/>
      <c r="D92" s="39"/>
      <c r="E92" s="40"/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7" t="s">
        <v>211</v>
      </c>
      <c r="C93" s="138"/>
      <c r="D93" s="39"/>
      <c r="E93" s="40"/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7" t="s">
        <v>212</v>
      </c>
      <c r="C94" s="138"/>
      <c r="D94" s="39"/>
      <c r="E94" s="40"/>
      <c r="F94" s="43"/>
      <c r="G94" s="42" t="s">
        <v>103</v>
      </c>
      <c r="H94" s="42" t="s">
        <v>103</v>
      </c>
    </row>
    <row r="95" spans="1:8" s="32" customFormat="1" ht="13.2" x14ac:dyDescent="0.25">
      <c r="A95" s="131" t="s">
        <v>213</v>
      </c>
      <c r="B95" s="130" t="s">
        <v>214</v>
      </c>
      <c r="C95" s="130"/>
      <c r="D95" s="39" t="s">
        <v>215</v>
      </c>
      <c r="E95" s="40">
        <v>0</v>
      </c>
      <c r="F95" s="43"/>
      <c r="G95" s="42" t="s">
        <v>103</v>
      </c>
      <c r="H95" s="42" t="s">
        <v>103</v>
      </c>
    </row>
    <row r="96" spans="1:8" s="32" customFormat="1" ht="13.2" x14ac:dyDescent="0.25">
      <c r="A96" s="131"/>
      <c r="B96" s="130" t="s">
        <v>216</v>
      </c>
      <c r="C96" s="130"/>
      <c r="D96" s="39" t="s">
        <v>215</v>
      </c>
      <c r="E96" s="40">
        <v>0</v>
      </c>
      <c r="F96" s="43"/>
      <c r="G96" s="42" t="s">
        <v>103</v>
      </c>
      <c r="H96" s="42" t="s">
        <v>103</v>
      </c>
    </row>
    <row r="97" spans="1:8" s="32" customFormat="1" ht="13.2" x14ac:dyDescent="0.25">
      <c r="A97" s="131"/>
      <c r="B97" s="130" t="s">
        <v>218</v>
      </c>
      <c r="C97" s="130"/>
      <c r="D97" s="39" t="s">
        <v>215</v>
      </c>
      <c r="E97" s="40">
        <v>0</v>
      </c>
      <c r="F97" s="43"/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219</v>
      </c>
      <c r="C98" s="130"/>
      <c r="D98" s="39" t="s">
        <v>215</v>
      </c>
      <c r="E98" s="40">
        <v>0</v>
      </c>
      <c r="F98" s="43"/>
      <c r="G98" s="42" t="s">
        <v>103</v>
      </c>
      <c r="H98" s="42" t="s">
        <v>103</v>
      </c>
    </row>
    <row r="99" spans="1:8" s="32" customFormat="1" ht="13.2" x14ac:dyDescent="0.25">
      <c r="A99" s="131"/>
      <c r="B99" s="136" t="s">
        <v>220</v>
      </c>
      <c r="C99" s="136"/>
      <c r="D99" s="39" t="s">
        <v>215</v>
      </c>
      <c r="E99" s="40">
        <v>0</v>
      </c>
      <c r="F99" s="43"/>
      <c r="G99" s="42"/>
      <c r="H99" s="42"/>
    </row>
    <row r="100" spans="1:8" s="32" customFormat="1" ht="13.2" x14ac:dyDescent="0.25">
      <c r="A100" s="131"/>
      <c r="B100" s="130" t="s">
        <v>221</v>
      </c>
      <c r="C100" s="130"/>
      <c r="D100" s="39" t="s">
        <v>215</v>
      </c>
      <c r="E100" s="40">
        <v>0</v>
      </c>
      <c r="F100" s="43"/>
      <c r="G100" s="42"/>
      <c r="H100" s="42"/>
    </row>
    <row r="101" spans="1:8" s="32" customFormat="1" ht="13.2" x14ac:dyDescent="0.25">
      <c r="A101" s="131"/>
      <c r="B101" s="130" t="s">
        <v>222</v>
      </c>
      <c r="C101" s="130"/>
      <c r="D101" s="39" t="s">
        <v>215</v>
      </c>
      <c r="E101" s="40">
        <v>0</v>
      </c>
      <c r="F101" s="43"/>
      <c r="G101" s="42"/>
      <c r="H101" s="42"/>
    </row>
    <row r="102" spans="1:8" s="32" customFormat="1" ht="13.2" x14ac:dyDescent="0.25">
      <c r="A102" s="131"/>
      <c r="B102" s="130" t="s">
        <v>223</v>
      </c>
      <c r="C102" s="130"/>
      <c r="D102" s="44" t="s">
        <v>224</v>
      </c>
      <c r="E102" s="40" t="s">
        <v>142</v>
      </c>
      <c r="F102" s="43" t="s">
        <v>269</v>
      </c>
      <c r="G102" s="42" t="s">
        <v>103</v>
      </c>
      <c r="H102" s="42" t="s">
        <v>103</v>
      </c>
    </row>
    <row r="103" spans="1:8" s="32" customFormat="1" ht="13.2" x14ac:dyDescent="0.25">
      <c r="A103" s="131"/>
      <c r="B103" s="130" t="s">
        <v>226</v>
      </c>
      <c r="C103" s="130"/>
      <c r="D103" s="44" t="s">
        <v>224</v>
      </c>
      <c r="E103" s="40" t="s">
        <v>142</v>
      </c>
      <c r="F103" s="43" t="s">
        <v>270</v>
      </c>
      <c r="G103" s="42" t="s">
        <v>103</v>
      </c>
      <c r="H103" s="42" t="s">
        <v>103</v>
      </c>
    </row>
    <row r="104" spans="1:8" s="32" customFormat="1" ht="13.2" x14ac:dyDescent="0.25">
      <c r="A104" s="131"/>
      <c r="B104" s="130" t="s">
        <v>228</v>
      </c>
      <c r="C104" s="130"/>
      <c r="D104" s="44" t="s">
        <v>224</v>
      </c>
      <c r="E104" s="40" t="s">
        <v>142</v>
      </c>
      <c r="F104" s="43" t="s">
        <v>271</v>
      </c>
      <c r="G104" s="42" t="s">
        <v>103</v>
      </c>
      <c r="H104" s="42" t="s">
        <v>103</v>
      </c>
    </row>
    <row r="105" spans="1:8" s="32" customFormat="1" ht="13.2" x14ac:dyDescent="0.25">
      <c r="A105" s="131"/>
      <c r="B105" s="130" t="s">
        <v>230</v>
      </c>
      <c r="C105" s="130"/>
      <c r="D105" s="44" t="s">
        <v>224</v>
      </c>
      <c r="E105" s="40" t="s">
        <v>142</v>
      </c>
      <c r="F105" s="43" t="s">
        <v>231</v>
      </c>
      <c r="G105" s="42" t="s">
        <v>103</v>
      </c>
      <c r="H105" s="42" t="s">
        <v>103</v>
      </c>
    </row>
    <row r="107" spans="1:8" s="32" customFormat="1" ht="13.2" x14ac:dyDescent="0.25">
      <c r="A107" s="38" t="s">
        <v>232</v>
      </c>
      <c r="B107" s="45" t="s">
        <v>31</v>
      </c>
      <c r="C107" s="45" t="s">
        <v>32</v>
      </c>
      <c r="D107" s="45" t="s">
        <v>33</v>
      </c>
      <c r="E107" s="45" t="s">
        <v>34</v>
      </c>
      <c r="F107" s="45" t="s">
        <v>35</v>
      </c>
      <c r="G107" s="45" t="s">
        <v>36</v>
      </c>
      <c r="H107" s="45" t="s">
        <v>37</v>
      </c>
    </row>
    <row r="108" spans="1:8" s="32" customFormat="1" ht="13.2" x14ac:dyDescent="0.25">
      <c r="A108" s="46" t="s">
        <v>233</v>
      </c>
      <c r="B108" s="47">
        <f>COUNTIF(E5:E18,"完全遵守")</f>
        <v>14</v>
      </c>
      <c r="C108" s="47">
        <f>COUNTIF(E19:E39,"合格")+COUNTIF(E19:E39,"良好")*2+COUNTIF(E19:E39,"优秀")*3</f>
        <v>0</v>
      </c>
      <c r="D108" s="47">
        <f>COUNTIF(E40:E64,"合格")+COUNTIF(E40:E64,"良好")*2+COUNTIF(E40:E64,"优秀")*3</f>
        <v>12</v>
      </c>
      <c r="E108" s="47">
        <f>COUNTIF(E65:E87,"合格")*2+COUNTIF(E65:E87,"良好")*4+COUNTIF(E65:E87,"优秀")*6+COUNTIF(E88,"合格")*3+COUNTIF(E88,"良好")*6+COUNTIF(E88,"优秀")*9+COUNTIF(E89:E90,"合格")*1+COUNTIF(E89:E90,"良好")*2+COUNTIF(E89:E90,"优秀")*3</f>
        <v>6</v>
      </c>
      <c r="F108" s="47">
        <f>COUNTIF(E91:E94,"合格")+COUNTIF(E91:E94,"良好")*2+COUNTIF(E91:E94,"优秀")*3</f>
        <v>0</v>
      </c>
      <c r="G108" s="47">
        <f>COUNTIF(E95:F105,"合格")+COUNTIF(E95:F105,"良好")*2+COUNTIF(E95:F105,"优秀")*3</f>
        <v>8</v>
      </c>
      <c r="H108" s="47">
        <f>B108+C108+D108+E108+F108+G108</f>
        <v>40</v>
      </c>
    </row>
    <row r="109" spans="1:8" x14ac:dyDescent="0.25">
      <c r="A109" s="48" t="s">
        <v>234</v>
      </c>
      <c r="B109" s="49">
        <f>林志育!C19</f>
        <v>12</v>
      </c>
      <c r="C109" s="49">
        <f>林志育!D19</f>
        <v>0</v>
      </c>
      <c r="D109" s="49">
        <f>林志育!E19</f>
        <v>19</v>
      </c>
      <c r="E109" s="49">
        <f>林志育!F19</f>
        <v>8</v>
      </c>
      <c r="F109" s="49">
        <f>林志育!G19</f>
        <v>0</v>
      </c>
      <c r="G109" s="49">
        <f>林志育!H19</f>
        <v>7</v>
      </c>
      <c r="H109" s="50">
        <f>SUM(B109:G109)</f>
        <v>46</v>
      </c>
    </row>
    <row r="110" spans="1:8" x14ac:dyDescent="0.25">
      <c r="A110" s="48" t="s">
        <v>235</v>
      </c>
      <c r="B110" s="49">
        <f t="shared" ref="B110:G110" si="0">IF(B108&gt;B109,((B108-B109)*0.2)+B109,B108)</f>
        <v>12.4</v>
      </c>
      <c r="C110" s="49">
        <f t="shared" si="0"/>
        <v>0</v>
      </c>
      <c r="D110" s="49">
        <f t="shared" si="0"/>
        <v>12</v>
      </c>
      <c r="E110" s="49">
        <f t="shared" si="0"/>
        <v>6</v>
      </c>
      <c r="F110" s="49">
        <f t="shared" si="0"/>
        <v>0</v>
      </c>
      <c r="G110" s="49">
        <f t="shared" si="0"/>
        <v>7.2</v>
      </c>
      <c r="H110" s="50">
        <f>SUM(B110:G110)</f>
        <v>37.6</v>
      </c>
    </row>
  </sheetData>
  <mergeCells count="90">
    <mergeCell ref="A1:H1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91:C91"/>
    <mergeCell ref="B92:C92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103:C103"/>
    <mergeCell ref="B104:C104"/>
    <mergeCell ref="B105:C105"/>
    <mergeCell ref="A5:A18"/>
    <mergeCell ref="A19:A39"/>
    <mergeCell ref="A40:A64"/>
    <mergeCell ref="A65:A90"/>
    <mergeCell ref="A91:A94"/>
    <mergeCell ref="A95:A105"/>
    <mergeCell ref="B65:B68"/>
    <mergeCell ref="B69:B73"/>
    <mergeCell ref="B74:B78"/>
    <mergeCell ref="B79:B83"/>
    <mergeCell ref="B84:B87"/>
    <mergeCell ref="B89:B90"/>
    <mergeCell ref="B98:C98"/>
  </mergeCells>
  <phoneticPr fontId="18" type="noConversion"/>
  <dataValidations count="3"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94">
      <formula1>"欠佳,合格,良好,优秀,无需评定"</formula1>
    </dataValidation>
    <dataValidation type="list" allowBlank="1" showInputMessage="1" showErrorMessage="1" sqref="E102:E105">
      <formula1>"欠佳,合格,良好,优秀"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opLeftCell="A91" workbookViewId="0">
      <selection activeCell="E45" sqref="E45"/>
    </sheetView>
  </sheetViews>
  <sheetFormatPr defaultColWidth="9" defaultRowHeight="14.4" x14ac:dyDescent="0.25"/>
  <cols>
    <col min="1" max="2" width="12.33203125" style="33" customWidth="1"/>
    <col min="3" max="3" width="16.109375" style="33" customWidth="1"/>
    <col min="4" max="5" width="12.33203125" style="33" customWidth="1"/>
    <col min="6" max="6" width="39.88671875" style="33" customWidth="1"/>
    <col min="7" max="7" width="12.33203125" style="33" customWidth="1"/>
    <col min="8" max="8" width="37.88671875" style="33" customWidth="1"/>
    <col min="9" max="16384" width="9" style="33"/>
  </cols>
  <sheetData>
    <row r="1" spans="1:8" x14ac:dyDescent="0.25">
      <c r="A1" s="142" t="s">
        <v>272</v>
      </c>
      <c r="B1" s="142"/>
      <c r="C1" s="142"/>
      <c r="D1" s="142"/>
      <c r="E1" s="142"/>
      <c r="F1" s="142"/>
      <c r="G1" s="142"/>
      <c r="H1" s="142"/>
    </row>
    <row r="2" spans="1:8" s="32" customFormat="1" ht="13.2" x14ac:dyDescent="0.25">
      <c r="A2" s="34" t="s">
        <v>86</v>
      </c>
      <c r="B2" s="35">
        <v>43921</v>
      </c>
      <c r="C2" s="34" t="s">
        <v>87</v>
      </c>
      <c r="D2" s="36" t="s">
        <v>239</v>
      </c>
      <c r="E2" s="34" t="s">
        <v>89</v>
      </c>
      <c r="F2" s="35">
        <v>43922</v>
      </c>
      <c r="G2" s="34" t="s">
        <v>90</v>
      </c>
      <c r="H2" s="37" t="s">
        <v>91</v>
      </c>
    </row>
    <row r="3" spans="1:8" s="32" customFormat="1" ht="13.2" x14ac:dyDescent="0.25">
      <c r="A3" s="143"/>
      <c r="B3" s="144"/>
      <c r="C3" s="144"/>
      <c r="D3" s="144"/>
      <c r="E3" s="144"/>
      <c r="F3" s="144"/>
      <c r="G3" s="144"/>
      <c r="H3" s="145"/>
    </row>
    <row r="4" spans="1:8" s="32" customFormat="1" ht="13.2" x14ac:dyDescent="0.25">
      <c r="A4" s="34" t="s">
        <v>92</v>
      </c>
      <c r="B4" s="131" t="s">
        <v>93</v>
      </c>
      <c r="C4" s="131"/>
      <c r="D4" s="34" t="s">
        <v>94</v>
      </c>
      <c r="E4" s="34" t="s">
        <v>95</v>
      </c>
      <c r="F4" s="34" t="s">
        <v>96</v>
      </c>
      <c r="G4" s="34" t="s">
        <v>97</v>
      </c>
      <c r="H4" s="34" t="s">
        <v>98</v>
      </c>
    </row>
    <row r="5" spans="1:8" s="32" customFormat="1" ht="13.2" x14ac:dyDescent="0.25">
      <c r="A5" s="131" t="s">
        <v>99</v>
      </c>
      <c r="B5" s="136" t="s">
        <v>100</v>
      </c>
      <c r="C5" s="136"/>
      <c r="D5" s="39" t="s">
        <v>102</v>
      </c>
      <c r="E5" s="40" t="s">
        <v>101</v>
      </c>
      <c r="F5" s="41" t="s">
        <v>102</v>
      </c>
      <c r="G5" s="42" t="s">
        <v>103</v>
      </c>
      <c r="H5" s="42" t="s">
        <v>103</v>
      </c>
    </row>
    <row r="6" spans="1:8" s="32" customFormat="1" ht="13.2" x14ac:dyDescent="0.25">
      <c r="A6" s="131"/>
      <c r="B6" s="136" t="s">
        <v>104</v>
      </c>
      <c r="C6" s="136"/>
      <c r="D6" s="39" t="s">
        <v>102</v>
      </c>
      <c r="E6" s="40" t="s">
        <v>101</v>
      </c>
      <c r="F6" s="41" t="s">
        <v>102</v>
      </c>
      <c r="G6" s="42" t="s">
        <v>103</v>
      </c>
      <c r="H6" s="42" t="s">
        <v>103</v>
      </c>
    </row>
    <row r="7" spans="1:8" s="32" customFormat="1" ht="13.2" x14ac:dyDescent="0.25">
      <c r="A7" s="131"/>
      <c r="B7" s="136" t="s">
        <v>105</v>
      </c>
      <c r="C7" s="136"/>
      <c r="D7" s="39" t="s">
        <v>102</v>
      </c>
      <c r="E7" s="40" t="s">
        <v>101</v>
      </c>
      <c r="F7" s="41" t="s">
        <v>102</v>
      </c>
      <c r="G7" s="42" t="s">
        <v>103</v>
      </c>
      <c r="H7" s="42" t="s">
        <v>103</v>
      </c>
    </row>
    <row r="8" spans="1:8" s="32" customFormat="1" ht="13.2" x14ac:dyDescent="0.25">
      <c r="A8" s="131"/>
      <c r="B8" s="136" t="s">
        <v>106</v>
      </c>
      <c r="C8" s="136"/>
      <c r="D8" s="39" t="s">
        <v>102</v>
      </c>
      <c r="E8" s="40" t="s">
        <v>101</v>
      </c>
      <c r="F8" s="41" t="s">
        <v>102</v>
      </c>
      <c r="G8" s="42" t="s">
        <v>103</v>
      </c>
      <c r="H8" s="42" t="s">
        <v>103</v>
      </c>
    </row>
    <row r="9" spans="1:8" s="32" customFormat="1" ht="13.2" x14ac:dyDescent="0.25">
      <c r="A9" s="131"/>
      <c r="B9" s="136" t="s">
        <v>107</v>
      </c>
      <c r="C9" s="136"/>
      <c r="D9" s="39" t="s">
        <v>102</v>
      </c>
      <c r="E9" s="40" t="s">
        <v>101</v>
      </c>
      <c r="F9" s="41" t="s">
        <v>102</v>
      </c>
      <c r="G9" s="42" t="s">
        <v>103</v>
      </c>
      <c r="H9" s="42" t="s">
        <v>103</v>
      </c>
    </row>
    <row r="10" spans="1:8" s="32" customFormat="1" ht="13.2" x14ac:dyDescent="0.25">
      <c r="A10" s="131"/>
      <c r="B10" s="136" t="s">
        <v>108</v>
      </c>
      <c r="C10" s="136"/>
      <c r="D10" s="39" t="s">
        <v>102</v>
      </c>
      <c r="E10" s="40" t="s">
        <v>101</v>
      </c>
      <c r="F10" s="41" t="s">
        <v>102</v>
      </c>
      <c r="G10" s="42" t="s">
        <v>103</v>
      </c>
      <c r="H10" s="42" t="s">
        <v>103</v>
      </c>
    </row>
    <row r="11" spans="1:8" s="32" customFormat="1" ht="13.2" x14ac:dyDescent="0.25">
      <c r="A11" s="131"/>
      <c r="B11" s="136" t="s">
        <v>109</v>
      </c>
      <c r="C11" s="136"/>
      <c r="D11" s="39" t="s">
        <v>102</v>
      </c>
      <c r="E11" s="40" t="s">
        <v>101</v>
      </c>
      <c r="F11" s="41" t="s">
        <v>102</v>
      </c>
      <c r="G11" s="42" t="s">
        <v>103</v>
      </c>
      <c r="H11" s="42" t="s">
        <v>103</v>
      </c>
    </row>
    <row r="12" spans="1:8" s="32" customFormat="1" ht="13.2" x14ac:dyDescent="0.25">
      <c r="A12" s="131"/>
      <c r="B12" s="136" t="s">
        <v>110</v>
      </c>
      <c r="C12" s="136"/>
      <c r="D12" s="39" t="s">
        <v>102</v>
      </c>
      <c r="E12" s="40" t="s">
        <v>101</v>
      </c>
      <c r="F12" s="41" t="s">
        <v>102</v>
      </c>
      <c r="G12" s="42" t="s">
        <v>103</v>
      </c>
      <c r="H12" s="42" t="s">
        <v>103</v>
      </c>
    </row>
    <row r="13" spans="1:8" s="32" customFormat="1" ht="13.2" x14ac:dyDescent="0.25">
      <c r="A13" s="131"/>
      <c r="B13" s="141" t="s">
        <v>111</v>
      </c>
      <c r="C13" s="141"/>
      <c r="D13" s="39" t="s">
        <v>102</v>
      </c>
      <c r="E13" s="40" t="s">
        <v>101</v>
      </c>
      <c r="F13" s="41" t="s">
        <v>102</v>
      </c>
      <c r="G13" s="42" t="s">
        <v>103</v>
      </c>
      <c r="H13" s="42" t="s">
        <v>103</v>
      </c>
    </row>
    <row r="14" spans="1:8" s="32" customFormat="1" ht="13.2" x14ac:dyDescent="0.25">
      <c r="A14" s="131"/>
      <c r="B14" s="141" t="s">
        <v>112</v>
      </c>
      <c r="C14" s="141"/>
      <c r="D14" s="39" t="s">
        <v>102</v>
      </c>
      <c r="E14" s="40" t="s">
        <v>101</v>
      </c>
      <c r="F14" s="41" t="s">
        <v>102</v>
      </c>
      <c r="G14" s="42" t="s">
        <v>103</v>
      </c>
      <c r="H14" s="42" t="s">
        <v>103</v>
      </c>
    </row>
    <row r="15" spans="1:8" s="32" customFormat="1" ht="13.2" x14ac:dyDescent="0.25">
      <c r="A15" s="131"/>
      <c r="B15" s="141" t="s">
        <v>113</v>
      </c>
      <c r="C15" s="141"/>
      <c r="D15" s="39" t="s">
        <v>102</v>
      </c>
      <c r="E15" s="40" t="s">
        <v>101</v>
      </c>
      <c r="F15" s="41" t="s">
        <v>102</v>
      </c>
      <c r="G15" s="42" t="s">
        <v>103</v>
      </c>
      <c r="H15" s="42" t="s">
        <v>103</v>
      </c>
    </row>
    <row r="16" spans="1:8" s="32" customFormat="1" ht="13.2" x14ac:dyDescent="0.25">
      <c r="A16" s="131"/>
      <c r="B16" s="141" t="s">
        <v>114</v>
      </c>
      <c r="C16" s="141"/>
      <c r="D16" s="39" t="s">
        <v>102</v>
      </c>
      <c r="E16" s="40" t="s">
        <v>101</v>
      </c>
      <c r="F16" s="41" t="s">
        <v>102</v>
      </c>
      <c r="G16" s="42" t="s">
        <v>103</v>
      </c>
      <c r="H16" s="42" t="s">
        <v>103</v>
      </c>
    </row>
    <row r="17" spans="1:8" s="32" customFormat="1" ht="13.2" x14ac:dyDescent="0.25">
      <c r="A17" s="131"/>
      <c r="B17" s="141" t="s">
        <v>115</v>
      </c>
      <c r="C17" s="141"/>
      <c r="D17" s="39" t="s">
        <v>102</v>
      </c>
      <c r="E17" s="40" t="s">
        <v>101</v>
      </c>
      <c r="F17" s="41" t="s">
        <v>102</v>
      </c>
      <c r="G17" s="42" t="s">
        <v>103</v>
      </c>
      <c r="H17" s="42" t="s">
        <v>103</v>
      </c>
    </row>
    <row r="18" spans="1:8" s="32" customFormat="1" ht="13.2" x14ac:dyDescent="0.25">
      <c r="A18" s="131"/>
      <c r="B18" s="141" t="s">
        <v>116</v>
      </c>
      <c r="C18" s="141"/>
      <c r="D18" s="39" t="s">
        <v>102</v>
      </c>
      <c r="E18" s="40" t="s">
        <v>101</v>
      </c>
      <c r="F18" s="41" t="s">
        <v>102</v>
      </c>
      <c r="G18" s="42" t="s">
        <v>103</v>
      </c>
      <c r="H18" s="42" t="s">
        <v>103</v>
      </c>
    </row>
    <row r="19" spans="1:8" s="32" customFormat="1" ht="13.2" x14ac:dyDescent="0.25">
      <c r="A19" s="131" t="s">
        <v>32</v>
      </c>
      <c r="B19" s="136" t="s">
        <v>117</v>
      </c>
      <c r="C19" s="136"/>
      <c r="D19" s="39"/>
      <c r="E19" s="40"/>
      <c r="F19" s="43"/>
      <c r="G19" s="42" t="s">
        <v>103</v>
      </c>
      <c r="H19" s="42" t="s">
        <v>103</v>
      </c>
    </row>
    <row r="20" spans="1:8" s="32" customFormat="1" ht="13.2" x14ac:dyDescent="0.25">
      <c r="A20" s="131"/>
      <c r="B20" s="136" t="s">
        <v>118</v>
      </c>
      <c r="C20" s="136"/>
      <c r="D20" s="39"/>
      <c r="E20" s="40"/>
      <c r="F20" s="43"/>
      <c r="G20" s="42" t="s">
        <v>103</v>
      </c>
      <c r="H20" s="42" t="s">
        <v>103</v>
      </c>
    </row>
    <row r="21" spans="1:8" s="32" customFormat="1" ht="13.2" x14ac:dyDescent="0.25">
      <c r="A21" s="131"/>
      <c r="B21" s="136" t="s">
        <v>119</v>
      </c>
      <c r="C21" s="136"/>
      <c r="D21" s="39"/>
      <c r="E21" s="40"/>
      <c r="F21" s="43"/>
      <c r="G21" s="42" t="s">
        <v>103</v>
      </c>
      <c r="H21" s="42" t="s">
        <v>103</v>
      </c>
    </row>
    <row r="22" spans="1:8" s="32" customFormat="1" ht="13.2" x14ac:dyDescent="0.25">
      <c r="A22" s="131"/>
      <c r="B22" s="136" t="s">
        <v>120</v>
      </c>
      <c r="C22" s="136"/>
      <c r="D22" s="39"/>
      <c r="E22" s="40"/>
      <c r="F22" s="43"/>
      <c r="G22" s="42" t="s">
        <v>103</v>
      </c>
      <c r="H22" s="42" t="s">
        <v>103</v>
      </c>
    </row>
    <row r="23" spans="1:8" s="32" customFormat="1" ht="13.2" x14ac:dyDescent="0.25">
      <c r="A23" s="131"/>
      <c r="B23" s="136" t="s">
        <v>121</v>
      </c>
      <c r="C23" s="136"/>
      <c r="D23" s="39"/>
      <c r="E23" s="40"/>
      <c r="F23" s="43"/>
      <c r="G23" s="42" t="s">
        <v>103</v>
      </c>
      <c r="H23" s="42" t="s">
        <v>103</v>
      </c>
    </row>
    <row r="24" spans="1:8" s="32" customFormat="1" ht="13.2" x14ac:dyDescent="0.25">
      <c r="A24" s="131"/>
      <c r="B24" s="136" t="s">
        <v>122</v>
      </c>
      <c r="C24" s="136"/>
      <c r="D24" s="39"/>
      <c r="E24" s="40"/>
      <c r="F24" s="43"/>
      <c r="G24" s="42" t="s">
        <v>103</v>
      </c>
      <c r="H24" s="42" t="s">
        <v>103</v>
      </c>
    </row>
    <row r="25" spans="1:8" s="32" customFormat="1" ht="13.2" x14ac:dyDescent="0.25">
      <c r="A25" s="131"/>
      <c r="B25" s="136" t="s">
        <v>123</v>
      </c>
      <c r="C25" s="136"/>
      <c r="D25" s="39"/>
      <c r="E25" s="40"/>
      <c r="F25" s="43"/>
      <c r="G25" s="42" t="s">
        <v>103</v>
      </c>
      <c r="H25" s="42" t="s">
        <v>103</v>
      </c>
    </row>
    <row r="26" spans="1:8" s="32" customFormat="1" ht="13.2" x14ac:dyDescent="0.25">
      <c r="A26" s="131"/>
      <c r="B26" s="136" t="s">
        <v>124</v>
      </c>
      <c r="C26" s="136"/>
      <c r="D26" s="39"/>
      <c r="E26" s="40"/>
      <c r="F26" s="43"/>
      <c r="G26" s="42" t="s">
        <v>103</v>
      </c>
      <c r="H26" s="42" t="s">
        <v>103</v>
      </c>
    </row>
    <row r="27" spans="1:8" s="32" customFormat="1" ht="13.2" x14ac:dyDescent="0.25">
      <c r="A27" s="131"/>
      <c r="B27" s="136" t="s">
        <v>125</v>
      </c>
      <c r="C27" s="136"/>
      <c r="D27" s="39"/>
      <c r="E27" s="40"/>
      <c r="F27" s="43"/>
      <c r="G27" s="42" t="s">
        <v>103</v>
      </c>
      <c r="H27" s="42" t="s">
        <v>103</v>
      </c>
    </row>
    <row r="28" spans="1:8" s="32" customFormat="1" ht="13.2" x14ac:dyDescent="0.25">
      <c r="A28" s="131"/>
      <c r="B28" s="136" t="s">
        <v>126</v>
      </c>
      <c r="C28" s="136"/>
      <c r="D28" s="39"/>
      <c r="E28" s="40"/>
      <c r="F28" s="43"/>
      <c r="G28" s="42" t="s">
        <v>103</v>
      </c>
      <c r="H28" s="42" t="s">
        <v>103</v>
      </c>
    </row>
    <row r="29" spans="1:8" s="32" customFormat="1" ht="13.2" x14ac:dyDescent="0.25">
      <c r="A29" s="131"/>
      <c r="B29" s="136" t="s">
        <v>127</v>
      </c>
      <c r="C29" s="136"/>
      <c r="D29" s="39"/>
      <c r="E29" s="40"/>
      <c r="F29" s="43"/>
      <c r="G29" s="42" t="s">
        <v>103</v>
      </c>
      <c r="H29" s="42" t="s">
        <v>103</v>
      </c>
    </row>
    <row r="30" spans="1:8" s="32" customFormat="1" ht="13.2" x14ac:dyDescent="0.25">
      <c r="A30" s="131"/>
      <c r="B30" s="136" t="s">
        <v>128</v>
      </c>
      <c r="C30" s="136"/>
      <c r="D30" s="39"/>
      <c r="E30" s="40"/>
      <c r="F30" s="43"/>
      <c r="G30" s="42" t="s">
        <v>103</v>
      </c>
      <c r="H30" s="42" t="s">
        <v>103</v>
      </c>
    </row>
    <row r="31" spans="1:8" s="32" customFormat="1" ht="13.2" x14ac:dyDescent="0.25">
      <c r="A31" s="131"/>
      <c r="B31" s="136" t="s">
        <v>129</v>
      </c>
      <c r="C31" s="136"/>
      <c r="D31" s="39"/>
      <c r="E31" s="40"/>
      <c r="F31" s="43"/>
      <c r="G31" s="42" t="s">
        <v>103</v>
      </c>
      <c r="H31" s="42" t="s">
        <v>103</v>
      </c>
    </row>
    <row r="32" spans="1:8" s="32" customFormat="1" ht="13.2" x14ac:dyDescent="0.25">
      <c r="A32" s="131"/>
      <c r="B32" s="136" t="s">
        <v>130</v>
      </c>
      <c r="C32" s="136"/>
      <c r="D32" s="39"/>
      <c r="E32" s="40"/>
      <c r="F32" s="43"/>
      <c r="G32" s="42" t="s">
        <v>103</v>
      </c>
      <c r="H32" s="42" t="s">
        <v>103</v>
      </c>
    </row>
    <row r="33" spans="1:8" s="32" customFormat="1" ht="13.2" x14ac:dyDescent="0.25">
      <c r="A33" s="131"/>
      <c r="B33" s="136" t="s">
        <v>131</v>
      </c>
      <c r="C33" s="136"/>
      <c r="D33" s="39"/>
      <c r="E33" s="40"/>
      <c r="F33" s="43"/>
      <c r="G33" s="42" t="s">
        <v>103</v>
      </c>
      <c r="H33" s="42" t="s">
        <v>103</v>
      </c>
    </row>
    <row r="34" spans="1:8" s="32" customFormat="1" ht="13.2" x14ac:dyDescent="0.25">
      <c r="A34" s="131"/>
      <c r="B34" s="136" t="s">
        <v>132</v>
      </c>
      <c r="C34" s="136"/>
      <c r="D34" s="39"/>
      <c r="E34" s="40"/>
      <c r="F34" s="43"/>
      <c r="G34" s="42" t="s">
        <v>103</v>
      </c>
      <c r="H34" s="42" t="s">
        <v>103</v>
      </c>
    </row>
    <row r="35" spans="1:8" s="32" customFormat="1" ht="13.2" x14ac:dyDescent="0.25">
      <c r="A35" s="131"/>
      <c r="B35" s="136" t="s">
        <v>133</v>
      </c>
      <c r="C35" s="136"/>
      <c r="D35" s="39"/>
      <c r="E35" s="40"/>
      <c r="F35" s="43"/>
      <c r="G35" s="42" t="s">
        <v>103</v>
      </c>
      <c r="H35" s="42" t="s">
        <v>103</v>
      </c>
    </row>
    <row r="36" spans="1:8" s="32" customFormat="1" ht="13.2" x14ac:dyDescent="0.25">
      <c r="A36" s="131"/>
      <c r="B36" s="136" t="s">
        <v>134</v>
      </c>
      <c r="C36" s="136"/>
      <c r="D36" s="39"/>
      <c r="E36" s="40"/>
      <c r="F36" s="43"/>
      <c r="G36" s="42" t="s">
        <v>103</v>
      </c>
      <c r="H36" s="42" t="s">
        <v>103</v>
      </c>
    </row>
    <row r="37" spans="1:8" s="32" customFormat="1" ht="13.2" x14ac:dyDescent="0.25">
      <c r="A37" s="131"/>
      <c r="B37" s="136" t="s">
        <v>135</v>
      </c>
      <c r="C37" s="136"/>
      <c r="D37" s="39"/>
      <c r="E37" s="40"/>
      <c r="F37" s="43"/>
      <c r="G37" s="42" t="s">
        <v>103</v>
      </c>
      <c r="H37" s="42" t="s">
        <v>103</v>
      </c>
    </row>
    <row r="38" spans="1:8" s="32" customFormat="1" ht="13.2" x14ac:dyDescent="0.25">
      <c r="A38" s="131"/>
      <c r="B38" s="136" t="s">
        <v>136</v>
      </c>
      <c r="C38" s="136"/>
      <c r="D38" s="39"/>
      <c r="E38" s="40"/>
      <c r="F38" s="43"/>
      <c r="G38" s="42"/>
      <c r="H38" s="42"/>
    </row>
    <row r="39" spans="1:8" s="32" customFormat="1" ht="13.2" x14ac:dyDescent="0.25">
      <c r="A39" s="131"/>
      <c r="B39" s="136" t="s">
        <v>137</v>
      </c>
      <c r="C39" s="136"/>
      <c r="D39" s="39"/>
      <c r="E39" s="40"/>
      <c r="F39" s="43"/>
      <c r="G39" s="42" t="s">
        <v>103</v>
      </c>
      <c r="H39" s="42" t="s">
        <v>103</v>
      </c>
    </row>
    <row r="40" spans="1:8" s="32" customFormat="1" ht="13.2" x14ac:dyDescent="0.25">
      <c r="A40" s="131" t="s">
        <v>33</v>
      </c>
      <c r="B40" s="136" t="s">
        <v>138</v>
      </c>
      <c r="C40" s="136"/>
      <c r="D40" s="39" t="s">
        <v>139</v>
      </c>
      <c r="E40" s="40" t="s">
        <v>139</v>
      </c>
      <c r="F40" s="43" t="s">
        <v>140</v>
      </c>
      <c r="G40" s="42" t="s">
        <v>103</v>
      </c>
      <c r="H40" s="42" t="s">
        <v>103</v>
      </c>
    </row>
    <row r="41" spans="1:8" s="32" customFormat="1" ht="13.2" x14ac:dyDescent="0.25">
      <c r="A41" s="131"/>
      <c r="B41" s="130" t="s">
        <v>141</v>
      </c>
      <c r="C41" s="130"/>
      <c r="D41" s="39" t="s">
        <v>142</v>
      </c>
      <c r="E41" s="40" t="s">
        <v>139</v>
      </c>
      <c r="F41" s="43" t="s">
        <v>268</v>
      </c>
      <c r="G41" s="42"/>
      <c r="H41" s="42"/>
    </row>
    <row r="42" spans="1:8" s="32" customFormat="1" ht="13.2" x14ac:dyDescent="0.25">
      <c r="A42" s="131"/>
      <c r="B42" s="130" t="s">
        <v>144</v>
      </c>
      <c r="C42" s="130"/>
      <c r="D42" s="39" t="s">
        <v>139</v>
      </c>
      <c r="E42" s="40" t="s">
        <v>139</v>
      </c>
      <c r="F42" s="43" t="s">
        <v>241</v>
      </c>
      <c r="G42" s="42"/>
      <c r="H42" s="42"/>
    </row>
    <row r="43" spans="1:8" s="32" customFormat="1" ht="13.2" x14ac:dyDescent="0.25">
      <c r="A43" s="131"/>
      <c r="B43" s="130" t="s">
        <v>146</v>
      </c>
      <c r="C43" s="130"/>
      <c r="D43" s="39" t="s">
        <v>139</v>
      </c>
      <c r="E43" s="40" t="s">
        <v>139</v>
      </c>
      <c r="F43" s="43" t="s">
        <v>242</v>
      </c>
      <c r="G43" s="42"/>
      <c r="H43" s="42"/>
    </row>
    <row r="44" spans="1:8" s="32" customFormat="1" ht="13.2" x14ac:dyDescent="0.25">
      <c r="A44" s="131"/>
      <c r="B44" s="130" t="s">
        <v>148</v>
      </c>
      <c r="C44" s="130"/>
      <c r="D44" s="39" t="s">
        <v>139</v>
      </c>
      <c r="E44" s="40" t="s">
        <v>139</v>
      </c>
      <c r="F44" s="43" t="s">
        <v>243</v>
      </c>
      <c r="G44" s="42"/>
      <c r="H44" s="42"/>
    </row>
    <row r="45" spans="1:8" s="32" customFormat="1" ht="13.2" x14ac:dyDescent="0.25">
      <c r="A45" s="131"/>
      <c r="B45" s="136" t="s">
        <v>150</v>
      </c>
      <c r="C45" s="136"/>
      <c r="D45" s="39" t="s">
        <v>139</v>
      </c>
      <c r="E45" s="40" t="s">
        <v>151</v>
      </c>
      <c r="F45" s="43" t="s">
        <v>244</v>
      </c>
      <c r="G45" s="42"/>
      <c r="H45" s="42"/>
    </row>
    <row r="46" spans="1:8" s="32" customFormat="1" ht="13.2" x14ac:dyDescent="0.25">
      <c r="A46" s="131"/>
      <c r="B46" s="136" t="s">
        <v>153</v>
      </c>
      <c r="C46" s="136"/>
      <c r="D46" s="39" t="s">
        <v>139</v>
      </c>
      <c r="E46" s="40" t="s">
        <v>139</v>
      </c>
      <c r="F46" s="43" t="s">
        <v>245</v>
      </c>
      <c r="G46" s="42"/>
      <c r="H46" s="42"/>
    </row>
    <row r="47" spans="1:8" s="32" customFormat="1" ht="13.2" x14ac:dyDescent="0.25">
      <c r="A47" s="131"/>
      <c r="B47" s="136" t="s">
        <v>155</v>
      </c>
      <c r="C47" s="136"/>
      <c r="D47" s="39" t="s">
        <v>139</v>
      </c>
      <c r="E47" s="40" t="s">
        <v>139</v>
      </c>
      <c r="F47" s="43" t="s">
        <v>246</v>
      </c>
      <c r="G47" s="42"/>
      <c r="H47" s="42"/>
    </row>
    <row r="48" spans="1:8" s="32" customFormat="1" ht="13.2" x14ac:dyDescent="0.25">
      <c r="A48" s="131"/>
      <c r="B48" s="136" t="s">
        <v>157</v>
      </c>
      <c r="C48" s="136"/>
      <c r="D48" s="39" t="s">
        <v>142</v>
      </c>
      <c r="E48" s="40" t="s">
        <v>139</v>
      </c>
      <c r="F48" s="43" t="s">
        <v>247</v>
      </c>
      <c r="G48" s="42"/>
      <c r="H48" s="42"/>
    </row>
    <row r="49" spans="1:8" s="32" customFormat="1" ht="13.2" x14ac:dyDescent="0.25">
      <c r="A49" s="131"/>
      <c r="B49" s="136" t="s">
        <v>159</v>
      </c>
      <c r="C49" s="136"/>
      <c r="D49" s="39" t="s">
        <v>142</v>
      </c>
      <c r="E49" s="40" t="s">
        <v>139</v>
      </c>
      <c r="F49" s="43" t="s">
        <v>248</v>
      </c>
      <c r="G49" s="42"/>
      <c r="H49" s="42"/>
    </row>
    <row r="50" spans="1:8" s="32" customFormat="1" ht="13.2" x14ac:dyDescent="0.25">
      <c r="A50" s="131"/>
      <c r="B50" s="136" t="s">
        <v>161</v>
      </c>
      <c r="C50" s="136"/>
      <c r="D50" s="39" t="s">
        <v>139</v>
      </c>
      <c r="E50" s="40" t="s">
        <v>139</v>
      </c>
      <c r="F50" s="43" t="s">
        <v>249</v>
      </c>
      <c r="G50" s="42" t="s">
        <v>103</v>
      </c>
      <c r="H50" s="42" t="s">
        <v>103</v>
      </c>
    </row>
    <row r="51" spans="1:8" s="32" customFormat="1" ht="13.2" x14ac:dyDescent="0.25">
      <c r="A51" s="131"/>
      <c r="B51" s="136" t="s">
        <v>250</v>
      </c>
      <c r="C51" s="136"/>
      <c r="D51" s="39" t="s">
        <v>142</v>
      </c>
      <c r="E51" s="40" t="s">
        <v>151</v>
      </c>
      <c r="F51" s="43" t="s">
        <v>251</v>
      </c>
      <c r="G51" s="42" t="s">
        <v>103</v>
      </c>
      <c r="H51" s="42" t="s">
        <v>103</v>
      </c>
    </row>
    <row r="52" spans="1:8" s="32" customFormat="1" ht="13.2" x14ac:dyDescent="0.25">
      <c r="A52" s="131"/>
      <c r="B52" s="136" t="s">
        <v>252</v>
      </c>
      <c r="C52" s="136"/>
      <c r="D52" s="44"/>
      <c r="E52" s="40"/>
      <c r="F52" s="43"/>
      <c r="G52" s="42" t="s">
        <v>103</v>
      </c>
      <c r="H52" s="42" t="s">
        <v>103</v>
      </c>
    </row>
    <row r="53" spans="1:8" s="32" customFormat="1" ht="13.2" x14ac:dyDescent="0.25">
      <c r="A53" s="131"/>
      <c r="B53" s="136" t="s">
        <v>165</v>
      </c>
      <c r="C53" s="136"/>
      <c r="D53" s="39" t="s">
        <v>139</v>
      </c>
      <c r="E53" s="40" t="s">
        <v>151</v>
      </c>
      <c r="F53" s="43" t="s">
        <v>253</v>
      </c>
      <c r="G53" s="42" t="s">
        <v>103</v>
      </c>
      <c r="H53" s="42" t="s">
        <v>103</v>
      </c>
    </row>
    <row r="54" spans="1:8" s="32" customFormat="1" ht="13.2" x14ac:dyDescent="0.25">
      <c r="A54" s="131"/>
      <c r="B54" s="136" t="s">
        <v>167</v>
      </c>
      <c r="C54" s="136"/>
      <c r="D54" s="39" t="s">
        <v>142</v>
      </c>
      <c r="E54" s="40" t="s">
        <v>139</v>
      </c>
      <c r="F54" s="43" t="s">
        <v>168</v>
      </c>
      <c r="G54" s="42" t="s">
        <v>103</v>
      </c>
      <c r="H54" s="42" t="s">
        <v>103</v>
      </c>
    </row>
    <row r="55" spans="1:8" s="32" customFormat="1" ht="13.2" x14ac:dyDescent="0.25">
      <c r="A55" s="131"/>
      <c r="B55" s="130" t="s">
        <v>254</v>
      </c>
      <c r="C55" s="130"/>
      <c r="D55" s="44"/>
      <c r="E55" s="40"/>
      <c r="F55" s="43"/>
      <c r="G55" s="42" t="s">
        <v>103</v>
      </c>
      <c r="H55" s="42" t="s">
        <v>103</v>
      </c>
    </row>
    <row r="56" spans="1:8" s="32" customFormat="1" ht="13.2" x14ac:dyDescent="0.25">
      <c r="A56" s="131"/>
      <c r="B56" s="136" t="s">
        <v>255</v>
      </c>
      <c r="C56" s="136"/>
      <c r="D56" s="44"/>
      <c r="E56" s="40"/>
      <c r="F56" s="43"/>
      <c r="G56" s="42" t="s">
        <v>103</v>
      </c>
      <c r="H56" s="42" t="s">
        <v>103</v>
      </c>
    </row>
    <row r="57" spans="1:8" s="32" customFormat="1" ht="13.2" x14ac:dyDescent="0.25">
      <c r="A57" s="131"/>
      <c r="B57" s="136" t="s">
        <v>169</v>
      </c>
      <c r="C57" s="136"/>
      <c r="D57" s="39" t="s">
        <v>139</v>
      </c>
      <c r="E57" s="40" t="s">
        <v>139</v>
      </c>
      <c r="F57" s="43" t="s">
        <v>170</v>
      </c>
      <c r="G57" s="42" t="s">
        <v>103</v>
      </c>
      <c r="H57" s="42" t="s">
        <v>103</v>
      </c>
    </row>
    <row r="58" spans="1:8" s="32" customFormat="1" ht="13.2" x14ac:dyDescent="0.25">
      <c r="A58" s="131"/>
      <c r="B58" s="139" t="s">
        <v>256</v>
      </c>
      <c r="C58" s="140"/>
      <c r="D58" s="39"/>
      <c r="E58" s="40"/>
      <c r="F58" s="43"/>
      <c r="G58" s="42" t="s">
        <v>103</v>
      </c>
      <c r="H58" s="42" t="s">
        <v>103</v>
      </c>
    </row>
    <row r="59" spans="1:8" s="32" customFormat="1" ht="13.2" x14ac:dyDescent="0.25">
      <c r="A59" s="131"/>
      <c r="B59" s="139" t="s">
        <v>257</v>
      </c>
      <c r="C59" s="140"/>
      <c r="D59" s="44"/>
      <c r="E59" s="40"/>
      <c r="F59" s="43"/>
      <c r="G59" s="42" t="s">
        <v>103</v>
      </c>
      <c r="H59" s="42" t="s">
        <v>103</v>
      </c>
    </row>
    <row r="60" spans="1:8" s="32" customFormat="1" ht="13.2" x14ac:dyDescent="0.25">
      <c r="A60" s="131"/>
      <c r="B60" s="139" t="s">
        <v>171</v>
      </c>
      <c r="C60" s="140"/>
      <c r="D60" s="44"/>
      <c r="E60" s="40"/>
      <c r="F60" s="43"/>
      <c r="G60" s="42" t="s">
        <v>103</v>
      </c>
      <c r="H60" s="42" t="s">
        <v>103</v>
      </c>
    </row>
    <row r="61" spans="1:8" s="32" customFormat="1" ht="13.2" x14ac:dyDescent="0.25">
      <c r="A61" s="131"/>
      <c r="B61" s="139" t="s">
        <v>258</v>
      </c>
      <c r="C61" s="140"/>
      <c r="D61" s="44"/>
      <c r="E61" s="40"/>
      <c r="F61" s="43"/>
      <c r="G61" s="42" t="s">
        <v>103</v>
      </c>
      <c r="H61" s="42" t="s">
        <v>103</v>
      </c>
    </row>
    <row r="62" spans="1:8" s="32" customFormat="1" ht="13.2" x14ac:dyDescent="0.25">
      <c r="A62" s="131"/>
      <c r="B62" s="139" t="s">
        <v>259</v>
      </c>
      <c r="C62" s="140"/>
      <c r="D62" s="39"/>
      <c r="E62" s="40"/>
      <c r="F62" s="43"/>
      <c r="G62" s="42"/>
      <c r="H62" s="42"/>
    </row>
    <row r="63" spans="1:8" s="32" customFormat="1" ht="13.2" x14ac:dyDescent="0.25">
      <c r="A63" s="131"/>
      <c r="B63" s="139" t="s">
        <v>260</v>
      </c>
      <c r="C63" s="140"/>
      <c r="D63" s="44"/>
      <c r="E63" s="40"/>
      <c r="F63" s="43"/>
      <c r="G63" s="42" t="s">
        <v>103</v>
      </c>
      <c r="H63" s="42" t="s">
        <v>103</v>
      </c>
    </row>
    <row r="64" spans="1:8" s="32" customFormat="1" ht="13.2" x14ac:dyDescent="0.25">
      <c r="A64" s="131"/>
      <c r="B64" s="136" t="s">
        <v>261</v>
      </c>
      <c r="C64" s="136"/>
      <c r="D64" s="44"/>
      <c r="E64" s="40"/>
      <c r="F64" s="43"/>
      <c r="G64" s="42" t="s">
        <v>103</v>
      </c>
      <c r="H64" s="42" t="s">
        <v>103</v>
      </c>
    </row>
    <row r="65" spans="1:8" s="32" customFormat="1" ht="13.2" x14ac:dyDescent="0.25">
      <c r="A65" s="131" t="s">
        <v>34</v>
      </c>
      <c r="B65" s="132" t="s">
        <v>173</v>
      </c>
      <c r="C65" s="7" t="s">
        <v>174</v>
      </c>
      <c r="D65" s="39"/>
      <c r="E65" s="40"/>
      <c r="F65" s="43"/>
      <c r="G65" s="42"/>
      <c r="H65" s="42"/>
    </row>
    <row r="66" spans="1:8" s="32" customFormat="1" ht="13.2" x14ac:dyDescent="0.25">
      <c r="A66" s="131"/>
      <c r="B66" s="133"/>
      <c r="C66" s="7" t="s">
        <v>176</v>
      </c>
      <c r="D66" s="39"/>
      <c r="E66" s="40"/>
      <c r="F66" s="43"/>
      <c r="G66" s="42"/>
      <c r="H66" s="42"/>
    </row>
    <row r="67" spans="1:8" s="32" customFormat="1" ht="13.2" x14ac:dyDescent="0.25">
      <c r="A67" s="131"/>
      <c r="B67" s="133"/>
      <c r="C67" s="7" t="s">
        <v>262</v>
      </c>
      <c r="D67" s="39"/>
      <c r="E67" s="40"/>
      <c r="F67" s="43"/>
      <c r="G67" s="42"/>
      <c r="H67" s="42"/>
    </row>
    <row r="68" spans="1:8" s="32" customFormat="1" ht="13.2" x14ac:dyDescent="0.25">
      <c r="A68" s="131"/>
      <c r="B68" s="134"/>
      <c r="C68" s="7" t="s">
        <v>180</v>
      </c>
      <c r="D68" s="39"/>
      <c r="E68" s="40"/>
      <c r="F68" s="43"/>
      <c r="G68" s="42"/>
      <c r="H68" s="42"/>
    </row>
    <row r="69" spans="1:8" s="32" customFormat="1" ht="13.2" x14ac:dyDescent="0.25">
      <c r="A69" s="131"/>
      <c r="B69" s="132" t="s">
        <v>186</v>
      </c>
      <c r="C69" s="7" t="s">
        <v>187</v>
      </c>
      <c r="D69" s="39" t="s">
        <v>139</v>
      </c>
      <c r="E69" s="40" t="s">
        <v>151</v>
      </c>
      <c r="F69" s="43"/>
      <c r="G69" s="42"/>
      <c r="H69" s="42"/>
    </row>
    <row r="70" spans="1:8" s="32" customFormat="1" ht="13.2" x14ac:dyDescent="0.25">
      <c r="A70" s="131"/>
      <c r="B70" s="133"/>
      <c r="C70" s="7" t="s">
        <v>188</v>
      </c>
      <c r="D70" s="39"/>
      <c r="E70" s="40"/>
      <c r="F70" s="43"/>
      <c r="G70" s="42"/>
      <c r="H70" s="42"/>
    </row>
    <row r="71" spans="1:8" s="32" customFormat="1" ht="13.2" x14ac:dyDescent="0.25">
      <c r="A71" s="131"/>
      <c r="B71" s="133"/>
      <c r="C71" s="7" t="s">
        <v>183</v>
      </c>
      <c r="D71" s="39"/>
      <c r="E71" s="40"/>
      <c r="F71" s="43"/>
      <c r="G71" s="42"/>
      <c r="H71" s="42"/>
    </row>
    <row r="72" spans="1:8" s="32" customFormat="1" ht="13.2" x14ac:dyDescent="0.25">
      <c r="A72" s="131"/>
      <c r="B72" s="133"/>
      <c r="C72" s="7" t="s">
        <v>184</v>
      </c>
      <c r="D72" s="39"/>
      <c r="E72" s="40"/>
      <c r="F72" s="43"/>
      <c r="G72" s="42"/>
      <c r="H72" s="42"/>
    </row>
    <row r="73" spans="1:8" s="32" customFormat="1" ht="13.2" x14ac:dyDescent="0.25">
      <c r="A73" s="131"/>
      <c r="B73" s="134"/>
      <c r="C73" s="7" t="s">
        <v>185</v>
      </c>
      <c r="D73" s="39"/>
      <c r="E73" s="40"/>
      <c r="F73" s="43"/>
      <c r="G73" s="42"/>
      <c r="H73" s="42"/>
    </row>
    <row r="74" spans="1:8" s="32" customFormat="1" ht="13.2" x14ac:dyDescent="0.25">
      <c r="A74" s="131"/>
      <c r="B74" s="132" t="s">
        <v>189</v>
      </c>
      <c r="C74" s="7" t="s">
        <v>174</v>
      </c>
      <c r="D74" s="39"/>
      <c r="E74" s="40"/>
      <c r="F74" s="43"/>
      <c r="G74" s="42"/>
      <c r="H74" s="42"/>
    </row>
    <row r="75" spans="1:8" s="32" customFormat="1" ht="13.2" x14ac:dyDescent="0.25">
      <c r="A75" s="131"/>
      <c r="B75" s="133"/>
      <c r="C75" s="7" t="s">
        <v>190</v>
      </c>
      <c r="D75" s="39"/>
      <c r="E75" s="40"/>
      <c r="F75" s="43"/>
      <c r="G75" s="42"/>
      <c r="H75" s="42"/>
    </row>
    <row r="76" spans="1:8" s="32" customFormat="1" ht="13.2" x14ac:dyDescent="0.25">
      <c r="A76" s="131"/>
      <c r="B76" s="133"/>
      <c r="C76" s="7" t="s">
        <v>191</v>
      </c>
      <c r="D76" s="39"/>
      <c r="E76" s="40"/>
      <c r="F76" s="43"/>
      <c r="G76" s="42"/>
      <c r="H76" s="42"/>
    </row>
    <row r="77" spans="1:8" s="32" customFormat="1" ht="13.2" x14ac:dyDescent="0.25">
      <c r="A77" s="131"/>
      <c r="B77" s="133"/>
      <c r="C77" s="7" t="s">
        <v>192</v>
      </c>
      <c r="D77" s="39"/>
      <c r="E77" s="40"/>
      <c r="F77" s="43"/>
      <c r="G77" s="42"/>
      <c r="H77" s="42"/>
    </row>
    <row r="78" spans="1:8" s="32" customFormat="1" ht="13.2" x14ac:dyDescent="0.25">
      <c r="A78" s="131"/>
      <c r="B78" s="134"/>
      <c r="C78" s="7" t="s">
        <v>193</v>
      </c>
      <c r="D78" s="39"/>
      <c r="E78" s="40"/>
      <c r="F78" s="43"/>
      <c r="G78" s="42"/>
      <c r="H78" s="42"/>
    </row>
    <row r="79" spans="1:8" s="32" customFormat="1" ht="13.2" x14ac:dyDescent="0.25">
      <c r="A79" s="131"/>
      <c r="B79" s="132" t="s">
        <v>194</v>
      </c>
      <c r="C79" s="7" t="s">
        <v>174</v>
      </c>
      <c r="D79" s="39"/>
      <c r="E79" s="40"/>
      <c r="F79" s="43"/>
      <c r="G79" s="42"/>
      <c r="H79" s="42"/>
    </row>
    <row r="80" spans="1:8" s="32" customFormat="1" ht="13.2" x14ac:dyDescent="0.25">
      <c r="A80" s="131"/>
      <c r="B80" s="133"/>
      <c r="C80" s="7" t="s">
        <v>195</v>
      </c>
      <c r="D80" s="39"/>
      <c r="E80" s="40"/>
      <c r="F80" s="43"/>
      <c r="G80" s="42"/>
      <c r="H80" s="42"/>
    </row>
    <row r="81" spans="1:8" s="32" customFormat="1" ht="13.2" x14ac:dyDescent="0.25">
      <c r="A81" s="131"/>
      <c r="B81" s="133"/>
      <c r="C81" s="7" t="s">
        <v>196</v>
      </c>
      <c r="D81" s="39"/>
      <c r="E81" s="40"/>
      <c r="F81" s="43"/>
      <c r="G81" s="42"/>
      <c r="H81" s="42"/>
    </row>
    <row r="82" spans="1:8" s="32" customFormat="1" ht="13.2" x14ac:dyDescent="0.25">
      <c r="A82" s="131"/>
      <c r="B82" s="133"/>
      <c r="C82" s="7" t="s">
        <v>197</v>
      </c>
      <c r="D82" s="39"/>
      <c r="E82" s="40"/>
      <c r="F82" s="43"/>
      <c r="G82" s="42"/>
      <c r="H82" s="42"/>
    </row>
    <row r="83" spans="1:8" s="32" customFormat="1" ht="13.2" x14ac:dyDescent="0.25">
      <c r="A83" s="131"/>
      <c r="B83" s="134"/>
      <c r="C83" s="7" t="s">
        <v>198</v>
      </c>
      <c r="D83" s="39"/>
      <c r="E83" s="40"/>
      <c r="F83" s="43"/>
      <c r="G83" s="42"/>
      <c r="H83" s="42"/>
    </row>
    <row r="84" spans="1:8" s="32" customFormat="1" ht="13.2" x14ac:dyDescent="0.25">
      <c r="A84" s="131"/>
      <c r="B84" s="135" t="s">
        <v>199</v>
      </c>
      <c r="C84" s="7" t="s">
        <v>200</v>
      </c>
      <c r="D84" s="39" t="s">
        <v>139</v>
      </c>
      <c r="E84" s="40" t="s">
        <v>139</v>
      </c>
      <c r="F84" s="43" t="s">
        <v>264</v>
      </c>
      <c r="G84" s="42"/>
      <c r="H84" s="42"/>
    </row>
    <row r="85" spans="1:8" s="32" customFormat="1" ht="13.2" x14ac:dyDescent="0.25">
      <c r="A85" s="131"/>
      <c r="B85" s="135"/>
      <c r="C85" s="7" t="s">
        <v>201</v>
      </c>
      <c r="D85" s="39" t="s">
        <v>139</v>
      </c>
      <c r="E85" s="40" t="s">
        <v>139</v>
      </c>
      <c r="F85" s="43" t="s">
        <v>265</v>
      </c>
      <c r="G85" s="42"/>
      <c r="H85" s="42"/>
    </row>
    <row r="86" spans="1:8" s="32" customFormat="1" ht="13.2" x14ac:dyDescent="0.25">
      <c r="A86" s="131"/>
      <c r="B86" s="135"/>
      <c r="C86" s="7" t="s">
        <v>202</v>
      </c>
      <c r="D86" s="39"/>
      <c r="E86" s="40"/>
      <c r="F86" s="43"/>
      <c r="G86" s="42"/>
      <c r="H86" s="42"/>
    </row>
    <row r="87" spans="1:8" s="32" customFormat="1" ht="13.2" x14ac:dyDescent="0.25">
      <c r="A87" s="131"/>
      <c r="B87" s="135"/>
      <c r="C87" s="7" t="s">
        <v>203</v>
      </c>
      <c r="D87" s="39"/>
      <c r="E87" s="40"/>
      <c r="F87" s="43"/>
      <c r="G87" s="42"/>
      <c r="H87" s="42"/>
    </row>
    <row r="88" spans="1:8" s="32" customFormat="1" ht="13.2" x14ac:dyDescent="0.25">
      <c r="A88" s="131"/>
      <c r="B88" s="8" t="s">
        <v>204</v>
      </c>
      <c r="C88" s="7" t="s">
        <v>203</v>
      </c>
      <c r="D88" s="39"/>
      <c r="E88" s="40"/>
      <c r="F88" s="43"/>
      <c r="G88" s="42"/>
      <c r="H88" s="42"/>
    </row>
    <row r="89" spans="1:8" s="32" customFormat="1" ht="13.2" x14ac:dyDescent="0.25">
      <c r="A89" s="131"/>
      <c r="B89" s="132" t="s">
        <v>205</v>
      </c>
      <c r="C89" s="7" t="s">
        <v>206</v>
      </c>
      <c r="D89" s="39" t="s">
        <v>139</v>
      </c>
      <c r="E89" s="40" t="s">
        <v>151</v>
      </c>
      <c r="F89" s="43" t="s">
        <v>266</v>
      </c>
      <c r="G89" s="42"/>
      <c r="H89" s="42"/>
    </row>
    <row r="90" spans="1:8" s="32" customFormat="1" ht="13.2" x14ac:dyDescent="0.25">
      <c r="A90" s="131"/>
      <c r="B90" s="133"/>
      <c r="C90" s="7" t="s">
        <v>207</v>
      </c>
      <c r="D90" s="39"/>
      <c r="E90" s="40"/>
      <c r="F90" s="43"/>
      <c r="G90" s="42"/>
      <c r="H90" s="42"/>
    </row>
    <row r="91" spans="1:8" s="32" customFormat="1" ht="13.2" x14ac:dyDescent="0.25">
      <c r="A91" s="131" t="s">
        <v>208</v>
      </c>
      <c r="B91" s="137" t="s">
        <v>209</v>
      </c>
      <c r="C91" s="138"/>
      <c r="D91" s="39"/>
      <c r="E91" s="40"/>
      <c r="F91" s="43"/>
      <c r="G91" s="42" t="s">
        <v>103</v>
      </c>
      <c r="H91" s="42" t="s">
        <v>103</v>
      </c>
    </row>
    <row r="92" spans="1:8" s="32" customFormat="1" ht="13.2" x14ac:dyDescent="0.25">
      <c r="A92" s="131"/>
      <c r="B92" s="137" t="s">
        <v>210</v>
      </c>
      <c r="C92" s="138"/>
      <c r="D92" s="39"/>
      <c r="E92" s="40"/>
      <c r="F92" s="43"/>
      <c r="G92" s="42" t="s">
        <v>103</v>
      </c>
      <c r="H92" s="42" t="s">
        <v>103</v>
      </c>
    </row>
    <row r="93" spans="1:8" s="32" customFormat="1" ht="13.2" x14ac:dyDescent="0.25">
      <c r="A93" s="131"/>
      <c r="B93" s="137" t="s">
        <v>211</v>
      </c>
      <c r="C93" s="138"/>
      <c r="D93" s="39"/>
      <c r="E93" s="40"/>
      <c r="F93" s="43"/>
      <c r="G93" s="42" t="s">
        <v>103</v>
      </c>
      <c r="H93" s="42" t="s">
        <v>103</v>
      </c>
    </row>
    <row r="94" spans="1:8" s="32" customFormat="1" ht="13.2" x14ac:dyDescent="0.25">
      <c r="A94" s="131"/>
      <c r="B94" s="137" t="s">
        <v>212</v>
      </c>
      <c r="C94" s="138"/>
      <c r="D94" s="39"/>
      <c r="E94" s="40"/>
      <c r="F94" s="43"/>
      <c r="G94" s="42" t="s">
        <v>103</v>
      </c>
      <c r="H94" s="42" t="s">
        <v>103</v>
      </c>
    </row>
    <row r="95" spans="1:8" s="32" customFormat="1" ht="13.2" x14ac:dyDescent="0.25">
      <c r="A95" s="131" t="s">
        <v>213</v>
      </c>
      <c r="B95" s="130" t="s">
        <v>214</v>
      </c>
      <c r="C95" s="130"/>
      <c r="D95" s="39" t="s">
        <v>215</v>
      </c>
      <c r="E95" s="40">
        <v>0</v>
      </c>
      <c r="F95" s="43"/>
      <c r="G95" s="42" t="s">
        <v>103</v>
      </c>
      <c r="H95" s="42" t="s">
        <v>103</v>
      </c>
    </row>
    <row r="96" spans="1:8" s="32" customFormat="1" ht="13.2" x14ac:dyDescent="0.25">
      <c r="A96" s="131"/>
      <c r="B96" s="130" t="s">
        <v>216</v>
      </c>
      <c r="C96" s="130"/>
      <c r="D96" s="39" t="s">
        <v>215</v>
      </c>
      <c r="E96" s="40">
        <v>0</v>
      </c>
      <c r="F96" s="43"/>
      <c r="G96" s="42" t="s">
        <v>103</v>
      </c>
      <c r="H96" s="42" t="s">
        <v>103</v>
      </c>
    </row>
    <row r="97" spans="1:8" s="32" customFormat="1" ht="13.2" x14ac:dyDescent="0.25">
      <c r="A97" s="131"/>
      <c r="B97" s="130" t="s">
        <v>218</v>
      </c>
      <c r="C97" s="130"/>
      <c r="D97" s="39" t="s">
        <v>215</v>
      </c>
      <c r="E97" s="40">
        <v>0</v>
      </c>
      <c r="F97" s="43"/>
      <c r="G97" s="42" t="s">
        <v>103</v>
      </c>
      <c r="H97" s="42" t="s">
        <v>103</v>
      </c>
    </row>
    <row r="98" spans="1:8" s="32" customFormat="1" ht="13.2" x14ac:dyDescent="0.25">
      <c r="A98" s="131"/>
      <c r="B98" s="130" t="s">
        <v>219</v>
      </c>
      <c r="C98" s="130"/>
      <c r="D98" s="39" t="s">
        <v>215</v>
      </c>
      <c r="E98" s="40">
        <v>0</v>
      </c>
      <c r="F98" s="43"/>
      <c r="G98" s="42" t="s">
        <v>103</v>
      </c>
      <c r="H98" s="42" t="s">
        <v>103</v>
      </c>
    </row>
    <row r="99" spans="1:8" s="32" customFormat="1" ht="13.2" x14ac:dyDescent="0.25">
      <c r="A99" s="131"/>
      <c r="B99" s="136" t="s">
        <v>220</v>
      </c>
      <c r="C99" s="136"/>
      <c r="D99" s="39" t="s">
        <v>215</v>
      </c>
      <c r="E99" s="40">
        <v>0</v>
      </c>
      <c r="F99" s="43"/>
      <c r="G99" s="42"/>
      <c r="H99" s="42"/>
    </row>
    <row r="100" spans="1:8" s="32" customFormat="1" ht="13.2" x14ac:dyDescent="0.25">
      <c r="A100" s="131"/>
      <c r="B100" s="130" t="s">
        <v>221</v>
      </c>
      <c r="C100" s="130"/>
      <c r="D100" s="39" t="s">
        <v>215</v>
      </c>
      <c r="E100" s="40">
        <v>0</v>
      </c>
      <c r="F100" s="43"/>
      <c r="G100" s="42"/>
      <c r="H100" s="42"/>
    </row>
    <row r="101" spans="1:8" s="32" customFormat="1" ht="13.2" x14ac:dyDescent="0.25">
      <c r="A101" s="131"/>
      <c r="B101" s="130" t="s">
        <v>222</v>
      </c>
      <c r="C101" s="130"/>
      <c r="D101" s="39" t="s">
        <v>215</v>
      </c>
      <c r="E101" s="40">
        <v>0</v>
      </c>
      <c r="F101" s="43"/>
      <c r="G101" s="42"/>
      <c r="H101" s="42"/>
    </row>
    <row r="102" spans="1:8" s="32" customFormat="1" ht="13.2" x14ac:dyDescent="0.25">
      <c r="A102" s="131"/>
      <c r="B102" s="130" t="s">
        <v>223</v>
      </c>
      <c r="C102" s="130"/>
      <c r="D102" s="44" t="s">
        <v>224</v>
      </c>
      <c r="E102" s="40" t="s">
        <v>142</v>
      </c>
      <c r="F102" s="43" t="s">
        <v>273</v>
      </c>
      <c r="G102" s="42" t="s">
        <v>103</v>
      </c>
      <c r="H102" s="42" t="s">
        <v>103</v>
      </c>
    </row>
    <row r="103" spans="1:8" s="32" customFormat="1" ht="13.2" x14ac:dyDescent="0.25">
      <c r="A103" s="131"/>
      <c r="B103" s="130" t="s">
        <v>226</v>
      </c>
      <c r="C103" s="130"/>
      <c r="D103" s="44" t="s">
        <v>224</v>
      </c>
      <c r="E103" s="40" t="s">
        <v>142</v>
      </c>
      <c r="F103" s="43" t="s">
        <v>270</v>
      </c>
      <c r="G103" s="42" t="s">
        <v>103</v>
      </c>
      <c r="H103" s="42" t="s">
        <v>103</v>
      </c>
    </row>
    <row r="104" spans="1:8" s="32" customFormat="1" ht="13.2" x14ac:dyDescent="0.25">
      <c r="A104" s="131"/>
      <c r="B104" s="130" t="s">
        <v>228</v>
      </c>
      <c r="C104" s="130"/>
      <c r="D104" s="44" t="s">
        <v>224</v>
      </c>
      <c r="E104" s="40" t="s">
        <v>142</v>
      </c>
      <c r="F104" s="43" t="s">
        <v>271</v>
      </c>
      <c r="G104" s="42" t="s">
        <v>103</v>
      </c>
      <c r="H104" s="42" t="s">
        <v>103</v>
      </c>
    </row>
    <row r="105" spans="1:8" s="32" customFormat="1" ht="13.2" x14ac:dyDescent="0.25">
      <c r="A105" s="131"/>
      <c r="B105" s="130" t="s">
        <v>230</v>
      </c>
      <c r="C105" s="130"/>
      <c r="D105" s="44" t="s">
        <v>224</v>
      </c>
      <c r="E105" s="40" t="s">
        <v>142</v>
      </c>
      <c r="F105" s="43" t="s">
        <v>231</v>
      </c>
      <c r="G105" s="42" t="s">
        <v>103</v>
      </c>
      <c r="H105" s="42" t="s">
        <v>103</v>
      </c>
    </row>
    <row r="107" spans="1:8" s="32" customFormat="1" ht="13.2" x14ac:dyDescent="0.25">
      <c r="A107" s="38" t="s">
        <v>232</v>
      </c>
      <c r="B107" s="45" t="s">
        <v>31</v>
      </c>
      <c r="C107" s="45" t="s">
        <v>32</v>
      </c>
      <c r="D107" s="45" t="s">
        <v>33</v>
      </c>
      <c r="E107" s="45" t="s">
        <v>34</v>
      </c>
      <c r="F107" s="45" t="s">
        <v>35</v>
      </c>
      <c r="G107" s="45" t="s">
        <v>36</v>
      </c>
      <c r="H107" s="45" t="s">
        <v>37</v>
      </c>
    </row>
    <row r="108" spans="1:8" s="32" customFormat="1" ht="13.2" x14ac:dyDescent="0.25">
      <c r="A108" s="46" t="s">
        <v>233</v>
      </c>
      <c r="B108" s="47">
        <f>COUNTIF(E5:E18,"完全遵守")</f>
        <v>14</v>
      </c>
      <c r="C108" s="47">
        <f>COUNTIF(E19:E39,"合格")+COUNTIF(E19:E39,"良好")*2+COUNTIF(E19:E39,"优秀")*3</f>
        <v>0</v>
      </c>
      <c r="D108" s="47">
        <f>COUNTIF(E40:E64,"合格")+COUNTIF(E40:E64,"良好")*2+COUNTIF(E40:E64,"优秀")*3</f>
        <v>12</v>
      </c>
      <c r="E108" s="47">
        <f>COUNTIF(E65:E87,"合格")*2+COUNTIF(E65:E87,"良好")*4+COUNTIF(E65:E87,"优秀")*6+COUNTIF(E88,"合格")*3+COUNTIF(E88,"良好")*6+COUNTIF(E88,"优秀")*9+COUNTIF(E89:E90,"合格")*1+COUNTIF(E89:E90,"良好")*2+COUNTIF(E89:E90,"优秀")*3</f>
        <v>4</v>
      </c>
      <c r="F108" s="47">
        <f>COUNTIF(E91:E94,"合格")+COUNTIF(E91:E94,"良好")*2+COUNTIF(E91:E94,"优秀")*3</f>
        <v>0</v>
      </c>
      <c r="G108" s="47">
        <f>COUNTIF(E95:F105,"合格")+COUNTIF(E95:F105,"良好")*2+COUNTIF(E95:F105,"优秀")*3</f>
        <v>8</v>
      </c>
      <c r="H108" s="47">
        <f>B108+C108+D108+E108+F108+G108</f>
        <v>38</v>
      </c>
    </row>
    <row r="109" spans="1:8" x14ac:dyDescent="0.25">
      <c r="A109" s="48" t="s">
        <v>234</v>
      </c>
      <c r="B109" s="49">
        <f>林志育!C19</f>
        <v>12</v>
      </c>
      <c r="C109" s="49">
        <f>林志育!D19</f>
        <v>0</v>
      </c>
      <c r="D109" s="49">
        <f>林志育!E19</f>
        <v>19</v>
      </c>
      <c r="E109" s="49">
        <f>林志育!F19</f>
        <v>8</v>
      </c>
      <c r="F109" s="49">
        <f>林志育!G19</f>
        <v>0</v>
      </c>
      <c r="G109" s="49">
        <f>林志育!H19</f>
        <v>7</v>
      </c>
      <c r="H109" s="50">
        <f>SUM(B109:G109)</f>
        <v>46</v>
      </c>
    </row>
    <row r="110" spans="1:8" x14ac:dyDescent="0.25">
      <c r="A110" s="48" t="s">
        <v>235</v>
      </c>
      <c r="B110" s="49">
        <f t="shared" ref="B110:G110" si="0">IF(B108&gt;B109,((B108-B109)*0.2)+B109,B108)</f>
        <v>12.4</v>
      </c>
      <c r="C110" s="49">
        <f t="shared" si="0"/>
        <v>0</v>
      </c>
      <c r="D110" s="49">
        <f t="shared" si="0"/>
        <v>12</v>
      </c>
      <c r="E110" s="49">
        <f t="shared" si="0"/>
        <v>4</v>
      </c>
      <c r="F110" s="49">
        <f t="shared" si="0"/>
        <v>0</v>
      </c>
      <c r="G110" s="49">
        <f t="shared" si="0"/>
        <v>7.2</v>
      </c>
      <c r="H110" s="50">
        <f>SUM(B110:G110)</f>
        <v>35.6</v>
      </c>
    </row>
  </sheetData>
  <mergeCells count="90">
    <mergeCell ref="A1:H1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91:C91"/>
    <mergeCell ref="B92:C92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103:C103"/>
    <mergeCell ref="B104:C104"/>
    <mergeCell ref="B105:C105"/>
    <mergeCell ref="A5:A18"/>
    <mergeCell ref="A19:A39"/>
    <mergeCell ref="A40:A64"/>
    <mergeCell ref="A65:A90"/>
    <mergeCell ref="A91:A94"/>
    <mergeCell ref="A95:A105"/>
    <mergeCell ref="B65:B68"/>
    <mergeCell ref="B69:B73"/>
    <mergeCell ref="B74:B78"/>
    <mergeCell ref="B79:B83"/>
    <mergeCell ref="B84:B87"/>
    <mergeCell ref="B89:B90"/>
    <mergeCell ref="B98:C98"/>
  </mergeCells>
  <phoneticPr fontId="18" type="noConversion"/>
  <dataValidations count="3">
    <dataValidation type="list" allowBlank="1" showInputMessage="1" showErrorMessage="1" sqref="E5:E18">
      <formula1>"完全遵守,未完全遵守"</formula1>
    </dataValidation>
    <dataValidation type="list" allowBlank="1" showInputMessage="1" showErrorMessage="1" sqref="E19:E94">
      <formula1>"欠佳,合格,良好,优秀,无需评定"</formula1>
    </dataValidation>
    <dataValidation type="list" allowBlank="1" showInputMessage="1" showErrorMessage="1" sqref="E102:E105">
      <formula1>"欠佳,合格,良好,优秀"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林志育</vt:lpstr>
      <vt:lpstr>2020-08</vt:lpstr>
      <vt:lpstr>2020-09</vt:lpstr>
      <vt:lpstr>2020-10</vt:lpstr>
      <vt:lpstr>2020-11</vt:lpstr>
      <vt:lpstr>2020-12</vt:lpstr>
      <vt:lpstr>2020-05</vt:lpstr>
      <vt:lpstr>2020-04</vt:lpstr>
      <vt:lpstr>2020-03</vt:lpstr>
      <vt:lpstr>职级标准</vt:lpstr>
      <vt:lpstr>指标汇总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林志育</dc:creator>
  <cp:lastModifiedBy>林志育</cp:lastModifiedBy>
  <dcterms:created xsi:type="dcterms:W3CDTF">2006-09-16T00:00:00Z</dcterms:created>
  <dcterms:modified xsi:type="dcterms:W3CDTF">2021-03-03T11:28:24Z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55647ab8-caa8-4cf3-b8a4-0bbbdf72eec9</vt:lpwstr>
  </property>
  <property fmtid="{D5CDD505-2E9C-101B-9397-08002B2CF9AE}" pid="3" name="KSOProductBuildVer">
    <vt:lpwstr>2052-11.1.0.9999</vt:lpwstr>
  </property>
</Properties>
</file>