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esktop\"/>
    </mc:Choice>
  </mc:AlternateContent>
  <bookViews>
    <workbookView xWindow="0" yWindow="0" windowWidth="23040" windowHeight="9384"/>
  </bookViews>
  <sheets>
    <sheet name="Calculations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D241" i="1"/>
  <c r="D240" i="1"/>
  <c r="D239" i="1"/>
  <c r="D238" i="1"/>
  <c r="D237" i="1"/>
  <c r="F237" i="1"/>
  <c r="G237" i="1" s="1"/>
  <c r="I237" i="1" s="1"/>
  <c r="D236" i="1"/>
  <c r="F236" i="1"/>
  <c r="G236" i="1" s="1"/>
  <c r="D235" i="1"/>
  <c r="F235" i="1"/>
  <c r="G235" i="1" s="1"/>
  <c r="D234" i="1"/>
  <c r="F234" i="1"/>
  <c r="G234" i="1" s="1"/>
  <c r="J234" i="1" s="1"/>
  <c r="L234" i="1" s="1"/>
  <c r="N234" i="1" s="1"/>
  <c r="D233" i="1"/>
  <c r="D232" i="1"/>
  <c r="D231" i="1"/>
  <c r="D230" i="1"/>
  <c r="D229" i="1"/>
  <c r="F229" i="1"/>
  <c r="D228" i="1"/>
  <c r="F228" i="1"/>
  <c r="G228" i="1" s="1"/>
  <c r="I228" i="1" s="1"/>
  <c r="D227" i="1"/>
  <c r="F227" i="1"/>
  <c r="G227" i="1" s="1"/>
  <c r="D226" i="1"/>
  <c r="F226" i="1"/>
  <c r="G226" i="1" s="1"/>
  <c r="I226" i="1" s="1"/>
  <c r="D225" i="1"/>
  <c r="D224" i="1"/>
  <c r="D223" i="1"/>
  <c r="D222" i="1"/>
  <c r="F222" i="1"/>
  <c r="G222" i="1" s="1"/>
  <c r="Q222" i="1" s="1"/>
  <c r="R222" i="1" s="1"/>
  <c r="U222" i="1" s="1"/>
  <c r="D221" i="1"/>
  <c r="F221" i="1"/>
  <c r="G221" i="1" s="1"/>
  <c r="D220" i="1"/>
  <c r="F220" i="1"/>
  <c r="G220" i="1" s="1"/>
  <c r="I220" i="1" s="1"/>
  <c r="D219" i="1"/>
  <c r="F219" i="1"/>
  <c r="G219" i="1" s="1"/>
  <c r="D218" i="1"/>
  <c r="F218" i="1"/>
  <c r="G218" i="1" s="1"/>
  <c r="K218" i="1" s="1"/>
  <c r="D217" i="1"/>
  <c r="D216" i="1"/>
  <c r="D215" i="1"/>
  <c r="D214" i="1"/>
  <c r="D213" i="1"/>
  <c r="D212" i="1"/>
  <c r="F212" i="1"/>
  <c r="G212" i="1" s="1"/>
  <c r="K212" i="1" s="1"/>
  <c r="D211" i="1"/>
  <c r="F211" i="1"/>
  <c r="G211" i="1" s="1"/>
  <c r="D210" i="1"/>
  <c r="D209" i="1"/>
  <c r="D208" i="1"/>
  <c r="D207" i="1"/>
  <c r="D206" i="1"/>
  <c r="D205" i="1"/>
  <c r="D204" i="1"/>
  <c r="D203" i="1"/>
  <c r="F203" i="1"/>
  <c r="G203" i="1" s="1"/>
  <c r="D202" i="1"/>
  <c r="F202" i="1"/>
  <c r="G202" i="1" s="1"/>
  <c r="D201" i="1"/>
  <c r="D200" i="1"/>
  <c r="D199" i="1"/>
  <c r="D198" i="1"/>
  <c r="F198" i="1"/>
  <c r="G198" i="1" s="1"/>
  <c r="D197" i="1"/>
  <c r="F197" i="1"/>
  <c r="G197" i="1" s="1"/>
  <c r="D196" i="1"/>
  <c r="F196" i="1"/>
  <c r="G196" i="1" s="1"/>
  <c r="D195" i="1"/>
  <c r="F195" i="1"/>
  <c r="G195" i="1" s="1"/>
  <c r="D194" i="1"/>
  <c r="F194" i="1"/>
  <c r="G194" i="1" s="1"/>
  <c r="K194" i="1" s="1"/>
  <c r="D193" i="1"/>
  <c r="D192" i="1"/>
  <c r="D191" i="1"/>
  <c r="D190" i="1"/>
  <c r="F190" i="1"/>
  <c r="G190" i="1" s="1"/>
  <c r="I190" i="1" s="1"/>
  <c r="D189" i="1"/>
  <c r="D188" i="1"/>
  <c r="F188" i="1"/>
  <c r="G188" i="1" s="1"/>
  <c r="I188" i="1" s="1"/>
  <c r="D187" i="1"/>
  <c r="F187" i="1"/>
  <c r="G187" i="1" s="1"/>
  <c r="K187" i="1" s="1"/>
  <c r="D186" i="1"/>
  <c r="F186" i="1"/>
  <c r="G186" i="1" s="1"/>
  <c r="I186" i="1" s="1"/>
  <c r="D185" i="1"/>
  <c r="D184" i="1"/>
  <c r="D183" i="1"/>
  <c r="D182" i="1"/>
  <c r="F182" i="1"/>
  <c r="G182" i="1" s="1"/>
  <c r="Q182" i="1" s="1"/>
  <c r="R182" i="1" s="1"/>
  <c r="U182" i="1" s="1"/>
  <c r="D181" i="1"/>
  <c r="D180" i="1"/>
  <c r="F180" i="1"/>
  <c r="G180" i="1" s="1"/>
  <c r="D179" i="1"/>
  <c r="F179" i="1"/>
  <c r="G179" i="1" s="1"/>
  <c r="D178" i="1"/>
  <c r="F178" i="1"/>
  <c r="G178" i="1" s="1"/>
  <c r="I178" i="1" s="1"/>
  <c r="D177" i="1"/>
  <c r="D176" i="1"/>
  <c r="D175" i="1"/>
  <c r="D174" i="1"/>
  <c r="D173" i="1"/>
  <c r="D172" i="1"/>
  <c r="F172" i="1"/>
  <c r="G172" i="1" s="1"/>
  <c r="D171" i="1"/>
  <c r="F171" i="1"/>
  <c r="G171" i="1" s="1"/>
  <c r="D170" i="1"/>
  <c r="F170" i="1"/>
  <c r="G170" i="1" s="1"/>
  <c r="D169" i="1"/>
  <c r="D168" i="1"/>
  <c r="D167" i="1"/>
  <c r="D166" i="1"/>
  <c r="D165" i="1"/>
  <c r="F165" i="1"/>
  <c r="G165" i="1" s="1"/>
  <c r="D164" i="1"/>
  <c r="D163" i="1"/>
  <c r="F163" i="1"/>
  <c r="G163" i="1" s="1"/>
  <c r="D162" i="1"/>
  <c r="F162" i="1"/>
  <c r="G162" i="1" s="1"/>
  <c r="D161" i="1"/>
  <c r="D160" i="1"/>
  <c r="D159" i="1"/>
  <c r="D158" i="1"/>
  <c r="F158" i="1"/>
  <c r="D157" i="1"/>
  <c r="D156" i="1"/>
  <c r="F156" i="1"/>
  <c r="G156" i="1" s="1"/>
  <c r="I156" i="1" s="1"/>
  <c r="D155" i="1"/>
  <c r="F155" i="1"/>
  <c r="G155" i="1" s="1"/>
  <c r="D154" i="1"/>
  <c r="F154" i="1"/>
  <c r="G154" i="1" s="1"/>
  <c r="I154" i="1" s="1"/>
  <c r="D153" i="1"/>
  <c r="D152" i="1"/>
  <c r="D151" i="1"/>
  <c r="D150" i="1"/>
  <c r="F150" i="1"/>
  <c r="G150" i="1" s="1"/>
  <c r="I150" i="1" s="1"/>
  <c r="D149" i="1"/>
  <c r="F149" i="1"/>
  <c r="G149" i="1" s="1"/>
  <c r="D148" i="1"/>
  <c r="F148" i="1"/>
  <c r="G148" i="1" s="1"/>
  <c r="D147" i="1"/>
  <c r="F147" i="1"/>
  <c r="G147" i="1" s="1"/>
  <c r="D146" i="1"/>
  <c r="F146" i="1"/>
  <c r="G146" i="1" s="1"/>
  <c r="D145" i="1"/>
  <c r="D144" i="1"/>
  <c r="D143" i="1"/>
  <c r="D142" i="1"/>
  <c r="F142" i="1"/>
  <c r="G142" i="1" s="1"/>
  <c r="D141" i="1"/>
  <c r="F141" i="1"/>
  <c r="G141" i="1" s="1"/>
  <c r="D140" i="1"/>
  <c r="F140" i="1"/>
  <c r="G140" i="1" s="1"/>
  <c r="Q140" i="1" s="1"/>
  <c r="R140" i="1" s="1"/>
  <c r="U140" i="1" s="1"/>
  <c r="D139" i="1"/>
  <c r="F139" i="1"/>
  <c r="G139" i="1" s="1"/>
  <c r="I139" i="1" s="1"/>
  <c r="D138" i="1"/>
  <c r="F138" i="1"/>
  <c r="G138" i="1" s="1"/>
  <c r="D137" i="1"/>
  <c r="D136" i="1"/>
  <c r="D135" i="1"/>
  <c r="D134" i="1"/>
  <c r="F134" i="1"/>
  <c r="G134" i="1" s="1"/>
  <c r="D133" i="1"/>
  <c r="F133" i="1"/>
  <c r="G133" i="1" s="1"/>
  <c r="I133" i="1" s="1"/>
  <c r="D132" i="1"/>
  <c r="F132" i="1"/>
  <c r="G132" i="1" s="1"/>
  <c r="Q132" i="1" s="1"/>
  <c r="R132" i="1" s="1"/>
  <c r="U132" i="1" s="1"/>
  <c r="D131" i="1"/>
  <c r="F131" i="1"/>
  <c r="G131" i="1" s="1"/>
  <c r="D130" i="1"/>
  <c r="F130" i="1"/>
  <c r="G130" i="1" s="1"/>
  <c r="D129" i="1"/>
  <c r="D128" i="1"/>
  <c r="D127" i="1"/>
  <c r="D126" i="1"/>
  <c r="D125" i="1"/>
  <c r="F125" i="1"/>
  <c r="G125" i="1" s="1"/>
  <c r="D124" i="1"/>
  <c r="F124" i="1"/>
  <c r="G124" i="1" s="1"/>
  <c r="I124" i="1" s="1"/>
  <c r="D123" i="1"/>
  <c r="F123" i="1"/>
  <c r="G123" i="1" s="1"/>
  <c r="D122" i="1"/>
  <c r="F122" i="1"/>
  <c r="G122" i="1" s="1"/>
  <c r="D121" i="1"/>
  <c r="D120" i="1"/>
  <c r="D119" i="1"/>
  <c r="D118" i="1"/>
  <c r="F118" i="1"/>
  <c r="D117" i="1"/>
  <c r="F117" i="1"/>
  <c r="G117" i="1" s="1"/>
  <c r="D116" i="1"/>
  <c r="F116" i="1"/>
  <c r="G116" i="1" s="1"/>
  <c r="I116" i="1" s="1"/>
  <c r="D115" i="1"/>
  <c r="F115" i="1"/>
  <c r="G115" i="1" s="1"/>
  <c r="Q115" i="1" s="1"/>
  <c r="R115" i="1" s="1"/>
  <c r="U115" i="1" s="1"/>
  <c r="D114" i="1"/>
  <c r="F114" i="1"/>
  <c r="G114" i="1" s="1"/>
  <c r="Q114" i="1" s="1"/>
  <c r="R114" i="1" s="1"/>
  <c r="U114" i="1" s="1"/>
  <c r="D113" i="1"/>
  <c r="D112" i="1"/>
  <c r="D111" i="1"/>
  <c r="D110" i="1"/>
  <c r="F110" i="1"/>
  <c r="G110" i="1" s="1"/>
  <c r="D109" i="1"/>
  <c r="F109" i="1"/>
  <c r="G109" i="1" s="1"/>
  <c r="Q109" i="1" s="1"/>
  <c r="R109" i="1" s="1"/>
  <c r="U109" i="1" s="1"/>
  <c r="D108" i="1"/>
  <c r="F108" i="1"/>
  <c r="G108" i="1" s="1"/>
  <c r="D107" i="1"/>
  <c r="F107" i="1"/>
  <c r="G107" i="1" s="1"/>
  <c r="I107" i="1" s="1"/>
  <c r="D106" i="1"/>
  <c r="F106" i="1"/>
  <c r="G106" i="1" s="1"/>
  <c r="D105" i="1"/>
  <c r="D104" i="1"/>
  <c r="D103" i="1"/>
  <c r="D102" i="1"/>
  <c r="F102" i="1"/>
  <c r="G102" i="1" s="1"/>
  <c r="D101" i="1"/>
  <c r="F101" i="1"/>
  <c r="G101" i="1" s="1"/>
  <c r="D100" i="1"/>
  <c r="F100" i="1"/>
  <c r="G100" i="1" s="1"/>
  <c r="D99" i="1"/>
  <c r="F99" i="1"/>
  <c r="G99" i="1" s="1"/>
  <c r="D98" i="1"/>
  <c r="F98" i="1"/>
  <c r="G98" i="1" s="1"/>
  <c r="D97" i="1"/>
  <c r="D96" i="1"/>
  <c r="D95" i="1"/>
  <c r="D94" i="1"/>
  <c r="F94" i="1"/>
  <c r="G94" i="1" s="1"/>
  <c r="D93" i="1"/>
  <c r="F93" i="1"/>
  <c r="G93" i="1" s="1"/>
  <c r="I93" i="1" s="1"/>
  <c r="D92" i="1"/>
  <c r="F92" i="1"/>
  <c r="G92" i="1" s="1"/>
  <c r="D91" i="1"/>
  <c r="F91" i="1"/>
  <c r="G91" i="1" s="1"/>
  <c r="D90" i="1"/>
  <c r="F90" i="1"/>
  <c r="G90" i="1" s="1"/>
  <c r="D89" i="1"/>
  <c r="D88" i="1"/>
  <c r="D87" i="1"/>
  <c r="D86" i="1"/>
  <c r="F86" i="1"/>
  <c r="G86" i="1" s="1"/>
  <c r="D85" i="1"/>
  <c r="F85" i="1"/>
  <c r="G85" i="1" s="1"/>
  <c r="I85" i="1" s="1"/>
  <c r="D84" i="1"/>
  <c r="F84" i="1"/>
  <c r="G84" i="1" s="1"/>
  <c r="I84" i="1" s="1"/>
  <c r="D83" i="1"/>
  <c r="F83" i="1"/>
  <c r="G83" i="1" s="1"/>
  <c r="D82" i="1"/>
  <c r="F82" i="1"/>
  <c r="G82" i="1" s="1"/>
  <c r="Q82" i="1" s="1"/>
  <c r="R82" i="1" s="1"/>
  <c r="U82" i="1" s="1"/>
  <c r="D81" i="1"/>
  <c r="D80" i="1"/>
  <c r="D79" i="1"/>
  <c r="D78" i="1"/>
  <c r="F78" i="1"/>
  <c r="G78" i="1" s="1"/>
  <c r="I78" i="1" s="1"/>
  <c r="D77" i="1"/>
  <c r="F77" i="1"/>
  <c r="G77" i="1" s="1"/>
  <c r="K77" i="1" s="1"/>
  <c r="D76" i="1"/>
  <c r="F76" i="1"/>
  <c r="G76" i="1" s="1"/>
  <c r="D75" i="1"/>
  <c r="F75" i="1"/>
  <c r="G75" i="1" s="1"/>
  <c r="D74" i="1"/>
  <c r="F74" i="1"/>
  <c r="D73" i="1"/>
  <c r="D72" i="1"/>
  <c r="D71" i="1"/>
  <c r="D70" i="1"/>
  <c r="F70" i="1"/>
  <c r="G70" i="1" s="1"/>
  <c r="D69" i="1"/>
  <c r="F69" i="1"/>
  <c r="G69" i="1" s="1"/>
  <c r="Q69" i="1" s="1"/>
  <c r="R69" i="1" s="1"/>
  <c r="U69" i="1" s="1"/>
  <c r="D68" i="1"/>
  <c r="F68" i="1"/>
  <c r="G68" i="1" s="1"/>
  <c r="I68" i="1" s="1"/>
  <c r="D67" i="1"/>
  <c r="F67" i="1"/>
  <c r="G67" i="1" s="1"/>
  <c r="D66" i="1"/>
  <c r="F66" i="1"/>
  <c r="G66" i="1" s="1"/>
  <c r="D65" i="1"/>
  <c r="D64" i="1"/>
  <c r="D63" i="1"/>
  <c r="D62" i="1"/>
  <c r="F62" i="1"/>
  <c r="G62" i="1" s="1"/>
  <c r="I62" i="1" s="1"/>
  <c r="D61" i="1"/>
  <c r="F61" i="1"/>
  <c r="G61" i="1" s="1"/>
  <c r="D60" i="1"/>
  <c r="F60" i="1"/>
  <c r="G60" i="1" s="1"/>
  <c r="D59" i="1"/>
  <c r="F59" i="1"/>
  <c r="G59" i="1" s="1"/>
  <c r="D58" i="1"/>
  <c r="F58" i="1"/>
  <c r="G58" i="1" s="1"/>
  <c r="D57" i="1"/>
  <c r="D56" i="1"/>
  <c r="D55" i="1"/>
  <c r="D54" i="1"/>
  <c r="F54" i="1"/>
  <c r="G54" i="1" s="1"/>
  <c r="D53" i="1"/>
  <c r="F53" i="1"/>
  <c r="G53" i="1" s="1"/>
  <c r="I53" i="1" s="1"/>
  <c r="D52" i="1"/>
  <c r="F52" i="1"/>
  <c r="G52" i="1" s="1"/>
  <c r="D51" i="1"/>
  <c r="D50" i="1"/>
  <c r="F50" i="1"/>
  <c r="G50" i="1" s="1"/>
  <c r="D49" i="1"/>
  <c r="D48" i="1"/>
  <c r="D47" i="1"/>
  <c r="D46" i="1"/>
  <c r="F46" i="1"/>
  <c r="G46" i="1" s="1"/>
  <c r="D45" i="1"/>
  <c r="F45" i="1"/>
  <c r="G45" i="1" s="1"/>
  <c r="Q45" i="1" s="1"/>
  <c r="R45" i="1" s="1"/>
  <c r="U45" i="1" s="1"/>
  <c r="D44" i="1"/>
  <c r="F44" i="1"/>
  <c r="G44" i="1" s="1"/>
  <c r="D43" i="1"/>
  <c r="F43" i="1"/>
  <c r="G43" i="1" s="1"/>
  <c r="I43" i="1" s="1"/>
  <c r="D42" i="1"/>
  <c r="F42" i="1"/>
  <c r="G42" i="1" s="1"/>
  <c r="I42" i="1" s="1"/>
  <c r="D41" i="1"/>
  <c r="D40" i="1"/>
  <c r="D39" i="1"/>
  <c r="D38" i="1"/>
  <c r="F38" i="1"/>
  <c r="G38" i="1" s="1"/>
  <c r="D37" i="1"/>
  <c r="F37" i="1"/>
  <c r="G37" i="1" s="1"/>
  <c r="D36" i="1"/>
  <c r="F36" i="1"/>
  <c r="G36" i="1" s="1"/>
  <c r="D35" i="1"/>
  <c r="F35" i="1"/>
  <c r="G35" i="1" s="1"/>
  <c r="I35" i="1" s="1"/>
  <c r="D34" i="1"/>
  <c r="F34" i="1"/>
  <c r="G34" i="1" s="1"/>
  <c r="D33" i="1"/>
  <c r="D32" i="1"/>
  <c r="D31" i="1"/>
  <c r="D30" i="1"/>
  <c r="F30" i="1"/>
  <c r="G30" i="1" s="1"/>
  <c r="J30" i="1" s="1"/>
  <c r="L30" i="1" s="1"/>
  <c r="D29" i="1"/>
  <c r="F29" i="1"/>
  <c r="G29" i="1" s="1"/>
  <c r="Q29" i="1" s="1"/>
  <c r="R29" i="1" s="1"/>
  <c r="U29" i="1" s="1"/>
  <c r="D28" i="1"/>
  <c r="F28" i="1"/>
  <c r="G28" i="1" s="1"/>
  <c r="D27" i="1"/>
  <c r="F27" i="1"/>
  <c r="G27" i="1" s="1"/>
  <c r="J27" i="1" s="1"/>
  <c r="L27" i="1" s="1"/>
  <c r="N27" i="1" s="1"/>
  <c r="D26" i="1"/>
  <c r="F26" i="1"/>
  <c r="G26" i="1" s="1"/>
  <c r="D25" i="1"/>
  <c r="D24" i="1"/>
  <c r="D23" i="1"/>
  <c r="D22" i="1"/>
  <c r="F22" i="1"/>
  <c r="G22" i="1" s="1"/>
  <c r="D21" i="1"/>
  <c r="F21" i="1"/>
  <c r="G21" i="1" s="1"/>
  <c r="J21" i="1" s="1"/>
  <c r="L21" i="1" s="1"/>
  <c r="D20" i="1"/>
  <c r="F20" i="1"/>
  <c r="G20" i="1" s="1"/>
  <c r="Q20" i="1" s="1"/>
  <c r="R20" i="1" s="1"/>
  <c r="U20" i="1" s="1"/>
  <c r="D19" i="1"/>
  <c r="F19" i="1"/>
  <c r="G19" i="1" s="1"/>
  <c r="D18" i="1"/>
  <c r="F18" i="1"/>
  <c r="G18" i="1" s="1"/>
  <c r="D17" i="1"/>
  <c r="D16" i="1"/>
  <c r="D15" i="1"/>
  <c r="D14" i="1"/>
  <c r="F14" i="1"/>
  <c r="G14" i="1" s="1"/>
  <c r="I14" i="1" s="1"/>
  <c r="D13" i="1"/>
  <c r="F13" i="1"/>
  <c r="G13" i="1" s="1"/>
  <c r="K13" i="1" s="1"/>
  <c r="D12" i="1"/>
  <c r="D11" i="1"/>
  <c r="F11" i="1"/>
  <c r="G11" i="1" s="1"/>
  <c r="D10" i="1"/>
  <c r="F10" i="1"/>
  <c r="G10" i="1" s="1"/>
  <c r="J10" i="1" s="1"/>
  <c r="L10" i="1" s="1"/>
  <c r="D9" i="1"/>
  <c r="D8" i="1"/>
  <c r="F8" i="1"/>
  <c r="G8" i="1" s="1"/>
  <c r="D7" i="1"/>
  <c r="F7" i="1"/>
  <c r="G7" i="1" s="1"/>
  <c r="Q7" i="1" s="1"/>
  <c r="R7" i="1" s="1"/>
  <c r="D6" i="1"/>
  <c r="F6" i="1"/>
  <c r="G6" i="1" s="1"/>
  <c r="I6" i="1" s="1"/>
  <c r="D5" i="1"/>
  <c r="F5" i="1"/>
  <c r="G5" i="1" s="1"/>
  <c r="J5" i="1" s="1"/>
  <c r="L5" i="1" s="1"/>
  <c r="N5" i="1" s="1"/>
  <c r="D4" i="1"/>
  <c r="F4" i="1"/>
  <c r="G4" i="1" s="1"/>
  <c r="D3" i="1"/>
  <c r="F3" i="1"/>
  <c r="G3" i="1" s="1"/>
  <c r="I3" i="1" s="1"/>
  <c r="D2" i="1"/>
  <c r="F2" i="1"/>
  <c r="G2" i="1" s="1"/>
  <c r="J2" i="1" s="1"/>
  <c r="L2" i="1" s="1"/>
  <c r="E10" i="1"/>
  <c r="F9" i="1"/>
  <c r="G9" i="1" s="1"/>
  <c r="K9" i="1" s="1"/>
  <c r="E11" i="1"/>
  <c r="E12" i="1"/>
  <c r="E13" i="1"/>
  <c r="F12" i="1"/>
  <c r="G12" i="1" s="1"/>
  <c r="E14" i="1"/>
  <c r="E15" i="1"/>
  <c r="E16" i="1"/>
  <c r="F15" i="1"/>
  <c r="G15" i="1" s="1"/>
  <c r="F16" i="1"/>
  <c r="G16" i="1" s="1"/>
  <c r="E17" i="1"/>
  <c r="E18" i="1"/>
  <c r="F17" i="1"/>
  <c r="G17" i="1" s="1"/>
  <c r="Q17" i="1" s="1"/>
  <c r="R17" i="1" s="1"/>
  <c r="U17" i="1" s="1"/>
  <c r="E19" i="1"/>
  <c r="E20" i="1"/>
  <c r="E21" i="1"/>
  <c r="E22" i="1"/>
  <c r="E23" i="1"/>
  <c r="E24" i="1"/>
  <c r="F23" i="1"/>
  <c r="G23" i="1" s="1"/>
  <c r="E25" i="1"/>
  <c r="F24" i="1"/>
  <c r="G24" i="1" s="1"/>
  <c r="K24" i="1" s="1"/>
  <c r="E26" i="1"/>
  <c r="F25" i="1"/>
  <c r="G25" i="1" s="1"/>
  <c r="Q25" i="1" s="1"/>
  <c r="R25" i="1" s="1"/>
  <c r="E27" i="1"/>
  <c r="E28" i="1"/>
  <c r="E29" i="1"/>
  <c r="E30" i="1"/>
  <c r="E31" i="1"/>
  <c r="E32" i="1"/>
  <c r="F31" i="1"/>
  <c r="G31" i="1" s="1"/>
  <c r="E33" i="1"/>
  <c r="F32" i="1"/>
  <c r="G32" i="1" s="1"/>
  <c r="Q32" i="1" s="1"/>
  <c r="R32" i="1" s="1"/>
  <c r="U32" i="1" s="1"/>
  <c r="F33" i="1"/>
  <c r="G33" i="1" s="1"/>
  <c r="E34" i="1"/>
  <c r="E35" i="1"/>
  <c r="E36" i="1"/>
  <c r="E37" i="1"/>
  <c r="E38" i="1"/>
  <c r="E39" i="1"/>
  <c r="E40" i="1"/>
  <c r="F39" i="1"/>
  <c r="G39" i="1" s="1"/>
  <c r="I39" i="1" s="1"/>
  <c r="E41" i="1"/>
  <c r="F40" i="1"/>
  <c r="G40" i="1" s="1"/>
  <c r="J40" i="1" s="1"/>
  <c r="E42" i="1"/>
  <c r="F41" i="1"/>
  <c r="G41" i="1" s="1"/>
  <c r="Q41" i="1" s="1"/>
  <c r="R41" i="1" s="1"/>
  <c r="U41" i="1" s="1"/>
  <c r="E43" i="1"/>
  <c r="E44" i="1"/>
  <c r="E45" i="1"/>
  <c r="E46" i="1"/>
  <c r="E47" i="1"/>
  <c r="E48" i="1"/>
  <c r="F47" i="1"/>
  <c r="G47" i="1" s="1"/>
  <c r="E49" i="1"/>
  <c r="F48" i="1"/>
  <c r="G48" i="1" s="1"/>
  <c r="J48" i="1" s="1"/>
  <c r="L48" i="1" s="1"/>
  <c r="N48" i="1" s="1"/>
  <c r="E50" i="1"/>
  <c r="F49" i="1"/>
  <c r="G49" i="1" s="1"/>
  <c r="K49" i="1" s="1"/>
  <c r="E51" i="1"/>
  <c r="F51" i="1"/>
  <c r="G51" i="1" s="1"/>
  <c r="E52" i="1"/>
  <c r="E53" i="1"/>
  <c r="E54" i="1"/>
  <c r="E55" i="1"/>
  <c r="E56" i="1"/>
  <c r="F55" i="1"/>
  <c r="G55" i="1" s="1"/>
  <c r="I55" i="1" s="1"/>
  <c r="E57" i="1"/>
  <c r="F56" i="1"/>
  <c r="G56" i="1" s="1"/>
  <c r="E58" i="1"/>
  <c r="F57" i="1"/>
  <c r="G57" i="1" s="1"/>
  <c r="E59" i="1"/>
  <c r="E60" i="1"/>
  <c r="E61" i="1"/>
  <c r="E62" i="1"/>
  <c r="E63" i="1"/>
  <c r="E64" i="1"/>
  <c r="F63" i="1"/>
  <c r="G63" i="1" s="1"/>
  <c r="F64" i="1"/>
  <c r="G64" i="1" s="1"/>
  <c r="K64" i="1" s="1"/>
  <c r="E65" i="1"/>
  <c r="F65" i="1"/>
  <c r="G65" i="1" s="1"/>
  <c r="K65" i="1" s="1"/>
  <c r="E66" i="1"/>
  <c r="E67" i="1"/>
  <c r="E68" i="1"/>
  <c r="E69" i="1"/>
  <c r="E70" i="1"/>
  <c r="E71" i="1"/>
  <c r="E72" i="1"/>
  <c r="F71" i="1"/>
  <c r="G71" i="1" s="1"/>
  <c r="Q71" i="1" s="1"/>
  <c r="R71" i="1" s="1"/>
  <c r="U71" i="1" s="1"/>
  <c r="E73" i="1"/>
  <c r="F72" i="1"/>
  <c r="G72" i="1" s="1"/>
  <c r="Q72" i="1" s="1"/>
  <c r="R72" i="1" s="1"/>
  <c r="U72" i="1" s="1"/>
  <c r="E74" i="1"/>
  <c r="F73" i="1"/>
  <c r="G73" i="1" s="1"/>
  <c r="E75" i="1"/>
  <c r="G74" i="1"/>
  <c r="I74" i="1" s="1"/>
  <c r="E76" i="1"/>
  <c r="E77" i="1"/>
  <c r="E78" i="1"/>
  <c r="E79" i="1"/>
  <c r="E80" i="1"/>
  <c r="F79" i="1"/>
  <c r="G79" i="1" s="1"/>
  <c r="I79" i="1" s="1"/>
  <c r="E81" i="1"/>
  <c r="F80" i="1"/>
  <c r="G80" i="1" s="1"/>
  <c r="E82" i="1"/>
  <c r="F81" i="1"/>
  <c r="G81" i="1" s="1"/>
  <c r="E83" i="1"/>
  <c r="E84" i="1"/>
  <c r="E85" i="1"/>
  <c r="E86" i="1"/>
  <c r="E87" i="1"/>
  <c r="E88" i="1"/>
  <c r="F87" i="1"/>
  <c r="G87" i="1" s="1"/>
  <c r="K87" i="1" s="1"/>
  <c r="E89" i="1"/>
  <c r="F88" i="1"/>
  <c r="G88" i="1" s="1"/>
  <c r="I88" i="1" s="1"/>
  <c r="F89" i="1"/>
  <c r="G89" i="1" s="1"/>
  <c r="K89" i="1" s="1"/>
  <c r="E90" i="1"/>
  <c r="E91" i="1"/>
  <c r="E92" i="1"/>
  <c r="E93" i="1"/>
  <c r="E94" i="1"/>
  <c r="E95" i="1"/>
  <c r="E96" i="1"/>
  <c r="F95" i="1"/>
  <c r="G95" i="1" s="1"/>
  <c r="E97" i="1"/>
  <c r="F96" i="1"/>
  <c r="G96" i="1" s="1"/>
  <c r="E98" i="1"/>
  <c r="F97" i="1"/>
  <c r="G97" i="1" s="1"/>
  <c r="J97" i="1" s="1"/>
  <c r="E99" i="1"/>
  <c r="E100" i="1"/>
  <c r="E101" i="1"/>
  <c r="E102" i="1"/>
  <c r="E103" i="1"/>
  <c r="E104" i="1"/>
  <c r="F103" i="1"/>
  <c r="G103" i="1" s="1"/>
  <c r="E105" i="1"/>
  <c r="F104" i="1"/>
  <c r="G104" i="1" s="1"/>
  <c r="Q104" i="1" s="1"/>
  <c r="R104" i="1" s="1"/>
  <c r="U104" i="1" s="1"/>
  <c r="E106" i="1"/>
  <c r="F105" i="1"/>
  <c r="G105" i="1" s="1"/>
  <c r="I105" i="1" s="1"/>
  <c r="E107" i="1"/>
  <c r="E108" i="1"/>
  <c r="E109" i="1"/>
  <c r="E110" i="1"/>
  <c r="E111" i="1"/>
  <c r="F111" i="1"/>
  <c r="G111" i="1" s="1"/>
  <c r="E112" i="1"/>
  <c r="F112" i="1"/>
  <c r="G112" i="1" s="1"/>
  <c r="Q112" i="1" s="1"/>
  <c r="R112" i="1" s="1"/>
  <c r="E113" i="1"/>
  <c r="E114" i="1"/>
  <c r="F113" i="1"/>
  <c r="G113" i="1" s="1"/>
  <c r="K113" i="1" s="1"/>
  <c r="E115" i="1"/>
  <c r="E116" i="1"/>
  <c r="E117" i="1"/>
  <c r="E118" i="1"/>
  <c r="E119" i="1"/>
  <c r="G118" i="1"/>
  <c r="K118" i="1" s="1"/>
  <c r="E120" i="1"/>
  <c r="F119" i="1"/>
  <c r="G119" i="1" s="1"/>
  <c r="F120" i="1"/>
  <c r="G120" i="1" s="1"/>
  <c r="E121" i="1"/>
  <c r="E122" i="1"/>
  <c r="F121" i="1"/>
  <c r="G121" i="1" s="1"/>
  <c r="E123" i="1"/>
  <c r="E124" i="1"/>
  <c r="E125" i="1"/>
  <c r="E126" i="1"/>
  <c r="E127" i="1"/>
  <c r="F126" i="1"/>
  <c r="G126" i="1" s="1"/>
  <c r="E128" i="1"/>
  <c r="F127" i="1"/>
  <c r="G127" i="1" s="1"/>
  <c r="F128" i="1"/>
  <c r="G128" i="1" s="1"/>
  <c r="J128" i="1" s="1"/>
  <c r="L128" i="1" s="1"/>
  <c r="E129" i="1"/>
  <c r="E130" i="1"/>
  <c r="F129" i="1"/>
  <c r="G129" i="1" s="1"/>
  <c r="E131" i="1"/>
  <c r="E132" i="1"/>
  <c r="E133" i="1"/>
  <c r="E134" i="1"/>
  <c r="E135" i="1"/>
  <c r="F135" i="1"/>
  <c r="G135" i="1" s="1"/>
  <c r="Q135" i="1" s="1"/>
  <c r="R135" i="1" s="1"/>
  <c r="U135" i="1" s="1"/>
  <c r="E136" i="1"/>
  <c r="F136" i="1"/>
  <c r="G136" i="1" s="1"/>
  <c r="E137" i="1"/>
  <c r="E138" i="1"/>
  <c r="F137" i="1"/>
  <c r="G137" i="1" s="1"/>
  <c r="E139" i="1"/>
  <c r="E140" i="1"/>
  <c r="E141" i="1"/>
  <c r="E142" i="1"/>
  <c r="E143" i="1"/>
  <c r="F143" i="1"/>
  <c r="G143" i="1" s="1"/>
  <c r="J143" i="1" s="1"/>
  <c r="E144" i="1"/>
  <c r="F144" i="1"/>
  <c r="G144" i="1" s="1"/>
  <c r="Q144" i="1" s="1"/>
  <c r="R144" i="1" s="1"/>
  <c r="U144" i="1" s="1"/>
  <c r="E145" i="1"/>
  <c r="E146" i="1"/>
  <c r="F145" i="1"/>
  <c r="G145" i="1" s="1"/>
  <c r="Q145" i="1" s="1"/>
  <c r="R145" i="1" s="1"/>
  <c r="U145" i="1" s="1"/>
  <c r="E147" i="1"/>
  <c r="E148" i="1"/>
  <c r="E149" i="1"/>
  <c r="E150" i="1"/>
  <c r="E151" i="1"/>
  <c r="E152" i="1"/>
  <c r="F151" i="1"/>
  <c r="G151" i="1" s="1"/>
  <c r="Q151" i="1" s="1"/>
  <c r="R151" i="1" s="1"/>
  <c r="U151" i="1" s="1"/>
  <c r="F152" i="1"/>
  <c r="G152" i="1" s="1"/>
  <c r="K152" i="1" s="1"/>
  <c r="E153" i="1"/>
  <c r="E154" i="1"/>
  <c r="F153" i="1"/>
  <c r="G153" i="1" s="1"/>
  <c r="E155" i="1"/>
  <c r="E156" i="1"/>
  <c r="E157" i="1"/>
  <c r="E158" i="1"/>
  <c r="F157" i="1"/>
  <c r="G157" i="1" s="1"/>
  <c r="G158" i="1"/>
  <c r="E159" i="1"/>
  <c r="F159" i="1"/>
  <c r="G159" i="1" s="1"/>
  <c r="I159" i="1" s="1"/>
  <c r="E160" i="1"/>
  <c r="F160" i="1"/>
  <c r="G160" i="1" s="1"/>
  <c r="Q160" i="1" s="1"/>
  <c r="R160" i="1" s="1"/>
  <c r="U160" i="1" s="1"/>
  <c r="E161" i="1"/>
  <c r="E162" i="1"/>
  <c r="F161" i="1"/>
  <c r="G161" i="1" s="1"/>
  <c r="E163" i="1"/>
  <c r="E164" i="1"/>
  <c r="F164" i="1"/>
  <c r="G164" i="1" s="1"/>
  <c r="E165" i="1"/>
  <c r="E166" i="1"/>
  <c r="E167" i="1"/>
  <c r="F166" i="1"/>
  <c r="G166" i="1" s="1"/>
  <c r="E168" i="1"/>
  <c r="F167" i="1"/>
  <c r="G167" i="1"/>
  <c r="F168" i="1"/>
  <c r="G168" i="1" s="1"/>
  <c r="E169" i="1"/>
  <c r="E170" i="1"/>
  <c r="F169" i="1"/>
  <c r="G169" i="1" s="1"/>
  <c r="J169" i="1" s="1"/>
  <c r="L169" i="1" s="1"/>
  <c r="E171" i="1"/>
  <c r="E172" i="1"/>
  <c r="E173" i="1"/>
  <c r="E174" i="1"/>
  <c r="F173" i="1"/>
  <c r="G173" i="1" s="1"/>
  <c r="E175" i="1"/>
  <c r="F174" i="1"/>
  <c r="G174" i="1" s="1"/>
  <c r="Q174" i="1" s="1"/>
  <c r="R174" i="1" s="1"/>
  <c r="U174" i="1" s="1"/>
  <c r="F175" i="1"/>
  <c r="G175" i="1" s="1"/>
  <c r="K175" i="1" s="1"/>
  <c r="E176" i="1"/>
  <c r="F176" i="1"/>
  <c r="G176" i="1" s="1"/>
  <c r="Q176" i="1" s="1"/>
  <c r="R176" i="1" s="1"/>
  <c r="U176" i="1" s="1"/>
  <c r="E177" i="1"/>
  <c r="E178" i="1"/>
  <c r="F177" i="1"/>
  <c r="G177" i="1" s="1"/>
  <c r="E179" i="1"/>
  <c r="E180" i="1"/>
  <c r="E181" i="1"/>
  <c r="E182" i="1"/>
  <c r="F181" i="1"/>
  <c r="G181" i="1" s="1"/>
  <c r="E183" i="1"/>
  <c r="E184" i="1"/>
  <c r="F183" i="1"/>
  <c r="G183" i="1" s="1"/>
  <c r="F184" i="1"/>
  <c r="G184" i="1" s="1"/>
  <c r="E185" i="1"/>
  <c r="E186" i="1"/>
  <c r="F185" i="1"/>
  <c r="G185" i="1" s="1"/>
  <c r="E187" i="1"/>
  <c r="E188" i="1"/>
  <c r="E189" i="1"/>
  <c r="E190" i="1"/>
  <c r="F189" i="1"/>
  <c r="G189" i="1" s="1"/>
  <c r="E191" i="1"/>
  <c r="F191" i="1"/>
  <c r="G191" i="1" s="1"/>
  <c r="E192" i="1"/>
  <c r="F192" i="1"/>
  <c r="G192" i="1" s="1"/>
  <c r="E193" i="1"/>
  <c r="E194" i="1"/>
  <c r="F193" i="1"/>
  <c r="G193" i="1" s="1"/>
  <c r="E195" i="1"/>
  <c r="E196" i="1"/>
  <c r="E197" i="1"/>
  <c r="E198" i="1"/>
  <c r="E199" i="1"/>
  <c r="E200" i="1"/>
  <c r="F199" i="1"/>
  <c r="G199" i="1" s="1"/>
  <c r="F200" i="1"/>
  <c r="G200" i="1" s="1"/>
  <c r="E201" i="1"/>
  <c r="E202" i="1"/>
  <c r="F201" i="1"/>
  <c r="G201" i="1" s="1"/>
  <c r="E203" i="1"/>
  <c r="E204" i="1"/>
  <c r="F204" i="1"/>
  <c r="G204" i="1" s="1"/>
  <c r="E205" i="1"/>
  <c r="E206" i="1"/>
  <c r="F205" i="1"/>
  <c r="G205" i="1" s="1"/>
  <c r="Q205" i="1" s="1"/>
  <c r="R205" i="1" s="1"/>
  <c r="U205" i="1" s="1"/>
  <c r="E207" i="1"/>
  <c r="F206" i="1"/>
  <c r="G206" i="1" s="1"/>
  <c r="J206" i="1" s="1"/>
  <c r="L206" i="1" s="1"/>
  <c r="N206" i="1" s="1"/>
  <c r="F207" i="1"/>
  <c r="G207" i="1" s="1"/>
  <c r="J207" i="1" s="1"/>
  <c r="L207" i="1" s="1"/>
  <c r="E208" i="1"/>
  <c r="F208" i="1"/>
  <c r="G208" i="1" s="1"/>
  <c r="I208" i="1" s="1"/>
  <c r="E209" i="1"/>
  <c r="E210" i="1"/>
  <c r="F209" i="1"/>
  <c r="G209" i="1" s="1"/>
  <c r="E211" i="1"/>
  <c r="F210" i="1"/>
  <c r="G210" i="1" s="1"/>
  <c r="I210" i="1" s="1"/>
  <c r="E212" i="1"/>
  <c r="E213" i="1"/>
  <c r="E214" i="1"/>
  <c r="F213" i="1"/>
  <c r="G213" i="1" s="1"/>
  <c r="E215" i="1"/>
  <c r="F214" i="1"/>
  <c r="G214" i="1" s="1"/>
  <c r="E216" i="1"/>
  <c r="F215" i="1"/>
  <c r="G215" i="1" s="1"/>
  <c r="F216" i="1"/>
  <c r="G216" i="1" s="1"/>
  <c r="E217" i="1"/>
  <c r="E218" i="1"/>
  <c r="F217" i="1"/>
  <c r="G217" i="1" s="1"/>
  <c r="E219" i="1"/>
  <c r="E220" i="1"/>
  <c r="E221" i="1"/>
  <c r="E222" i="1"/>
  <c r="E223" i="1"/>
  <c r="F223" i="1"/>
  <c r="G223" i="1" s="1"/>
  <c r="Q223" i="1" s="1"/>
  <c r="R223" i="1" s="1"/>
  <c r="U223" i="1" s="1"/>
  <c r="E224" i="1"/>
  <c r="F224" i="1"/>
  <c r="G224" i="1" s="1"/>
  <c r="K224" i="1" s="1"/>
  <c r="E225" i="1"/>
  <c r="E226" i="1"/>
  <c r="F225" i="1"/>
  <c r="G225" i="1" s="1"/>
  <c r="E227" i="1"/>
  <c r="E228" i="1"/>
  <c r="E229" i="1"/>
  <c r="E230" i="1"/>
  <c r="G229" i="1"/>
  <c r="Q229" i="1" s="1"/>
  <c r="R229" i="1" s="1"/>
  <c r="U229" i="1" s="1"/>
  <c r="E231" i="1"/>
  <c r="F230" i="1"/>
  <c r="G230" i="1" s="1"/>
  <c r="E232" i="1"/>
  <c r="F231" i="1"/>
  <c r="G231" i="1" s="1"/>
  <c r="Q231" i="1" s="1"/>
  <c r="R231" i="1" s="1"/>
  <c r="U231" i="1" s="1"/>
  <c r="F232" i="1"/>
  <c r="G232" i="1" s="1"/>
  <c r="Q232" i="1" s="1"/>
  <c r="R232" i="1" s="1"/>
  <c r="U232" i="1" s="1"/>
  <c r="E233" i="1"/>
  <c r="E234" i="1"/>
  <c r="F233" i="1"/>
  <c r="G233" i="1" s="1"/>
  <c r="Q233" i="1" s="1"/>
  <c r="R233" i="1" s="1"/>
  <c r="U233" i="1" s="1"/>
  <c r="E235" i="1"/>
  <c r="E236" i="1"/>
  <c r="E237" i="1"/>
  <c r="E238" i="1"/>
  <c r="F238" i="1"/>
  <c r="G238" i="1" s="1"/>
  <c r="E239" i="1"/>
  <c r="E240" i="1"/>
  <c r="F239" i="1"/>
  <c r="G239" i="1" s="1"/>
  <c r="I239" i="1" s="1"/>
  <c r="F240" i="1"/>
  <c r="G240" i="1" s="1"/>
  <c r="J240" i="1" s="1"/>
  <c r="L240" i="1" s="1"/>
  <c r="N240" i="1" s="1"/>
  <c r="E241" i="1"/>
  <c r="F241" i="1"/>
  <c r="G241" i="1" s="1"/>
  <c r="Q202" i="1"/>
  <c r="R202" i="1" s="1"/>
  <c r="U202" i="1" s="1"/>
  <c r="I202" i="1"/>
  <c r="K234" i="1"/>
  <c r="K147" i="1"/>
  <c r="I235" i="1"/>
  <c r="Q212" i="1"/>
  <c r="R212" i="1" s="1"/>
  <c r="U212" i="1" s="1"/>
  <c r="Q186" i="1"/>
  <c r="R186" i="1" s="1"/>
  <c r="U186" i="1" s="1"/>
  <c r="K186" i="1"/>
  <c r="J186" i="1"/>
  <c r="J218" i="1"/>
  <c r="L218" i="1" s="1"/>
  <c r="N218" i="1" s="1"/>
  <c r="K220" i="1"/>
  <c r="J220" i="1"/>
  <c r="Q220" i="1"/>
  <c r="R220" i="1" s="1"/>
  <c r="U220" i="1" s="1"/>
  <c r="K133" i="1"/>
  <c r="Q133" i="1"/>
  <c r="R133" i="1" s="1"/>
  <c r="U133" i="1" s="1"/>
  <c r="J133" i="1"/>
  <c r="L133" i="1" s="1"/>
  <c r="K159" i="1"/>
  <c r="L40" i="1"/>
  <c r="N40" i="1" s="1"/>
  <c r="J42" i="1"/>
  <c r="L42" i="1" s="1"/>
  <c r="N42" i="1" s="1"/>
  <c r="K42" i="1"/>
  <c r="J107" i="1"/>
  <c r="L107" i="1" s="1"/>
  <c r="N107" i="1" s="1"/>
  <c r="U7" i="1"/>
  <c r="I132" i="1"/>
  <c r="J180" i="1"/>
  <c r="L180" i="1" s="1"/>
  <c r="N180" i="1" s="1"/>
  <c r="K180" i="1"/>
  <c r="I180" i="1"/>
  <c r="Q180" i="1"/>
  <c r="R180" i="1" s="1"/>
  <c r="U180" i="1" s="1"/>
  <c r="J196" i="1"/>
  <c r="K196" i="1"/>
  <c r="J13" i="1"/>
  <c r="L13" i="1" s="1"/>
  <c r="J222" i="1"/>
  <c r="L222" i="1" s="1"/>
  <c r="N222" i="1" s="1"/>
  <c r="Q196" i="1"/>
  <c r="R196" i="1" s="1"/>
  <c r="U196" i="1" s="1"/>
  <c r="K132" i="1"/>
  <c r="K18" i="1"/>
  <c r="I18" i="1"/>
  <c r="J18" i="1"/>
  <c r="Q18" i="1"/>
  <c r="R18" i="1" s="1"/>
  <c r="U18" i="1" s="1"/>
  <c r="I27" i="1"/>
  <c r="J228" i="1"/>
  <c r="L228" i="1" s="1"/>
  <c r="N228" i="1" s="1"/>
  <c r="Q228" i="1"/>
  <c r="R228" i="1" s="1"/>
  <c r="U228" i="1" s="1"/>
  <c r="K107" i="1"/>
  <c r="J132" i="1"/>
  <c r="L132" i="1" s="1"/>
  <c r="K74" i="1"/>
  <c r="Q194" i="1"/>
  <c r="R194" i="1" s="1"/>
  <c r="I194" i="1"/>
  <c r="J159" i="1"/>
  <c r="L159" i="1" s="1"/>
  <c r="Q19" i="1"/>
  <c r="R19" i="1" s="1"/>
  <c r="U19" i="1" s="1"/>
  <c r="J195" i="1"/>
  <c r="L195" i="1" s="1"/>
  <c r="N195" i="1" s="1"/>
  <c r="Q4" i="1"/>
  <c r="R4" i="1" s="1"/>
  <c r="U4" i="1" s="1"/>
  <c r="I4" i="1"/>
  <c r="I100" i="1"/>
  <c r="J100" i="1"/>
  <c r="L100" i="1" s="1"/>
  <c r="I196" i="1"/>
  <c r="Q159" i="1"/>
  <c r="R159" i="1" s="1"/>
  <c r="K228" i="1"/>
  <c r="J177" i="1"/>
  <c r="J158" i="1"/>
  <c r="L158" i="1" s="1"/>
  <c r="N158" i="1" s="1"/>
  <c r="Q158" i="1"/>
  <c r="R158" i="1" s="1"/>
  <c r="U158" i="1" s="1"/>
  <c r="I158" i="1"/>
  <c r="K158" i="1"/>
  <c r="J53" i="1"/>
  <c r="L53" i="1" s="1"/>
  <c r="N53" i="1" s="1"/>
  <c r="K93" i="1"/>
  <c r="J93" i="1"/>
  <c r="L93" i="1" s="1"/>
  <c r="N93" i="1" s="1"/>
  <c r="Q125" i="1"/>
  <c r="R125" i="1" s="1"/>
  <c r="U125" i="1" s="1"/>
  <c r="I22" i="1"/>
  <c r="Q22" i="1"/>
  <c r="R22" i="1" s="1"/>
  <c r="U22" i="1" s="1"/>
  <c r="J22" i="1"/>
  <c r="L22" i="1" s="1"/>
  <c r="N22" i="1" s="1"/>
  <c r="K22" i="1"/>
  <c r="K78" i="1"/>
  <c r="K142" i="1"/>
  <c r="J142" i="1"/>
  <c r="K190" i="1"/>
  <c r="J190" i="1"/>
  <c r="L190" i="1" s="1"/>
  <c r="M190" i="1" s="1"/>
  <c r="P190" i="1" s="1"/>
  <c r="Q190" i="1"/>
  <c r="R190" i="1" s="1"/>
  <c r="U190" i="1" s="1"/>
  <c r="J183" i="1"/>
  <c r="L183" i="1" s="1"/>
  <c r="K23" i="1"/>
  <c r="J23" i="1"/>
  <c r="L23" i="1" s="1"/>
  <c r="N23" i="1" s="1"/>
  <c r="I23" i="1"/>
  <c r="Q23" i="1"/>
  <c r="R23" i="1" s="1"/>
  <c r="U23" i="1" s="1"/>
  <c r="I183" i="1"/>
  <c r="J112" i="1"/>
  <c r="L112" i="1" s="1"/>
  <c r="I112" i="1"/>
  <c r="I153" i="1"/>
  <c r="Q153" i="1"/>
  <c r="R153" i="1" s="1"/>
  <c r="U153" i="1" s="1"/>
  <c r="K143" i="1"/>
  <c r="Q143" i="1"/>
  <c r="R143" i="1" s="1"/>
  <c r="U143" i="1" s="1"/>
  <c r="K136" i="1"/>
  <c r="Q136" i="1"/>
  <c r="R136" i="1" s="1"/>
  <c r="U136" i="1" s="1"/>
  <c r="I113" i="1"/>
  <c r="I143" i="1"/>
  <c r="K40" i="1"/>
  <c r="Q40" i="1"/>
  <c r="R40" i="1" s="1"/>
  <c r="U40" i="1" s="1"/>
  <c r="I40" i="1"/>
  <c r="Q64" i="1"/>
  <c r="R64" i="1" s="1"/>
  <c r="U64" i="1" s="1"/>
  <c r="J79" i="1"/>
  <c r="L79" i="1" s="1"/>
  <c r="I47" i="1"/>
  <c r="K39" i="1"/>
  <c r="J39" i="1"/>
  <c r="Q39" i="1"/>
  <c r="R39" i="1" s="1"/>
  <c r="U39" i="1" s="1"/>
  <c r="J32" i="1"/>
  <c r="L32" i="1" s="1"/>
  <c r="N32" i="1" s="1"/>
  <c r="I17" i="1"/>
  <c r="L18" i="1"/>
  <c r="N18" i="1" s="1"/>
  <c r="O18" i="1" s="1"/>
  <c r="L196" i="1"/>
  <c r="M196" i="1" s="1"/>
  <c r="P196" i="1" s="1"/>
  <c r="U159" i="1"/>
  <c r="L177" i="1"/>
  <c r="L220" i="1"/>
  <c r="J88" i="1" l="1"/>
  <c r="L88" i="1" s="1"/>
  <c r="J69" i="1"/>
  <c r="L69" i="1" s="1"/>
  <c r="Q237" i="1"/>
  <c r="R237" i="1" s="1"/>
  <c r="O234" i="1"/>
  <c r="J55" i="1"/>
  <c r="L55" i="1" s="1"/>
  <c r="N55" i="1" s="1"/>
  <c r="J85" i="1"/>
  <c r="L85" i="1" s="1"/>
  <c r="M85" i="1" s="1"/>
  <c r="P85" i="1" s="1"/>
  <c r="Q55" i="1"/>
  <c r="R55" i="1" s="1"/>
  <c r="U55" i="1" s="1"/>
  <c r="K85" i="1"/>
  <c r="J152" i="1"/>
  <c r="L152" i="1" s="1"/>
  <c r="N152" i="1" s="1"/>
  <c r="K237" i="1"/>
  <c r="I115" i="1"/>
  <c r="J178" i="1"/>
  <c r="L178" i="1" s="1"/>
  <c r="N178" i="1" s="1"/>
  <c r="K84" i="1"/>
  <c r="K5" i="1"/>
  <c r="Q105" i="1"/>
  <c r="R105" i="1" s="1"/>
  <c r="U105" i="1" s="1"/>
  <c r="V105" i="1" s="1"/>
  <c r="K21" i="1"/>
  <c r="V21" i="1" s="1"/>
  <c r="X21" i="1" s="1"/>
  <c r="J115" i="1"/>
  <c r="L115" i="1" s="1"/>
  <c r="N115" i="1" s="1"/>
  <c r="Q9" i="1"/>
  <c r="R9" i="1" s="1"/>
  <c r="U9" i="1" s="1"/>
  <c r="J71" i="1"/>
  <c r="L71" i="1" s="1"/>
  <c r="J105" i="1"/>
  <c r="L105" i="1" s="1"/>
  <c r="M105" i="1" s="1"/>
  <c r="P105" i="1" s="1"/>
  <c r="I140" i="1"/>
  <c r="O152" i="1"/>
  <c r="O228" i="1"/>
  <c r="J14" i="1"/>
  <c r="L14" i="1" s="1"/>
  <c r="M14" i="1" s="1"/>
  <c r="P14" i="1" s="1"/>
  <c r="J212" i="1"/>
  <c r="L212" i="1" s="1"/>
  <c r="L186" i="1"/>
  <c r="M186" i="1" s="1"/>
  <c r="P186" i="1" s="1"/>
  <c r="Q89" i="1"/>
  <c r="R89" i="1" s="1"/>
  <c r="U89" i="1" s="1"/>
  <c r="K55" i="1"/>
  <c r="Q21" i="1"/>
  <c r="R21" i="1" s="1"/>
  <c r="U21" i="1" s="1"/>
  <c r="I69" i="1"/>
  <c r="V69" i="1" s="1"/>
  <c r="AB69" i="1" s="1"/>
  <c r="AC69" i="1" s="1"/>
  <c r="K222" i="1"/>
  <c r="K112" i="1"/>
  <c r="I21" i="1"/>
  <c r="K229" i="1"/>
  <c r="Q84" i="1"/>
  <c r="R84" i="1" s="1"/>
  <c r="U84" i="1" s="1"/>
  <c r="V159" i="1"/>
  <c r="AB159" i="1" s="1"/>
  <c r="AC159" i="1" s="1"/>
  <c r="K41" i="1"/>
  <c r="Q113" i="1"/>
  <c r="R113" i="1" s="1"/>
  <c r="U113" i="1" s="1"/>
  <c r="V113" i="1" s="1"/>
  <c r="K151" i="1"/>
  <c r="Q74" i="1"/>
  <c r="R74" i="1" s="1"/>
  <c r="U74" i="1" s="1"/>
  <c r="V74" i="1" s="1"/>
  <c r="Q154" i="1"/>
  <c r="R154" i="1" s="1"/>
  <c r="U154" i="1" s="1"/>
  <c r="I229" i="1"/>
  <c r="I5" i="1"/>
  <c r="I104" i="1"/>
  <c r="K69" i="1"/>
  <c r="J74" i="1"/>
  <c r="L74" i="1" s="1"/>
  <c r="M74" i="1" s="1"/>
  <c r="P74" i="1" s="1"/>
  <c r="S74" i="1" s="1"/>
  <c r="Q5" i="1"/>
  <c r="R5" i="1" s="1"/>
  <c r="U5" i="1" s="1"/>
  <c r="V5" i="1" s="1"/>
  <c r="J113" i="1"/>
  <c r="L113" i="1" s="1"/>
  <c r="N113" i="1" s="1"/>
  <c r="O113" i="1" s="1"/>
  <c r="K105" i="1"/>
  <c r="Q42" i="1"/>
  <c r="R42" i="1" s="1"/>
  <c r="U42" i="1" s="1"/>
  <c r="I212" i="1"/>
  <c r="O158" i="1"/>
  <c r="V186" i="1"/>
  <c r="X186" i="1" s="1"/>
  <c r="M132" i="1"/>
  <c r="P132" i="1" s="1"/>
  <c r="S132" i="1" s="1"/>
  <c r="J229" i="1"/>
  <c r="L229" i="1" s="1"/>
  <c r="K210" i="1"/>
  <c r="K71" i="1"/>
  <c r="Q85" i="1"/>
  <c r="R85" i="1" s="1"/>
  <c r="U85" i="1" s="1"/>
  <c r="O93" i="1"/>
  <c r="K188" i="1"/>
  <c r="J194" i="1"/>
  <c r="L194" i="1" s="1"/>
  <c r="N194" i="1" s="1"/>
  <c r="V196" i="1"/>
  <c r="X196" i="1" s="1"/>
  <c r="V22" i="1"/>
  <c r="J174" i="1"/>
  <c r="K115" i="1"/>
  <c r="O115" i="1" s="1"/>
  <c r="Q178" i="1"/>
  <c r="R178" i="1" s="1"/>
  <c r="U178" i="1" s="1"/>
  <c r="K140" i="1"/>
  <c r="M40" i="1"/>
  <c r="P40" i="1" s="1"/>
  <c r="Q2" i="1"/>
  <c r="R2" i="1" s="1"/>
  <c r="U2" i="1" s="1"/>
  <c r="I174" i="1"/>
  <c r="J140" i="1"/>
  <c r="L140" i="1" s="1"/>
  <c r="I2" i="1"/>
  <c r="M2" i="1" s="1"/>
  <c r="P2" i="1" s="1"/>
  <c r="K182" i="1"/>
  <c r="K178" i="1"/>
  <c r="O178" i="1" s="1"/>
  <c r="J188" i="1"/>
  <c r="L188" i="1" s="1"/>
  <c r="Q206" i="1"/>
  <c r="R206" i="1" s="1"/>
  <c r="U206" i="1" s="1"/>
  <c r="K174" i="1"/>
  <c r="K109" i="1"/>
  <c r="Q188" i="1"/>
  <c r="R188" i="1" s="1"/>
  <c r="U188" i="1" s="1"/>
  <c r="V42" i="1"/>
  <c r="AB42" i="1" s="1"/>
  <c r="AC42" i="1" s="1"/>
  <c r="O23" i="1"/>
  <c r="V143" i="1"/>
  <c r="X143" i="1" s="1"/>
  <c r="V220" i="1"/>
  <c r="X220" i="1" s="1"/>
  <c r="J237" i="1"/>
  <c r="L237" i="1" s="1"/>
  <c r="M237" i="1" s="1"/>
  <c r="P237" i="1" s="1"/>
  <c r="M42" i="1"/>
  <c r="P42" i="1" s="1"/>
  <c r="S42" i="1" s="1"/>
  <c r="V190" i="1"/>
  <c r="AB190" i="1" s="1"/>
  <c r="AC190" i="1" s="1"/>
  <c r="V133" i="1"/>
  <c r="N190" i="1"/>
  <c r="O190" i="1" s="1"/>
  <c r="M228" i="1"/>
  <c r="P228" i="1" s="1"/>
  <c r="S228" i="1" s="1"/>
  <c r="M18" i="1"/>
  <c r="P18" i="1" s="1"/>
  <c r="S18" i="1" s="1"/>
  <c r="O222" i="1"/>
  <c r="O180" i="1"/>
  <c r="V39" i="1"/>
  <c r="AB39" i="1" s="1"/>
  <c r="AC39" i="1" s="1"/>
  <c r="K90" i="1"/>
  <c r="I90" i="1"/>
  <c r="I137" i="1"/>
  <c r="J137" i="1"/>
  <c r="L137" i="1" s="1"/>
  <c r="M137" i="1" s="1"/>
  <c r="P137" i="1" s="1"/>
  <c r="K137" i="1"/>
  <c r="K193" i="1"/>
  <c r="Q193" i="1"/>
  <c r="R193" i="1" s="1"/>
  <c r="U193" i="1" s="1"/>
  <c r="Q52" i="1"/>
  <c r="R52" i="1" s="1"/>
  <c r="U52" i="1" s="1"/>
  <c r="K52" i="1"/>
  <c r="J52" i="1"/>
  <c r="L52" i="1" s="1"/>
  <c r="I52" i="1"/>
  <c r="K138" i="1"/>
  <c r="J138" i="1"/>
  <c r="L138" i="1" s="1"/>
  <c r="I138" i="1"/>
  <c r="M138" i="1" s="1"/>
  <c r="P138" i="1" s="1"/>
  <c r="Q138" i="1"/>
  <c r="R138" i="1" s="1"/>
  <c r="U138" i="1" s="1"/>
  <c r="V18" i="1"/>
  <c r="X18" i="1" s="1"/>
  <c r="K124" i="1"/>
  <c r="O218" i="1"/>
  <c r="J208" i="1"/>
  <c r="L208" i="1" s="1"/>
  <c r="Q124" i="1"/>
  <c r="R124" i="1" s="1"/>
  <c r="U124" i="1" s="1"/>
  <c r="Q208" i="1"/>
  <c r="R208" i="1" s="1"/>
  <c r="U208" i="1" s="1"/>
  <c r="N177" i="1"/>
  <c r="J124" i="1"/>
  <c r="L124" i="1" s="1"/>
  <c r="M124" i="1" s="1"/>
  <c r="P124" i="1" s="1"/>
  <c r="N13" i="1"/>
  <c r="O13" i="1" s="1"/>
  <c r="L39" i="1"/>
  <c r="N39" i="1" s="1"/>
  <c r="O39" i="1" s="1"/>
  <c r="V228" i="1"/>
  <c r="O107" i="1"/>
  <c r="K208" i="1"/>
  <c r="I30" i="1"/>
  <c r="M30" i="1" s="1"/>
  <c r="P30" i="1" s="1"/>
  <c r="V212" i="1"/>
  <c r="I223" i="1"/>
  <c r="N196" i="1"/>
  <c r="O196" i="1" s="1"/>
  <c r="J232" i="1"/>
  <c r="L232" i="1" s="1"/>
  <c r="N74" i="1"/>
  <c r="O74" i="1" s="1"/>
  <c r="Q215" i="1"/>
  <c r="R215" i="1" s="1"/>
  <c r="U215" i="1" s="1"/>
  <c r="K215" i="1"/>
  <c r="J215" i="1"/>
  <c r="L215" i="1" s="1"/>
  <c r="N215" i="1" s="1"/>
  <c r="K73" i="1"/>
  <c r="I73" i="1"/>
  <c r="J73" i="1"/>
  <c r="L73" i="1" s="1"/>
  <c r="Q73" i="1"/>
  <c r="R73" i="1" s="1"/>
  <c r="U73" i="1" s="1"/>
  <c r="N112" i="1"/>
  <c r="M112" i="1"/>
  <c r="P112" i="1" s="1"/>
  <c r="S112" i="1" s="1"/>
  <c r="M107" i="1"/>
  <c r="P107" i="1" s="1"/>
  <c r="M53" i="1"/>
  <c r="P53" i="1" s="1"/>
  <c r="K26" i="1"/>
  <c r="J26" i="1"/>
  <c r="L26" i="1" s="1"/>
  <c r="N26" i="1" s="1"/>
  <c r="Q26" i="1"/>
  <c r="R26" i="1" s="1"/>
  <c r="U26" i="1" s="1"/>
  <c r="I26" i="1"/>
  <c r="U25" i="1"/>
  <c r="I123" i="1"/>
  <c r="J123" i="1"/>
  <c r="K123" i="1"/>
  <c r="Q123" i="1"/>
  <c r="R123" i="1" s="1"/>
  <c r="X22" i="1"/>
  <c r="AB22" i="1"/>
  <c r="AC22" i="1" s="1"/>
  <c r="I129" i="1"/>
  <c r="Q129" i="1"/>
  <c r="R129" i="1" s="1"/>
  <c r="U129" i="1" s="1"/>
  <c r="J126" i="1"/>
  <c r="L126" i="1" s="1"/>
  <c r="I126" i="1"/>
  <c r="K126" i="1"/>
  <c r="Q126" i="1"/>
  <c r="R126" i="1" s="1"/>
  <c r="U126" i="1" s="1"/>
  <c r="V229" i="1"/>
  <c r="AB229" i="1" s="1"/>
  <c r="AC229" i="1" s="1"/>
  <c r="L174" i="1"/>
  <c r="M174" i="1" s="1"/>
  <c r="P174" i="1" s="1"/>
  <c r="O42" i="1"/>
  <c r="J17" i="1"/>
  <c r="K2" i="1"/>
  <c r="I64" i="1"/>
  <c r="Q48" i="1"/>
  <c r="R48" i="1" s="1"/>
  <c r="U48" i="1" s="1"/>
  <c r="I25" i="1"/>
  <c r="K144" i="1"/>
  <c r="J223" i="1"/>
  <c r="Q93" i="1"/>
  <c r="R93" i="1" s="1"/>
  <c r="U93" i="1" s="1"/>
  <c r="V93" i="1" s="1"/>
  <c r="X93" i="1" s="1"/>
  <c r="K53" i="1"/>
  <c r="O53" i="1" s="1"/>
  <c r="Q137" i="1"/>
  <c r="R137" i="1" s="1"/>
  <c r="J226" i="1"/>
  <c r="I222" i="1"/>
  <c r="M222" i="1" s="1"/>
  <c r="P222" i="1" s="1"/>
  <c r="S222" i="1" s="1"/>
  <c r="J205" i="1"/>
  <c r="L205" i="1" s="1"/>
  <c r="N205" i="1" s="1"/>
  <c r="Q107" i="1"/>
  <c r="R107" i="1" s="1"/>
  <c r="J154" i="1"/>
  <c r="K116" i="1"/>
  <c r="Q53" i="1"/>
  <c r="R53" i="1" s="1"/>
  <c r="U53" i="1" s="1"/>
  <c r="Q226" i="1"/>
  <c r="R226" i="1" s="1"/>
  <c r="U226" i="1" s="1"/>
  <c r="K154" i="1"/>
  <c r="N232" i="1"/>
  <c r="J25" i="1"/>
  <c r="L25" i="1" s="1"/>
  <c r="N25" i="1" s="1"/>
  <c r="J29" i="1"/>
  <c r="L29" i="1" s="1"/>
  <c r="N29" i="1" s="1"/>
  <c r="M22" i="1"/>
  <c r="P22" i="1" s="1"/>
  <c r="U194" i="1"/>
  <c r="V194" i="1" s="1"/>
  <c r="J64" i="1"/>
  <c r="V64" i="1" s="1"/>
  <c r="I48" i="1"/>
  <c r="M48" i="1" s="1"/>
  <c r="P48" i="1" s="1"/>
  <c r="K25" i="1"/>
  <c r="I145" i="1"/>
  <c r="I45" i="1"/>
  <c r="J7" i="1"/>
  <c r="Q78" i="1"/>
  <c r="R78" i="1" s="1"/>
  <c r="K29" i="1"/>
  <c r="Q10" i="1"/>
  <c r="R10" i="1" s="1"/>
  <c r="U10" i="1" s="1"/>
  <c r="Q68" i="1"/>
  <c r="R68" i="1" s="1"/>
  <c r="U68" i="1" s="1"/>
  <c r="Q90" i="1"/>
  <c r="R90" i="1" s="1"/>
  <c r="U90" i="1" s="1"/>
  <c r="J116" i="1"/>
  <c r="L116" i="1" s="1"/>
  <c r="Q116" i="1"/>
  <c r="R116" i="1" s="1"/>
  <c r="U116" i="1" s="1"/>
  <c r="O22" i="1"/>
  <c r="M5" i="1"/>
  <c r="P5" i="1" s="1"/>
  <c r="T5" i="1" s="1"/>
  <c r="Q97" i="1"/>
  <c r="R97" i="1" s="1"/>
  <c r="U97" i="1" s="1"/>
  <c r="I151" i="1"/>
  <c r="J45" i="1"/>
  <c r="K7" i="1"/>
  <c r="J78" i="1"/>
  <c r="I29" i="1"/>
  <c r="I10" i="1"/>
  <c r="M10" i="1" s="1"/>
  <c r="P10" i="1" s="1"/>
  <c r="I169" i="1"/>
  <c r="M169" i="1" s="1"/>
  <c r="P169" i="1" s="1"/>
  <c r="J118" i="1"/>
  <c r="L118" i="1" s="1"/>
  <c r="N118" i="1" s="1"/>
  <c r="O118" i="1" s="1"/>
  <c r="J90" i="1"/>
  <c r="L90" i="1" s="1"/>
  <c r="M90" i="1" s="1"/>
  <c r="P90" i="1" s="1"/>
  <c r="Q187" i="1"/>
  <c r="R187" i="1" s="1"/>
  <c r="U187" i="1" s="1"/>
  <c r="V40" i="1"/>
  <c r="N71" i="1"/>
  <c r="M27" i="1"/>
  <c r="P27" i="1" s="1"/>
  <c r="I97" i="1"/>
  <c r="K45" i="1"/>
  <c r="J151" i="1"/>
  <c r="L151" i="1" s="1"/>
  <c r="M151" i="1" s="1"/>
  <c r="P151" i="1" s="1"/>
  <c r="I7" i="1"/>
  <c r="I182" i="1"/>
  <c r="Q30" i="1"/>
  <c r="R30" i="1" s="1"/>
  <c r="U30" i="1" s="1"/>
  <c r="V158" i="1"/>
  <c r="I232" i="1"/>
  <c r="K10" i="1"/>
  <c r="I118" i="1"/>
  <c r="V180" i="1"/>
  <c r="K20" i="1"/>
  <c r="J187" i="1"/>
  <c r="L187" i="1" s="1"/>
  <c r="N187" i="1" s="1"/>
  <c r="O187" i="1" s="1"/>
  <c r="J193" i="1"/>
  <c r="L193" i="1" s="1"/>
  <c r="K48" i="1"/>
  <c r="O48" i="1" s="1"/>
  <c r="T228" i="1"/>
  <c r="W228" i="1" s="1"/>
  <c r="AA228" i="1" s="1"/>
  <c r="T18" i="1"/>
  <c r="W18" i="1" s="1"/>
  <c r="AA18" i="1" s="1"/>
  <c r="O194" i="1"/>
  <c r="I71" i="1"/>
  <c r="M71" i="1" s="1"/>
  <c r="P71" i="1" s="1"/>
  <c r="S71" i="1" s="1"/>
  <c r="J182" i="1"/>
  <c r="L182" i="1" s="1"/>
  <c r="N182" i="1" s="1"/>
  <c r="K30" i="1"/>
  <c r="N2" i="1"/>
  <c r="K232" i="1"/>
  <c r="K226" i="1"/>
  <c r="Q118" i="1"/>
  <c r="R118" i="1" s="1"/>
  <c r="U118" i="1" s="1"/>
  <c r="I187" i="1"/>
  <c r="I193" i="1"/>
  <c r="I44" i="1"/>
  <c r="K44" i="1"/>
  <c r="J44" i="1"/>
  <c r="Q44" i="1"/>
  <c r="R44" i="1" s="1"/>
  <c r="U44" i="1" s="1"/>
  <c r="J201" i="1"/>
  <c r="K201" i="1"/>
  <c r="Q201" i="1"/>
  <c r="R201" i="1" s="1"/>
  <c r="I201" i="1"/>
  <c r="Q185" i="1"/>
  <c r="R185" i="1" s="1"/>
  <c r="U185" i="1" s="1"/>
  <c r="K185" i="1"/>
  <c r="I185" i="1"/>
  <c r="J185" i="1"/>
  <c r="L185" i="1" s="1"/>
  <c r="N185" i="1" s="1"/>
  <c r="J34" i="1"/>
  <c r="K34" i="1"/>
  <c r="I34" i="1"/>
  <c r="Q34" i="1"/>
  <c r="R34" i="1" s="1"/>
  <c r="U34" i="1" s="1"/>
  <c r="Q86" i="1"/>
  <c r="R86" i="1" s="1"/>
  <c r="U86" i="1" s="1"/>
  <c r="I86" i="1"/>
  <c r="M208" i="1"/>
  <c r="P208" i="1" s="1"/>
  <c r="N208" i="1"/>
  <c r="K171" i="1"/>
  <c r="I171" i="1"/>
  <c r="J171" i="1"/>
  <c r="Q171" i="1"/>
  <c r="R171" i="1" s="1"/>
  <c r="U171" i="1" s="1"/>
  <c r="I80" i="1"/>
  <c r="Q80" i="1"/>
  <c r="R80" i="1" s="1"/>
  <c r="U80" i="1" s="1"/>
  <c r="J83" i="1"/>
  <c r="I83" i="1"/>
  <c r="K83" i="1"/>
  <c r="Q83" i="1"/>
  <c r="R83" i="1" s="1"/>
  <c r="U83" i="1" s="1"/>
  <c r="Q102" i="1"/>
  <c r="R102" i="1" s="1"/>
  <c r="U102" i="1" s="1"/>
  <c r="J102" i="1"/>
  <c r="L102" i="1" s="1"/>
  <c r="N102" i="1" s="1"/>
  <c r="O102" i="1" s="1"/>
  <c r="K102" i="1"/>
  <c r="I102" i="1"/>
  <c r="J213" i="1"/>
  <c r="L213" i="1" s="1"/>
  <c r="N213" i="1" s="1"/>
  <c r="K213" i="1"/>
  <c r="I12" i="1"/>
  <c r="Q12" i="1"/>
  <c r="R12" i="1" s="1"/>
  <c r="K12" i="1"/>
  <c r="J12" i="1"/>
  <c r="L12" i="1" s="1"/>
  <c r="N12" i="1" s="1"/>
  <c r="J60" i="1"/>
  <c r="L60" i="1" s="1"/>
  <c r="N60" i="1" s="1"/>
  <c r="Q60" i="1"/>
  <c r="R60" i="1" s="1"/>
  <c r="I60" i="1"/>
  <c r="K60" i="1"/>
  <c r="Q131" i="1"/>
  <c r="R131" i="1" s="1"/>
  <c r="U131" i="1" s="1"/>
  <c r="J131" i="1"/>
  <c r="L131" i="1" s="1"/>
  <c r="N131" i="1" s="1"/>
  <c r="M188" i="1"/>
  <c r="P188" i="1" s="1"/>
  <c r="I241" i="1"/>
  <c r="K241" i="1"/>
  <c r="Q241" i="1"/>
  <c r="R241" i="1" s="1"/>
  <c r="U241" i="1" s="1"/>
  <c r="J241" i="1"/>
  <c r="L241" i="1" s="1"/>
  <c r="N241" i="1" s="1"/>
  <c r="T186" i="1"/>
  <c r="W186" i="1" s="1"/>
  <c r="S186" i="1"/>
  <c r="N133" i="1"/>
  <c r="O133" i="1" s="1"/>
  <c r="M133" i="1"/>
  <c r="P133" i="1" s="1"/>
  <c r="K173" i="1"/>
  <c r="J173" i="1"/>
  <c r="L173" i="1" s="1"/>
  <c r="Q173" i="1"/>
  <c r="R173" i="1" s="1"/>
  <c r="I173" i="1"/>
  <c r="Q36" i="1"/>
  <c r="R36" i="1" s="1"/>
  <c r="U36" i="1" s="1"/>
  <c r="K36" i="1"/>
  <c r="I36" i="1"/>
  <c r="J36" i="1"/>
  <c r="L36" i="1" s="1"/>
  <c r="N36" i="1" s="1"/>
  <c r="I99" i="1"/>
  <c r="K99" i="1"/>
  <c r="Q99" i="1"/>
  <c r="R99" i="1" s="1"/>
  <c r="U99" i="1" s="1"/>
  <c r="J99" i="1"/>
  <c r="L99" i="1" s="1"/>
  <c r="J162" i="1"/>
  <c r="I162" i="1"/>
  <c r="Q162" i="1"/>
  <c r="R162" i="1" s="1"/>
  <c r="U162" i="1" s="1"/>
  <c r="K162" i="1"/>
  <c r="I149" i="1"/>
  <c r="J149" i="1"/>
  <c r="K149" i="1"/>
  <c r="Q149" i="1"/>
  <c r="R149" i="1" s="1"/>
  <c r="T48" i="1"/>
  <c r="K95" i="1"/>
  <c r="J95" i="1"/>
  <c r="L95" i="1" s="1"/>
  <c r="I95" i="1"/>
  <c r="Q95" i="1"/>
  <c r="R95" i="1" s="1"/>
  <c r="K51" i="1"/>
  <c r="J51" i="1"/>
  <c r="I51" i="1"/>
  <c r="Q51" i="1"/>
  <c r="R51" i="1" s="1"/>
  <c r="U51" i="1" s="1"/>
  <c r="I8" i="1"/>
  <c r="Q8" i="1"/>
  <c r="R8" i="1" s="1"/>
  <c r="U8" i="1" s="1"/>
  <c r="J46" i="1"/>
  <c r="L46" i="1" s="1"/>
  <c r="N46" i="1" s="1"/>
  <c r="K46" i="1"/>
  <c r="I46" i="1"/>
  <c r="Q46" i="1"/>
  <c r="R46" i="1" s="1"/>
  <c r="K61" i="1"/>
  <c r="J61" i="1"/>
  <c r="Q61" i="1"/>
  <c r="R61" i="1" s="1"/>
  <c r="I61" i="1"/>
  <c r="J219" i="1"/>
  <c r="K219" i="1"/>
  <c r="Q219" i="1"/>
  <c r="R219" i="1" s="1"/>
  <c r="U219" i="1" s="1"/>
  <c r="I219" i="1"/>
  <c r="Q230" i="1"/>
  <c r="R230" i="1" s="1"/>
  <c r="U230" i="1" s="1"/>
  <c r="K230" i="1"/>
  <c r="J225" i="1"/>
  <c r="L225" i="1" s="1"/>
  <c r="N225" i="1" s="1"/>
  <c r="K225" i="1"/>
  <c r="Q225" i="1"/>
  <c r="R225" i="1" s="1"/>
  <c r="U225" i="1" s="1"/>
  <c r="K33" i="1"/>
  <c r="I33" i="1"/>
  <c r="J33" i="1"/>
  <c r="L33" i="1" s="1"/>
  <c r="N33" i="1" s="1"/>
  <c r="Q33" i="1"/>
  <c r="R33" i="1" s="1"/>
  <c r="U33" i="1" s="1"/>
  <c r="Q37" i="1"/>
  <c r="R37" i="1" s="1"/>
  <c r="U37" i="1" s="1"/>
  <c r="I37" i="1"/>
  <c r="J37" i="1"/>
  <c r="L37" i="1" s="1"/>
  <c r="N37" i="1" s="1"/>
  <c r="K37" i="1"/>
  <c r="Q163" i="1"/>
  <c r="R163" i="1" s="1"/>
  <c r="U163" i="1" s="1"/>
  <c r="K163" i="1"/>
  <c r="J163" i="1"/>
  <c r="L163" i="1" s="1"/>
  <c r="N163" i="1" s="1"/>
  <c r="I163" i="1"/>
  <c r="Q31" i="1"/>
  <c r="R31" i="1" s="1"/>
  <c r="U31" i="1" s="1"/>
  <c r="K31" i="1"/>
  <c r="J31" i="1"/>
  <c r="L31" i="1" s="1"/>
  <c r="N31" i="1" s="1"/>
  <c r="J165" i="1"/>
  <c r="L165" i="1" s="1"/>
  <c r="K165" i="1"/>
  <c r="I165" i="1"/>
  <c r="Q165" i="1"/>
  <c r="R165" i="1" s="1"/>
  <c r="U165" i="1" s="1"/>
  <c r="J217" i="1"/>
  <c r="L217" i="1" s="1"/>
  <c r="N217" i="1" s="1"/>
  <c r="Q217" i="1"/>
  <c r="R217" i="1" s="1"/>
  <c r="U217" i="1" s="1"/>
  <c r="I217" i="1"/>
  <c r="K217" i="1"/>
  <c r="Q157" i="1"/>
  <c r="R157" i="1" s="1"/>
  <c r="U157" i="1" s="1"/>
  <c r="K157" i="1"/>
  <c r="I157" i="1"/>
  <c r="J157" i="1"/>
  <c r="L157" i="1" s="1"/>
  <c r="N157" i="1" s="1"/>
  <c r="Q15" i="1"/>
  <c r="R15" i="1" s="1"/>
  <c r="U15" i="1" s="1"/>
  <c r="I15" i="1"/>
  <c r="K28" i="1"/>
  <c r="J28" i="1"/>
  <c r="L28" i="1" s="1"/>
  <c r="N28" i="1" s="1"/>
  <c r="Q28" i="1"/>
  <c r="R28" i="1" s="1"/>
  <c r="U28" i="1" s="1"/>
  <c r="I28" i="1"/>
  <c r="K58" i="1"/>
  <c r="I58" i="1"/>
  <c r="Q58" i="1"/>
  <c r="R58" i="1" s="1"/>
  <c r="U58" i="1" s="1"/>
  <c r="J58" i="1"/>
  <c r="L58" i="1" s="1"/>
  <c r="Q91" i="1"/>
  <c r="R91" i="1" s="1"/>
  <c r="U91" i="1" s="1"/>
  <c r="K91" i="1"/>
  <c r="K110" i="1"/>
  <c r="I110" i="1"/>
  <c r="J110" i="1"/>
  <c r="L110" i="1" s="1"/>
  <c r="N110" i="1" s="1"/>
  <c r="Q110" i="1"/>
  <c r="R110" i="1" s="1"/>
  <c r="U110" i="1" s="1"/>
  <c r="K170" i="1"/>
  <c r="I170" i="1"/>
  <c r="M170" i="1" s="1"/>
  <c r="P170" i="1" s="1"/>
  <c r="Q170" i="1"/>
  <c r="R170" i="1" s="1"/>
  <c r="U170" i="1" s="1"/>
  <c r="J170" i="1"/>
  <c r="L170" i="1" s="1"/>
  <c r="M158" i="1"/>
  <c r="P158" i="1" s="1"/>
  <c r="O40" i="1"/>
  <c r="O55" i="1"/>
  <c r="M23" i="1"/>
  <c r="P23" i="1" s="1"/>
  <c r="Q240" i="1"/>
  <c r="R240" i="1" s="1"/>
  <c r="U240" i="1" s="1"/>
  <c r="K129" i="1"/>
  <c r="N69" i="1"/>
  <c r="K223" i="1"/>
  <c r="J129" i="1"/>
  <c r="L129" i="1" s="1"/>
  <c r="I236" i="1"/>
  <c r="K236" i="1"/>
  <c r="Q236" i="1"/>
  <c r="R236" i="1" s="1"/>
  <c r="J236" i="1"/>
  <c r="M73" i="1"/>
  <c r="P73" i="1" s="1"/>
  <c r="K181" i="1"/>
  <c r="Q181" i="1"/>
  <c r="R181" i="1" s="1"/>
  <c r="I181" i="1"/>
  <c r="J181" i="1"/>
  <c r="L181" i="1" s="1"/>
  <c r="N181" i="1" s="1"/>
  <c r="K167" i="1"/>
  <c r="Q167" i="1"/>
  <c r="R167" i="1" s="1"/>
  <c r="U167" i="1" s="1"/>
  <c r="J167" i="1"/>
  <c r="J146" i="1"/>
  <c r="Q146" i="1"/>
  <c r="R146" i="1" s="1"/>
  <c r="U146" i="1" s="1"/>
  <c r="I146" i="1"/>
  <c r="K146" i="1"/>
  <c r="Q155" i="1"/>
  <c r="R155" i="1" s="1"/>
  <c r="J155" i="1"/>
  <c r="L155" i="1" s="1"/>
  <c r="N155" i="1" s="1"/>
  <c r="I155" i="1"/>
  <c r="K155" i="1"/>
  <c r="J211" i="1"/>
  <c r="I211" i="1"/>
  <c r="Q211" i="1"/>
  <c r="R211" i="1" s="1"/>
  <c r="K211" i="1"/>
  <c r="L142" i="1"/>
  <c r="N142" i="1" s="1"/>
  <c r="O142" i="1" s="1"/>
  <c r="K191" i="1"/>
  <c r="Q191" i="1"/>
  <c r="R191" i="1" s="1"/>
  <c r="U191" i="1" s="1"/>
  <c r="J191" i="1"/>
  <c r="I191" i="1"/>
  <c r="K164" i="1"/>
  <c r="Q164" i="1"/>
  <c r="R164" i="1" s="1"/>
  <c r="U164" i="1" s="1"/>
  <c r="J164" i="1"/>
  <c r="L164" i="1" s="1"/>
  <c r="I164" i="1"/>
  <c r="K198" i="1"/>
  <c r="I198" i="1"/>
  <c r="J198" i="1"/>
  <c r="L198" i="1" s="1"/>
  <c r="Q198" i="1"/>
  <c r="R198" i="1" s="1"/>
  <c r="U198" i="1" s="1"/>
  <c r="Q221" i="1"/>
  <c r="R221" i="1" s="1"/>
  <c r="I221" i="1"/>
  <c r="K221" i="1"/>
  <c r="J221" i="1"/>
  <c r="L221" i="1" s="1"/>
  <c r="N221" i="1" s="1"/>
  <c r="K117" i="1"/>
  <c r="J117" i="1"/>
  <c r="L117" i="1" s="1"/>
  <c r="N117" i="1" s="1"/>
  <c r="Q117" i="1"/>
  <c r="R117" i="1" s="1"/>
  <c r="I117" i="1"/>
  <c r="X133" i="1"/>
  <c r="AB133" i="1"/>
  <c r="AC133" i="1" s="1"/>
  <c r="M93" i="1"/>
  <c r="P93" i="1" s="1"/>
  <c r="AB220" i="1"/>
  <c r="AC220" i="1" s="1"/>
  <c r="N100" i="1"/>
  <c r="M100" i="1"/>
  <c r="P100" i="1" s="1"/>
  <c r="M180" i="1"/>
  <c r="P180" i="1" s="1"/>
  <c r="N229" i="1"/>
  <c r="O229" i="1" s="1"/>
  <c r="M229" i="1"/>
  <c r="P229" i="1" s="1"/>
  <c r="T229" i="1" s="1"/>
  <c r="W229" i="1" s="1"/>
  <c r="M178" i="1"/>
  <c r="P178" i="1" s="1"/>
  <c r="N159" i="1"/>
  <c r="O159" i="1" s="1"/>
  <c r="M159" i="1"/>
  <c r="P159" i="1" s="1"/>
  <c r="U237" i="1"/>
  <c r="V237" i="1" s="1"/>
  <c r="T237" i="1"/>
  <c r="W237" i="1" s="1"/>
  <c r="AA237" i="1" s="1"/>
  <c r="N132" i="1"/>
  <c r="O132" i="1" s="1"/>
  <c r="K216" i="1"/>
  <c r="Q216" i="1"/>
  <c r="R216" i="1" s="1"/>
  <c r="I216" i="1"/>
  <c r="J204" i="1"/>
  <c r="K204" i="1"/>
  <c r="I204" i="1"/>
  <c r="Q204" i="1"/>
  <c r="R204" i="1" s="1"/>
  <c r="U204" i="1" s="1"/>
  <c r="K200" i="1"/>
  <c r="I200" i="1"/>
  <c r="J200" i="1"/>
  <c r="L200" i="1" s="1"/>
  <c r="N200" i="1" s="1"/>
  <c r="Q200" i="1"/>
  <c r="R200" i="1" s="1"/>
  <c r="Q119" i="1"/>
  <c r="R119" i="1" s="1"/>
  <c r="U119" i="1" s="1"/>
  <c r="I119" i="1"/>
  <c r="J119" i="1"/>
  <c r="L119" i="1" s="1"/>
  <c r="N119" i="1" s="1"/>
  <c r="K119" i="1"/>
  <c r="K70" i="1"/>
  <c r="J70" i="1"/>
  <c r="I70" i="1"/>
  <c r="Q70" i="1"/>
  <c r="R70" i="1" s="1"/>
  <c r="K75" i="1"/>
  <c r="Q75" i="1"/>
  <c r="R75" i="1" s="1"/>
  <c r="U75" i="1" s="1"/>
  <c r="J75" i="1"/>
  <c r="I75" i="1"/>
  <c r="K92" i="1"/>
  <c r="J92" i="1"/>
  <c r="L92" i="1" s="1"/>
  <c r="I92" i="1"/>
  <c r="Q92" i="1"/>
  <c r="R92" i="1" s="1"/>
  <c r="U92" i="1" s="1"/>
  <c r="K101" i="1"/>
  <c r="J101" i="1"/>
  <c r="I101" i="1"/>
  <c r="Q101" i="1"/>
  <c r="R101" i="1" s="1"/>
  <c r="J106" i="1"/>
  <c r="L106" i="1" s="1"/>
  <c r="K106" i="1"/>
  <c r="I106" i="1"/>
  <c r="Q106" i="1"/>
  <c r="R106" i="1" s="1"/>
  <c r="M183" i="1"/>
  <c r="P183" i="1" s="1"/>
  <c r="N183" i="1"/>
  <c r="N207" i="1"/>
  <c r="N30" i="1"/>
  <c r="O30" i="1" s="1"/>
  <c r="K203" i="1"/>
  <c r="J203" i="1"/>
  <c r="L203" i="1" s="1"/>
  <c r="N203" i="1" s="1"/>
  <c r="I203" i="1"/>
  <c r="Q203" i="1"/>
  <c r="R203" i="1" s="1"/>
  <c r="K3" i="1"/>
  <c r="Q3" i="1"/>
  <c r="R3" i="1" s="1"/>
  <c r="U3" i="1" s="1"/>
  <c r="K11" i="1"/>
  <c r="Q11" i="1"/>
  <c r="R11" i="1" s="1"/>
  <c r="J11" i="1"/>
  <c r="L11" i="1" s="1"/>
  <c r="I11" i="1"/>
  <c r="Q50" i="1"/>
  <c r="R50" i="1" s="1"/>
  <c r="U50" i="1" s="1"/>
  <c r="K50" i="1"/>
  <c r="I50" i="1"/>
  <c r="J50" i="1"/>
  <c r="K54" i="1"/>
  <c r="I54" i="1"/>
  <c r="J54" i="1"/>
  <c r="L54" i="1" s="1"/>
  <c r="Q54" i="1"/>
  <c r="R54" i="1" s="1"/>
  <c r="U54" i="1" s="1"/>
  <c r="J59" i="1"/>
  <c r="I59" i="1"/>
  <c r="Q59" i="1"/>
  <c r="R59" i="1" s="1"/>
  <c r="K59" i="1"/>
  <c r="K62" i="1"/>
  <c r="Q62" i="1"/>
  <c r="R62" i="1" s="1"/>
  <c r="U62" i="1" s="1"/>
  <c r="J62" i="1"/>
  <c r="Q67" i="1"/>
  <c r="R67" i="1" s="1"/>
  <c r="J67" i="1"/>
  <c r="I67" i="1"/>
  <c r="K67" i="1"/>
  <c r="J98" i="1"/>
  <c r="Q98" i="1"/>
  <c r="R98" i="1" s="1"/>
  <c r="U98" i="1" s="1"/>
  <c r="I98" i="1"/>
  <c r="K98" i="1"/>
  <c r="M220" i="1"/>
  <c r="P220" i="1" s="1"/>
  <c r="S220" i="1" s="1"/>
  <c r="N220" i="1"/>
  <c r="O220" i="1" s="1"/>
  <c r="J56" i="1"/>
  <c r="I56" i="1"/>
  <c r="K56" i="1"/>
  <c r="Q56" i="1"/>
  <c r="R56" i="1" s="1"/>
  <c r="I238" i="1"/>
  <c r="K238" i="1"/>
  <c r="Q238" i="1"/>
  <c r="R238" i="1" s="1"/>
  <c r="U238" i="1" s="1"/>
  <c r="J216" i="1"/>
  <c r="L216" i="1" s="1"/>
  <c r="N216" i="1" s="1"/>
  <c r="S237" i="1"/>
  <c r="I96" i="1"/>
  <c r="K96" i="1"/>
  <c r="Q96" i="1"/>
  <c r="R96" i="1" s="1"/>
  <c r="J96" i="1"/>
  <c r="L96" i="1" s="1"/>
  <c r="N96" i="1" s="1"/>
  <c r="K80" i="1"/>
  <c r="J80" i="1"/>
  <c r="L80" i="1" s="1"/>
  <c r="M80" i="1" s="1"/>
  <c r="P80" i="1" s="1"/>
  <c r="N138" i="1"/>
  <c r="X229" i="1"/>
  <c r="Q209" i="1"/>
  <c r="R209" i="1" s="1"/>
  <c r="U209" i="1" s="1"/>
  <c r="I209" i="1"/>
  <c r="J209" i="1"/>
  <c r="K209" i="1"/>
  <c r="K192" i="1"/>
  <c r="Q192" i="1"/>
  <c r="R192" i="1" s="1"/>
  <c r="U192" i="1" s="1"/>
  <c r="I192" i="1"/>
  <c r="J192" i="1"/>
  <c r="I122" i="1"/>
  <c r="K122" i="1"/>
  <c r="Q122" i="1"/>
  <c r="R122" i="1" s="1"/>
  <c r="J122" i="1"/>
  <c r="O5" i="1"/>
  <c r="Q207" i="1"/>
  <c r="R207" i="1" s="1"/>
  <c r="K207" i="1"/>
  <c r="I207" i="1"/>
  <c r="M207" i="1" s="1"/>
  <c r="P207" i="1" s="1"/>
  <c r="I199" i="1"/>
  <c r="K199" i="1"/>
  <c r="J199" i="1"/>
  <c r="Q199" i="1"/>
  <c r="R199" i="1" s="1"/>
  <c r="K189" i="1"/>
  <c r="J189" i="1"/>
  <c r="I189" i="1"/>
  <c r="Q189" i="1"/>
  <c r="R189" i="1" s="1"/>
  <c r="J65" i="1"/>
  <c r="L65" i="1" s="1"/>
  <c r="N65" i="1" s="1"/>
  <c r="O65" i="1" s="1"/>
  <c r="I65" i="1"/>
  <c r="Q65" i="1"/>
  <c r="R65" i="1" s="1"/>
  <c r="U65" i="1" s="1"/>
  <c r="J16" i="1"/>
  <c r="L16" i="1" s="1"/>
  <c r="N16" i="1" s="1"/>
  <c r="K16" i="1"/>
  <c r="J150" i="1"/>
  <c r="Q150" i="1"/>
  <c r="R150" i="1" s="1"/>
  <c r="U150" i="1" s="1"/>
  <c r="K150" i="1"/>
  <c r="I172" i="1"/>
  <c r="K172" i="1"/>
  <c r="Q218" i="1"/>
  <c r="R218" i="1" s="1"/>
  <c r="U218" i="1" s="1"/>
  <c r="I218" i="1"/>
  <c r="M218" i="1" s="1"/>
  <c r="P218" i="1" s="1"/>
  <c r="I227" i="1"/>
  <c r="J227" i="1"/>
  <c r="K227" i="1"/>
  <c r="Q227" i="1"/>
  <c r="R227" i="1" s="1"/>
  <c r="J231" i="1"/>
  <c r="L231" i="1" s="1"/>
  <c r="K231" i="1"/>
  <c r="I231" i="1"/>
  <c r="Q214" i="1"/>
  <c r="R214" i="1" s="1"/>
  <c r="U214" i="1" s="1"/>
  <c r="K214" i="1"/>
  <c r="I214" i="1"/>
  <c r="J214" i="1"/>
  <c r="Q184" i="1"/>
  <c r="R184" i="1" s="1"/>
  <c r="U184" i="1" s="1"/>
  <c r="K184" i="1"/>
  <c r="J184" i="1"/>
  <c r="I161" i="1"/>
  <c r="K161" i="1"/>
  <c r="Q161" i="1"/>
  <c r="R161" i="1" s="1"/>
  <c r="J161" i="1"/>
  <c r="N128" i="1"/>
  <c r="J4" i="1"/>
  <c r="L4" i="1" s="1"/>
  <c r="N4" i="1" s="1"/>
  <c r="K4" i="1"/>
  <c r="K8" i="1"/>
  <c r="J8" i="1"/>
  <c r="K35" i="1"/>
  <c r="J35" i="1"/>
  <c r="Q35" i="1"/>
  <c r="R35" i="1" s="1"/>
  <c r="K38" i="1"/>
  <c r="Q38" i="1"/>
  <c r="R38" i="1" s="1"/>
  <c r="J38" i="1"/>
  <c r="I38" i="1"/>
  <c r="K43" i="1"/>
  <c r="J43" i="1"/>
  <c r="L43" i="1" s="1"/>
  <c r="N43" i="1" s="1"/>
  <c r="Q43" i="1"/>
  <c r="R43" i="1" s="1"/>
  <c r="U43" i="1" s="1"/>
  <c r="Q76" i="1"/>
  <c r="R76" i="1" s="1"/>
  <c r="K76" i="1"/>
  <c r="I76" i="1"/>
  <c r="J76" i="1"/>
  <c r="J156" i="1"/>
  <c r="K156" i="1"/>
  <c r="Q156" i="1"/>
  <c r="R156" i="1" s="1"/>
  <c r="U156" i="1" s="1"/>
  <c r="I179" i="1"/>
  <c r="K179" i="1"/>
  <c r="J179" i="1"/>
  <c r="L179" i="1" s="1"/>
  <c r="N179" i="1" s="1"/>
  <c r="Q179" i="1"/>
  <c r="R179" i="1" s="1"/>
  <c r="U179" i="1" s="1"/>
  <c r="K195" i="1"/>
  <c r="O195" i="1" s="1"/>
  <c r="Q195" i="1"/>
  <c r="R195" i="1" s="1"/>
  <c r="I195" i="1"/>
  <c r="M195" i="1" s="1"/>
  <c r="P195" i="1" s="1"/>
  <c r="N169" i="1"/>
  <c r="K169" i="1"/>
  <c r="Q169" i="1"/>
  <c r="R169" i="1" s="1"/>
  <c r="K127" i="1"/>
  <c r="J127" i="1"/>
  <c r="I127" i="1"/>
  <c r="I13" i="1"/>
  <c r="M13" i="1" s="1"/>
  <c r="P13" i="1" s="1"/>
  <c r="Q13" i="1"/>
  <c r="R13" i="1" s="1"/>
  <c r="Q27" i="1"/>
  <c r="R27" i="1" s="1"/>
  <c r="K27" i="1"/>
  <c r="O27" i="1" s="1"/>
  <c r="J68" i="1"/>
  <c r="K68" i="1"/>
  <c r="K82" i="1"/>
  <c r="J82" i="1"/>
  <c r="I82" i="1"/>
  <c r="J94" i="1"/>
  <c r="L94" i="1" s="1"/>
  <c r="N94" i="1" s="1"/>
  <c r="I94" i="1"/>
  <c r="K94" i="1"/>
  <c r="Q94" i="1"/>
  <c r="R94" i="1" s="1"/>
  <c r="U94" i="1" s="1"/>
  <c r="Q108" i="1"/>
  <c r="R108" i="1" s="1"/>
  <c r="I108" i="1"/>
  <c r="K108" i="1"/>
  <c r="J108" i="1"/>
  <c r="L108" i="1" s="1"/>
  <c r="N108" i="1" s="1"/>
  <c r="K130" i="1"/>
  <c r="I130" i="1"/>
  <c r="J130" i="1"/>
  <c r="Q130" i="1"/>
  <c r="R130" i="1" s="1"/>
  <c r="U130" i="1" s="1"/>
  <c r="V23" i="1"/>
  <c r="V132" i="1"/>
  <c r="K239" i="1"/>
  <c r="J239" i="1"/>
  <c r="L239" i="1" s="1"/>
  <c r="M239" i="1" s="1"/>
  <c r="P239" i="1" s="1"/>
  <c r="Q239" i="1"/>
  <c r="R239" i="1" s="1"/>
  <c r="Q213" i="1"/>
  <c r="R213" i="1" s="1"/>
  <c r="I213" i="1"/>
  <c r="I205" i="1"/>
  <c r="K205" i="1"/>
  <c r="J49" i="1"/>
  <c r="I49" i="1"/>
  <c r="Q49" i="1"/>
  <c r="R49" i="1" s="1"/>
  <c r="J9" i="1"/>
  <c r="L9" i="1" s="1"/>
  <c r="N9" i="1" s="1"/>
  <c r="O9" i="1" s="1"/>
  <c r="I9" i="1"/>
  <c r="K19" i="1"/>
  <c r="I19" i="1"/>
  <c r="J19" i="1"/>
  <c r="Q77" i="1"/>
  <c r="R77" i="1" s="1"/>
  <c r="U77" i="1" s="1"/>
  <c r="I77" i="1"/>
  <c r="J77" i="1"/>
  <c r="K86" i="1"/>
  <c r="J86" i="1"/>
  <c r="L86" i="1" s="1"/>
  <c r="J91" i="1"/>
  <c r="I91" i="1"/>
  <c r="K139" i="1"/>
  <c r="J139" i="1"/>
  <c r="Q139" i="1"/>
  <c r="R139" i="1" s="1"/>
  <c r="K148" i="1"/>
  <c r="Q148" i="1"/>
  <c r="R148" i="1" s="1"/>
  <c r="I148" i="1"/>
  <c r="J148" i="1"/>
  <c r="N137" i="1"/>
  <c r="O137" i="1" s="1"/>
  <c r="J160" i="1"/>
  <c r="L160" i="1" s="1"/>
  <c r="N160" i="1" s="1"/>
  <c r="I160" i="1"/>
  <c r="K160" i="1"/>
  <c r="K121" i="1"/>
  <c r="Q121" i="1"/>
  <c r="R121" i="1" s="1"/>
  <c r="I121" i="1"/>
  <c r="J121" i="1"/>
  <c r="Q103" i="1"/>
  <c r="R103" i="1" s="1"/>
  <c r="U103" i="1" s="1"/>
  <c r="I103" i="1"/>
  <c r="K103" i="1"/>
  <c r="K63" i="1"/>
  <c r="I63" i="1"/>
  <c r="Q63" i="1"/>
  <c r="R63" i="1" s="1"/>
  <c r="U63" i="1" s="1"/>
  <c r="Q14" i="1"/>
  <c r="R14" i="1" s="1"/>
  <c r="U14" i="1" s="1"/>
  <c r="K14" i="1"/>
  <c r="J109" i="1"/>
  <c r="L109" i="1" s="1"/>
  <c r="N109" i="1" s="1"/>
  <c r="O109" i="1" s="1"/>
  <c r="I109" i="1"/>
  <c r="I125" i="1"/>
  <c r="K125" i="1"/>
  <c r="J125" i="1"/>
  <c r="L125" i="1" s="1"/>
  <c r="K131" i="1"/>
  <c r="I131" i="1"/>
  <c r="I87" i="1"/>
  <c r="Q87" i="1"/>
  <c r="R87" i="1" s="1"/>
  <c r="J87" i="1"/>
  <c r="K72" i="1"/>
  <c r="J72" i="1"/>
  <c r="L72" i="1" s="1"/>
  <c r="N72" i="1" s="1"/>
  <c r="I32" i="1"/>
  <c r="M32" i="1" s="1"/>
  <c r="P32" i="1" s="1"/>
  <c r="K32" i="1"/>
  <c r="O32" i="1" s="1"/>
  <c r="J20" i="1"/>
  <c r="I20" i="1"/>
  <c r="Q66" i="1"/>
  <c r="R66" i="1" s="1"/>
  <c r="I66" i="1"/>
  <c r="K66" i="1"/>
  <c r="J66" i="1"/>
  <c r="I114" i="1"/>
  <c r="J114" i="1"/>
  <c r="K114" i="1"/>
  <c r="V208" i="1"/>
  <c r="J230" i="1"/>
  <c r="K97" i="1"/>
  <c r="I215" i="1"/>
  <c r="I225" i="1"/>
  <c r="I31" i="1"/>
  <c r="M31" i="1" s="1"/>
  <c r="P31" i="1" s="1"/>
  <c r="T180" i="1"/>
  <c r="S180" i="1"/>
  <c r="T190" i="1"/>
  <c r="W190" i="1" s="1"/>
  <c r="S190" i="1"/>
  <c r="S229" i="1"/>
  <c r="N165" i="1"/>
  <c r="O165" i="1" s="1"/>
  <c r="T178" i="1"/>
  <c r="N10" i="1"/>
  <c r="N193" i="1"/>
  <c r="O193" i="1" s="1"/>
  <c r="M212" i="1"/>
  <c r="P212" i="1" s="1"/>
  <c r="N212" i="1"/>
  <c r="O212" i="1" s="1"/>
  <c r="M88" i="1"/>
  <c r="P88" i="1" s="1"/>
  <c r="N88" i="1"/>
  <c r="N231" i="1"/>
  <c r="N79" i="1"/>
  <c r="M79" i="1"/>
  <c r="P79" i="1" s="1"/>
  <c r="M21" i="1"/>
  <c r="P21" i="1" s="1"/>
  <c r="N21" i="1"/>
  <c r="N92" i="1"/>
  <c r="O92" i="1" s="1"/>
  <c r="T196" i="1"/>
  <c r="S196" i="1"/>
  <c r="M115" i="1"/>
  <c r="P115" i="1" s="1"/>
  <c r="M39" i="1"/>
  <c r="P39" i="1" s="1"/>
  <c r="N105" i="1"/>
  <c r="O105" i="1" s="1"/>
  <c r="N173" i="1"/>
  <c r="O173" i="1" s="1"/>
  <c r="M116" i="1"/>
  <c r="P116" i="1" s="1"/>
  <c r="N116" i="1"/>
  <c r="M241" i="1"/>
  <c r="P241" i="1" s="1"/>
  <c r="U112" i="1"/>
  <c r="V112" i="1" s="1"/>
  <c r="J84" i="1"/>
  <c r="V84" i="1" s="1"/>
  <c r="I233" i="1"/>
  <c r="J233" i="1"/>
  <c r="K233" i="1"/>
  <c r="I134" i="1"/>
  <c r="Q134" i="1"/>
  <c r="R134" i="1" s="1"/>
  <c r="K134" i="1"/>
  <c r="J134" i="1"/>
  <c r="Q172" i="1"/>
  <c r="R172" i="1" s="1"/>
  <c r="J172" i="1"/>
  <c r="K206" i="1"/>
  <c r="O206" i="1" s="1"/>
  <c r="I206" i="1"/>
  <c r="J175" i="1"/>
  <c r="I175" i="1"/>
  <c r="Q175" i="1"/>
  <c r="R175" i="1" s="1"/>
  <c r="J57" i="1"/>
  <c r="Q57" i="1"/>
  <c r="R57" i="1" s="1"/>
  <c r="I57" i="1"/>
  <c r="K57" i="1"/>
  <c r="I144" i="1"/>
  <c r="J144" i="1"/>
  <c r="K111" i="1"/>
  <c r="Q111" i="1"/>
  <c r="R111" i="1" s="1"/>
  <c r="J111" i="1"/>
  <c r="I111" i="1"/>
  <c r="Q183" i="1"/>
  <c r="R183" i="1" s="1"/>
  <c r="K183" i="1"/>
  <c r="Q166" i="1"/>
  <c r="R166" i="1" s="1"/>
  <c r="K166" i="1"/>
  <c r="I166" i="1"/>
  <c r="J166" i="1"/>
  <c r="J153" i="1"/>
  <c r="K153" i="1"/>
  <c r="Q234" i="1"/>
  <c r="R234" i="1" s="1"/>
  <c r="I234" i="1"/>
  <c r="M234" i="1" s="1"/>
  <c r="P234" i="1" s="1"/>
  <c r="K177" i="1"/>
  <c r="O177" i="1" s="1"/>
  <c r="Q177" i="1"/>
  <c r="R177" i="1" s="1"/>
  <c r="I177" i="1"/>
  <c r="M177" i="1" s="1"/>
  <c r="P177" i="1" s="1"/>
  <c r="L143" i="1"/>
  <c r="M143" i="1" s="1"/>
  <c r="P143" i="1" s="1"/>
  <c r="L97" i="1"/>
  <c r="Q79" i="1"/>
  <c r="R79" i="1" s="1"/>
  <c r="K79" i="1"/>
  <c r="J24" i="1"/>
  <c r="Q24" i="1"/>
  <c r="R24" i="1" s="1"/>
  <c r="I24" i="1"/>
  <c r="J89" i="1"/>
  <c r="I89" i="1"/>
  <c r="I41" i="1"/>
  <c r="J41" i="1"/>
  <c r="J6" i="1"/>
  <c r="K6" i="1"/>
  <c r="Q6" i="1"/>
  <c r="R6" i="1" s="1"/>
  <c r="K100" i="1"/>
  <c r="Q100" i="1"/>
  <c r="R100" i="1" s="1"/>
  <c r="I141" i="1"/>
  <c r="K141" i="1"/>
  <c r="Q141" i="1"/>
  <c r="R141" i="1" s="1"/>
  <c r="J141" i="1"/>
  <c r="J197" i="1"/>
  <c r="K197" i="1"/>
  <c r="I197" i="1"/>
  <c r="Q197" i="1"/>
  <c r="R197" i="1" s="1"/>
  <c r="K202" i="1"/>
  <c r="J202" i="1"/>
  <c r="J235" i="1"/>
  <c r="K235" i="1"/>
  <c r="Q235" i="1"/>
  <c r="R235" i="1" s="1"/>
  <c r="Q210" i="1"/>
  <c r="R210" i="1" s="1"/>
  <c r="J210" i="1"/>
  <c r="Q152" i="1"/>
  <c r="R152" i="1" s="1"/>
  <c r="I152" i="1"/>
  <c r="M152" i="1" s="1"/>
  <c r="P152" i="1" s="1"/>
  <c r="I136" i="1"/>
  <c r="J136" i="1"/>
  <c r="K104" i="1"/>
  <c r="J104" i="1"/>
  <c r="K88" i="1"/>
  <c r="Q88" i="1"/>
  <c r="R88" i="1" s="1"/>
  <c r="K47" i="1"/>
  <c r="J47" i="1"/>
  <c r="Q47" i="1"/>
  <c r="R47" i="1" s="1"/>
  <c r="Q224" i="1"/>
  <c r="R224" i="1" s="1"/>
  <c r="J224" i="1"/>
  <c r="I224" i="1"/>
  <c r="I176" i="1"/>
  <c r="K176" i="1"/>
  <c r="J176" i="1"/>
  <c r="J168" i="1"/>
  <c r="Q168" i="1"/>
  <c r="R168" i="1" s="1"/>
  <c r="I168" i="1"/>
  <c r="K168" i="1"/>
  <c r="J145" i="1"/>
  <c r="K145" i="1"/>
  <c r="J120" i="1"/>
  <c r="K120" i="1"/>
  <c r="Q120" i="1"/>
  <c r="R120" i="1" s="1"/>
  <c r="I120" i="1"/>
  <c r="J81" i="1"/>
  <c r="K81" i="1"/>
  <c r="I81" i="1"/>
  <c r="Q81" i="1"/>
  <c r="R81" i="1" s="1"/>
  <c r="I142" i="1"/>
  <c r="Q142" i="1"/>
  <c r="R142" i="1" s="1"/>
  <c r="I147" i="1"/>
  <c r="J147" i="1"/>
  <c r="Q147" i="1"/>
  <c r="R147" i="1" s="1"/>
  <c r="J238" i="1"/>
  <c r="I230" i="1"/>
  <c r="I184" i="1"/>
  <c r="I167" i="1"/>
  <c r="K135" i="1"/>
  <c r="I128" i="1"/>
  <c r="M128" i="1" s="1"/>
  <c r="P128" i="1" s="1"/>
  <c r="Q127" i="1"/>
  <c r="R127" i="1" s="1"/>
  <c r="J103" i="1"/>
  <c r="K17" i="1"/>
  <c r="K15" i="1"/>
  <c r="J3" i="1"/>
  <c r="K240" i="1"/>
  <c r="O240" i="1" s="1"/>
  <c r="I72" i="1"/>
  <c r="J63" i="1"/>
  <c r="Q16" i="1"/>
  <c r="R16" i="1" s="1"/>
  <c r="J15" i="1"/>
  <c r="I135" i="1"/>
  <c r="I16" i="1"/>
  <c r="I240" i="1"/>
  <c r="M240" i="1" s="1"/>
  <c r="P240" i="1" s="1"/>
  <c r="J135" i="1"/>
  <c r="K128" i="1"/>
  <c r="Q128" i="1"/>
  <c r="R128" i="1" s="1"/>
  <c r="X113" i="1" l="1"/>
  <c r="AB113" i="1"/>
  <c r="AC113" i="1" s="1"/>
  <c r="AB74" i="1"/>
  <c r="AC74" i="1" s="1"/>
  <c r="X74" i="1"/>
  <c r="M113" i="1"/>
  <c r="P113" i="1" s="1"/>
  <c r="M129" i="1"/>
  <c r="P129" i="1" s="1"/>
  <c r="S129" i="1" s="1"/>
  <c r="M69" i="1"/>
  <c r="P69" i="1" s="1"/>
  <c r="N237" i="1"/>
  <c r="O237" i="1" s="1"/>
  <c r="O21" i="1"/>
  <c r="S105" i="1"/>
  <c r="AB143" i="1"/>
  <c r="AC143" i="1" s="1"/>
  <c r="T74" i="1"/>
  <c r="W74" i="1" s="1"/>
  <c r="N124" i="1"/>
  <c r="S208" i="1"/>
  <c r="M194" i="1"/>
  <c r="P194" i="1" s="1"/>
  <c r="S194" i="1" s="1"/>
  <c r="V178" i="1"/>
  <c r="AB178" i="1" s="1"/>
  <c r="AC178" i="1" s="1"/>
  <c r="AD178" i="1" s="1"/>
  <c r="V85" i="1"/>
  <c r="V55" i="1"/>
  <c r="N129" i="1"/>
  <c r="T105" i="1"/>
  <c r="W105" i="1" s="1"/>
  <c r="AA105" i="1" s="1"/>
  <c r="T132" i="1"/>
  <c r="W132" i="1" s="1"/>
  <c r="AA132" i="1" s="1"/>
  <c r="O69" i="1"/>
  <c r="S2" i="1"/>
  <c r="T42" i="1"/>
  <c r="W42" i="1" s="1"/>
  <c r="AA42" i="1" s="1"/>
  <c r="O112" i="1"/>
  <c r="O208" i="1"/>
  <c r="M55" i="1"/>
  <c r="P55" i="1" s="1"/>
  <c r="O128" i="1"/>
  <c r="M72" i="1"/>
  <c r="P72" i="1" s="1"/>
  <c r="S72" i="1" s="1"/>
  <c r="T208" i="1"/>
  <c r="W208" i="1" s="1"/>
  <c r="AA208" i="1" s="1"/>
  <c r="M4" i="1"/>
  <c r="P4" i="1" s="1"/>
  <c r="S4" i="1" s="1"/>
  <c r="N106" i="1"/>
  <c r="O106" i="1" s="1"/>
  <c r="N170" i="1"/>
  <c r="N14" i="1"/>
  <c r="V188" i="1"/>
  <c r="X188" i="1" s="1"/>
  <c r="M140" i="1"/>
  <c r="P140" i="1" s="1"/>
  <c r="S140" i="1" s="1"/>
  <c r="O14" i="1"/>
  <c r="AB93" i="1"/>
  <c r="AC93" i="1" s="1"/>
  <c r="T112" i="1"/>
  <c r="W112" i="1" s="1"/>
  <c r="AA112" i="1" s="1"/>
  <c r="N58" i="1"/>
  <c r="O58" i="1" s="1"/>
  <c r="N188" i="1"/>
  <c r="O188" i="1" s="1"/>
  <c r="M102" i="1"/>
  <c r="P102" i="1" s="1"/>
  <c r="N52" i="1"/>
  <c r="O52" i="1" s="1"/>
  <c r="N239" i="1"/>
  <c r="S188" i="1"/>
  <c r="O124" i="1"/>
  <c r="O71" i="1"/>
  <c r="M26" i="1"/>
  <c r="P26" i="1" s="1"/>
  <c r="S26" i="1" s="1"/>
  <c r="O116" i="1"/>
  <c r="T188" i="1"/>
  <c r="N90" i="1"/>
  <c r="O90" i="1" s="1"/>
  <c r="X159" i="1"/>
  <c r="N140" i="1"/>
  <c r="N186" i="1"/>
  <c r="O186" i="1" s="1"/>
  <c r="Y186" i="1"/>
  <c r="AB196" i="1"/>
  <c r="AC196" i="1" s="1"/>
  <c r="AD196" i="1" s="1"/>
  <c r="V174" i="1"/>
  <c r="X174" i="1" s="1"/>
  <c r="M231" i="1"/>
  <c r="P231" i="1" s="1"/>
  <c r="AB21" i="1"/>
  <c r="AC21" i="1" s="1"/>
  <c r="M52" i="1"/>
  <c r="P52" i="1" s="1"/>
  <c r="S52" i="1" s="1"/>
  <c r="N85" i="1"/>
  <c r="O85" i="1" s="1"/>
  <c r="AB186" i="1"/>
  <c r="AC186" i="1" s="1"/>
  <c r="AD186" i="1" s="1"/>
  <c r="AE186" i="1" s="1"/>
  <c r="V140" i="1"/>
  <c r="X140" i="1" s="1"/>
  <c r="Z74" i="1"/>
  <c r="M86" i="1"/>
  <c r="P86" i="1" s="1"/>
  <c r="T86" i="1" s="1"/>
  <c r="V138" i="1"/>
  <c r="X138" i="1" s="1"/>
  <c r="V115" i="1"/>
  <c r="V68" i="1"/>
  <c r="M96" i="1"/>
  <c r="P96" i="1" s="1"/>
  <c r="S96" i="1" s="1"/>
  <c r="M12" i="1"/>
  <c r="P12" i="1" s="1"/>
  <c r="T12" i="1" s="1"/>
  <c r="W12" i="1" s="1"/>
  <c r="AA12" i="1" s="1"/>
  <c r="AB140" i="1"/>
  <c r="AC140" i="1" s="1"/>
  <c r="X64" i="1"/>
  <c r="AB64" i="1"/>
  <c r="AC64" i="1" s="1"/>
  <c r="V53" i="1"/>
  <c r="X53" i="1" s="1"/>
  <c r="M54" i="1"/>
  <c r="P54" i="1" s="1"/>
  <c r="S178" i="1"/>
  <c r="M157" i="1"/>
  <c r="P157" i="1" s="1"/>
  <c r="T157" i="1" s="1"/>
  <c r="M165" i="1"/>
  <c r="P165" i="1" s="1"/>
  <c r="S165" i="1" s="1"/>
  <c r="T222" i="1"/>
  <c r="W222" i="1" s="1"/>
  <c r="AA222" i="1" s="1"/>
  <c r="X39" i="1"/>
  <c r="T2" i="1"/>
  <c r="W2" i="1" s="1"/>
  <c r="AA2" i="1" s="1"/>
  <c r="O170" i="1"/>
  <c r="O182" i="1"/>
  <c r="X42" i="1"/>
  <c r="V193" i="1"/>
  <c r="X193" i="1" s="1"/>
  <c r="AB18" i="1"/>
  <c r="AC18" i="1" s="1"/>
  <c r="AD18" i="1" s="1"/>
  <c r="AE18" i="1" s="1"/>
  <c r="AF18" i="1" s="1"/>
  <c r="M97" i="1"/>
  <c r="P97" i="1" s="1"/>
  <c r="S5" i="1"/>
  <c r="O10" i="1"/>
  <c r="V97" i="1"/>
  <c r="O140" i="1"/>
  <c r="S40" i="1"/>
  <c r="T40" i="1"/>
  <c r="W40" i="1" s="1"/>
  <c r="AA40" i="1" s="1"/>
  <c r="O129" i="1"/>
  <c r="M164" i="1"/>
  <c r="P164" i="1" s="1"/>
  <c r="S164" i="1" s="1"/>
  <c r="O241" i="1"/>
  <c r="V44" i="1"/>
  <c r="S48" i="1"/>
  <c r="V2" i="1"/>
  <c r="X69" i="1"/>
  <c r="V34" i="1"/>
  <c r="X34" i="1" s="1"/>
  <c r="V222" i="1"/>
  <c r="X222" i="1" s="1"/>
  <c r="V9" i="1"/>
  <c r="V45" i="1"/>
  <c r="X190" i="1"/>
  <c r="V7" i="1"/>
  <c r="V124" i="1"/>
  <c r="X124" i="1" s="1"/>
  <c r="S239" i="1"/>
  <c r="O43" i="1"/>
  <c r="M37" i="1"/>
  <c r="P37" i="1" s="1"/>
  <c r="T37" i="1" s="1"/>
  <c r="W37" i="1" s="1"/>
  <c r="AA37" i="1" s="1"/>
  <c r="O225" i="1"/>
  <c r="AD229" i="1"/>
  <c r="AH229" i="1" s="1"/>
  <c r="V80" i="1"/>
  <c r="M221" i="1"/>
  <c r="P221" i="1" s="1"/>
  <c r="O217" i="1"/>
  <c r="M36" i="1"/>
  <c r="P36" i="1" s="1"/>
  <c r="S36" i="1" s="1"/>
  <c r="M60" i="1"/>
  <c r="P60" i="1" s="1"/>
  <c r="T60" i="1" s="1"/>
  <c r="M181" i="1"/>
  <c r="P181" i="1" s="1"/>
  <c r="S181" i="1" s="1"/>
  <c r="O33" i="1"/>
  <c r="O36" i="1"/>
  <c r="V29" i="1"/>
  <c r="V52" i="1"/>
  <c r="AB52" i="1" s="1"/>
  <c r="AC52" i="1" s="1"/>
  <c r="Y74" i="1"/>
  <c r="AA74" i="1"/>
  <c r="AA186" i="1"/>
  <c r="Z18" i="1"/>
  <c r="Y18" i="1"/>
  <c r="S10" i="1"/>
  <c r="T10" i="1"/>
  <c r="T140" i="1"/>
  <c r="W140" i="1" s="1"/>
  <c r="M179" i="1"/>
  <c r="P179" i="1" s="1"/>
  <c r="S179" i="1" s="1"/>
  <c r="O138" i="1"/>
  <c r="AD74" i="1"/>
  <c r="AE74" i="1" s="1"/>
  <c r="AF74" i="1" s="1"/>
  <c r="AG74" i="1" s="1"/>
  <c r="M28" i="1"/>
  <c r="P28" i="1" s="1"/>
  <c r="T28" i="1" s="1"/>
  <c r="V219" i="1"/>
  <c r="O46" i="1"/>
  <c r="M99" i="1"/>
  <c r="P99" i="1" s="1"/>
  <c r="T99" i="1" s="1"/>
  <c r="V118" i="1"/>
  <c r="M118" i="1"/>
  <c r="P118" i="1" s="1"/>
  <c r="V151" i="1"/>
  <c r="AB151" i="1" s="1"/>
  <c r="AC151" i="1" s="1"/>
  <c r="T124" i="1"/>
  <c r="W124" i="1" s="1"/>
  <c r="AA124" i="1" s="1"/>
  <c r="AB228" i="1"/>
  <c r="AC228" i="1" s="1"/>
  <c r="AD228" i="1" s="1"/>
  <c r="AE228" i="1" s="1"/>
  <c r="AF228" i="1" s="1"/>
  <c r="X228" i="1"/>
  <c r="Z228" i="1" s="1"/>
  <c r="N54" i="1"/>
  <c r="O54" i="1" s="1"/>
  <c r="O169" i="1"/>
  <c r="O108" i="1"/>
  <c r="V82" i="1"/>
  <c r="AB82" i="1" s="1"/>
  <c r="AC82" i="1" s="1"/>
  <c r="S13" i="1"/>
  <c r="T218" i="1"/>
  <c r="W218" i="1" s="1"/>
  <c r="AA218" i="1" s="1"/>
  <c r="O216" i="1"/>
  <c r="O37" i="1"/>
  <c r="V185" i="1"/>
  <c r="O26" i="1"/>
  <c r="N11" i="1"/>
  <c r="O11" i="1" s="1"/>
  <c r="T71" i="1"/>
  <c r="W71" i="1" s="1"/>
  <c r="AA71" i="1" s="1"/>
  <c r="X52" i="1"/>
  <c r="N126" i="1"/>
  <c r="O126" i="1" s="1"/>
  <c r="V19" i="1"/>
  <c r="AB19" i="1" s="1"/>
  <c r="AC19" i="1" s="1"/>
  <c r="O205" i="1"/>
  <c r="V4" i="1"/>
  <c r="V129" i="1"/>
  <c r="AB129" i="1" s="1"/>
  <c r="AC129" i="1" s="1"/>
  <c r="V10" i="1"/>
  <c r="AB10" i="1" s="1"/>
  <c r="AC10" i="1" s="1"/>
  <c r="V102" i="1"/>
  <c r="AB102" i="1" s="1"/>
  <c r="AC102" i="1" s="1"/>
  <c r="M29" i="1"/>
  <c r="P29" i="1" s="1"/>
  <c r="V126" i="1"/>
  <c r="X126" i="1" s="1"/>
  <c r="AB212" i="1"/>
  <c r="AC212" i="1" s="1"/>
  <c r="X212" i="1"/>
  <c r="S124" i="1"/>
  <c r="M205" i="1"/>
  <c r="P205" i="1" s="1"/>
  <c r="M203" i="1"/>
  <c r="P203" i="1" s="1"/>
  <c r="S203" i="1" s="1"/>
  <c r="M163" i="1"/>
  <c r="P163" i="1" s="1"/>
  <c r="S163" i="1" s="1"/>
  <c r="V33" i="1"/>
  <c r="AB33" i="1" s="1"/>
  <c r="AC33" i="1" s="1"/>
  <c r="V83" i="1"/>
  <c r="AB83" i="1" s="1"/>
  <c r="AC83" i="1" s="1"/>
  <c r="V182" i="1"/>
  <c r="AB182" i="1" s="1"/>
  <c r="AC182" i="1" s="1"/>
  <c r="V116" i="1"/>
  <c r="N174" i="1"/>
  <c r="O174" i="1" s="1"/>
  <c r="S177" i="1"/>
  <c r="N86" i="1"/>
  <c r="O86" i="1" s="1"/>
  <c r="M213" i="1"/>
  <c r="P213" i="1" s="1"/>
  <c r="S213" i="1" s="1"/>
  <c r="N73" i="1"/>
  <c r="O73" i="1" s="1"/>
  <c r="V165" i="1"/>
  <c r="AB165" i="1" s="1"/>
  <c r="AC165" i="1" s="1"/>
  <c r="O163" i="1"/>
  <c r="M126" i="1"/>
  <c r="P126" i="1" s="1"/>
  <c r="V73" i="1"/>
  <c r="X73" i="1" s="1"/>
  <c r="X7" i="1"/>
  <c r="AB7" i="1"/>
  <c r="AC7" i="1" s="1"/>
  <c r="N164" i="1"/>
  <c r="O164" i="1" s="1"/>
  <c r="L7" i="1"/>
  <c r="M7" i="1" s="1"/>
  <c r="P7" i="1" s="1"/>
  <c r="AB2" i="1"/>
  <c r="AC2" i="1" s="1"/>
  <c r="X2" i="1"/>
  <c r="M95" i="1"/>
  <c r="P95" i="1" s="1"/>
  <c r="S95" i="1" s="1"/>
  <c r="AB180" i="1"/>
  <c r="AC180" i="1" s="1"/>
  <c r="AD180" i="1" s="1"/>
  <c r="X180" i="1"/>
  <c r="L223" i="1"/>
  <c r="M223" i="1" s="1"/>
  <c r="P223" i="1" s="1"/>
  <c r="N80" i="1"/>
  <c r="O80" i="1" s="1"/>
  <c r="M11" i="1"/>
  <c r="P11" i="1" s="1"/>
  <c r="S11" i="1" s="1"/>
  <c r="O203" i="1"/>
  <c r="T53" i="1"/>
  <c r="W53" i="1" s="1"/>
  <c r="Y53" i="1" s="1"/>
  <c r="O155" i="1"/>
  <c r="O110" i="1"/>
  <c r="V90" i="1"/>
  <c r="O29" i="1"/>
  <c r="U107" i="1"/>
  <c r="V107" i="1" s="1"/>
  <c r="T107" i="1"/>
  <c r="W107" i="1" s="1"/>
  <c r="AA107" i="1" s="1"/>
  <c r="S174" i="1"/>
  <c r="T174" i="1"/>
  <c r="V26" i="1"/>
  <c r="S107" i="1"/>
  <c r="V71" i="1"/>
  <c r="AB40" i="1"/>
  <c r="AC40" i="1" s="1"/>
  <c r="X40" i="1"/>
  <c r="L78" i="1"/>
  <c r="M78" i="1" s="1"/>
  <c r="P78" i="1" s="1"/>
  <c r="S78" i="1" s="1"/>
  <c r="S22" i="1"/>
  <c r="T22" i="1"/>
  <c r="V14" i="1"/>
  <c r="AB14" i="1" s="1"/>
  <c r="AC14" i="1" s="1"/>
  <c r="S102" i="1"/>
  <c r="O131" i="1"/>
  <c r="O231" i="1"/>
  <c r="N125" i="1"/>
  <c r="O125" i="1" s="1"/>
  <c r="V215" i="1"/>
  <c r="AB215" i="1" s="1"/>
  <c r="AC215" i="1" s="1"/>
  <c r="S169" i="1"/>
  <c r="S53" i="1"/>
  <c r="M198" i="1"/>
  <c r="P198" i="1" s="1"/>
  <c r="S198" i="1" s="1"/>
  <c r="O25" i="1"/>
  <c r="M25" i="1"/>
  <c r="P25" i="1" s="1"/>
  <c r="V25" i="1"/>
  <c r="L17" i="1"/>
  <c r="M17" i="1" s="1"/>
  <c r="P17" i="1" s="1"/>
  <c r="S12" i="1"/>
  <c r="AB45" i="1"/>
  <c r="AC45" i="1" s="1"/>
  <c r="X45" i="1"/>
  <c r="O239" i="1"/>
  <c r="M187" i="1"/>
  <c r="P187" i="1" s="1"/>
  <c r="S187" i="1" s="1"/>
  <c r="V187" i="1"/>
  <c r="L45" i="1"/>
  <c r="M45" i="1" s="1"/>
  <c r="P45" i="1" s="1"/>
  <c r="L154" i="1"/>
  <c r="M154" i="1" s="1"/>
  <c r="P154" i="1" s="1"/>
  <c r="V154" i="1"/>
  <c r="O79" i="1"/>
  <c r="O183" i="1"/>
  <c r="AB53" i="1"/>
  <c r="AC53" i="1" s="1"/>
  <c r="V170" i="1"/>
  <c r="AB170" i="1" s="1"/>
  <c r="AC170" i="1" s="1"/>
  <c r="M232" i="1"/>
  <c r="P232" i="1" s="1"/>
  <c r="V232" i="1"/>
  <c r="O232" i="1"/>
  <c r="V48" i="1"/>
  <c r="U123" i="1"/>
  <c r="V123" i="1" s="1"/>
  <c r="AB116" i="1"/>
  <c r="AC116" i="1" s="1"/>
  <c r="X116" i="1"/>
  <c r="AB29" i="1"/>
  <c r="AC29" i="1" s="1"/>
  <c r="X29" i="1"/>
  <c r="V225" i="1"/>
  <c r="AB225" i="1" s="1"/>
  <c r="AC225" i="1" s="1"/>
  <c r="V36" i="1"/>
  <c r="X36" i="1" s="1"/>
  <c r="M185" i="1"/>
  <c r="P185" i="1" s="1"/>
  <c r="S185" i="1" s="1"/>
  <c r="AB158" i="1"/>
  <c r="AC158" i="1" s="1"/>
  <c r="X158" i="1"/>
  <c r="L64" i="1"/>
  <c r="M64" i="1" s="1"/>
  <c r="P64" i="1" s="1"/>
  <c r="S64" i="1" s="1"/>
  <c r="L226" i="1"/>
  <c r="M226" i="1" s="1"/>
  <c r="P226" i="1" s="1"/>
  <c r="M182" i="1"/>
  <c r="P182" i="1" s="1"/>
  <c r="U78" i="1"/>
  <c r="V78" i="1" s="1"/>
  <c r="M131" i="1"/>
  <c r="P131" i="1" s="1"/>
  <c r="M110" i="1"/>
  <c r="P110" i="1" s="1"/>
  <c r="T110" i="1" s="1"/>
  <c r="W110" i="1" s="1"/>
  <c r="AA110" i="1" s="1"/>
  <c r="V223" i="1"/>
  <c r="X223" i="1" s="1"/>
  <c r="Z186" i="1"/>
  <c r="O117" i="1"/>
  <c r="N151" i="1"/>
  <c r="O151" i="1" s="1"/>
  <c r="M193" i="1"/>
  <c r="P193" i="1" s="1"/>
  <c r="V30" i="1"/>
  <c r="AB194" i="1"/>
  <c r="AC194" i="1" s="1"/>
  <c r="X194" i="1"/>
  <c r="V226" i="1"/>
  <c r="T137" i="1"/>
  <c r="U137" i="1"/>
  <c r="V137" i="1" s="1"/>
  <c r="O2" i="1"/>
  <c r="L123" i="1"/>
  <c r="M123" i="1" s="1"/>
  <c r="P123" i="1" s="1"/>
  <c r="S123" i="1" s="1"/>
  <c r="S137" i="1"/>
  <c r="O215" i="1"/>
  <c r="X44" i="1"/>
  <c r="AB44" i="1"/>
  <c r="AC44" i="1" s="1"/>
  <c r="S133" i="1"/>
  <c r="T133" i="1"/>
  <c r="W133" i="1" s="1"/>
  <c r="M16" i="1"/>
  <c r="P16" i="1" s="1"/>
  <c r="T16" i="1" s="1"/>
  <c r="N99" i="1"/>
  <c r="O99" i="1" s="1"/>
  <c r="S14" i="1"/>
  <c r="S99" i="1"/>
  <c r="V43" i="1"/>
  <c r="X105" i="1"/>
  <c r="Y105" i="1" s="1"/>
  <c r="AB105" i="1"/>
  <c r="AC105" i="1" s="1"/>
  <c r="AD105" i="1" s="1"/>
  <c r="V217" i="1"/>
  <c r="V37" i="1"/>
  <c r="L219" i="1"/>
  <c r="M219" i="1" s="1"/>
  <c r="P219" i="1" s="1"/>
  <c r="U12" i="1"/>
  <c r="V12" i="1" s="1"/>
  <c r="V171" i="1"/>
  <c r="M43" i="1"/>
  <c r="P43" i="1" s="1"/>
  <c r="T43" i="1" s="1"/>
  <c r="V28" i="1"/>
  <c r="V241" i="1"/>
  <c r="L44" i="1"/>
  <c r="M44" i="1" s="1"/>
  <c r="P44" i="1" s="1"/>
  <c r="M225" i="1"/>
  <c r="P225" i="1" s="1"/>
  <c r="T225" i="1" s="1"/>
  <c r="AD190" i="1"/>
  <c r="S218" i="1"/>
  <c r="V91" i="1"/>
  <c r="AB91" i="1" s="1"/>
  <c r="AC91" i="1" s="1"/>
  <c r="V8" i="1"/>
  <c r="X8" i="1" s="1"/>
  <c r="V218" i="1"/>
  <c r="AB218" i="1" s="1"/>
  <c r="AC218" i="1" s="1"/>
  <c r="V65" i="1"/>
  <c r="X65" i="1" s="1"/>
  <c r="AB188" i="1"/>
  <c r="AC188" i="1" s="1"/>
  <c r="AD188" i="1" s="1"/>
  <c r="V198" i="1"/>
  <c r="X198" i="1" s="1"/>
  <c r="O28" i="1"/>
  <c r="L61" i="1"/>
  <c r="N61" i="1" s="1"/>
  <c r="O61" i="1" s="1"/>
  <c r="V51" i="1"/>
  <c r="U173" i="1"/>
  <c r="V173" i="1" s="1"/>
  <c r="O213" i="1"/>
  <c r="U201" i="1"/>
  <c r="V201" i="1" s="1"/>
  <c r="L171" i="1"/>
  <c r="M171" i="1" s="1"/>
  <c r="P171" i="1" s="1"/>
  <c r="O119" i="1"/>
  <c r="M215" i="1"/>
  <c r="P215" i="1" s="1"/>
  <c r="T23" i="1"/>
  <c r="W23" i="1" s="1"/>
  <c r="AA23" i="1" s="1"/>
  <c r="S23" i="1"/>
  <c r="V163" i="1"/>
  <c r="V99" i="1"/>
  <c r="M173" i="1"/>
  <c r="P173" i="1" s="1"/>
  <c r="S173" i="1" s="1"/>
  <c r="U60" i="1"/>
  <c r="V60" i="1" s="1"/>
  <c r="L149" i="1"/>
  <c r="M149" i="1" s="1"/>
  <c r="P149" i="1" s="1"/>
  <c r="S149" i="1" s="1"/>
  <c r="L162" i="1"/>
  <c r="M162" i="1" s="1"/>
  <c r="P162" i="1" s="1"/>
  <c r="O16" i="1"/>
  <c r="V157" i="1"/>
  <c r="M125" i="1"/>
  <c r="P125" i="1" s="1"/>
  <c r="S125" i="1" s="1"/>
  <c r="M217" i="1"/>
  <c r="P217" i="1" s="1"/>
  <c r="S217" i="1" s="1"/>
  <c r="N95" i="1"/>
  <c r="O95" i="1" s="1"/>
  <c r="V92" i="1"/>
  <c r="X92" i="1" s="1"/>
  <c r="M216" i="1"/>
  <c r="P216" i="1" s="1"/>
  <c r="S216" i="1" s="1"/>
  <c r="S37" i="1"/>
  <c r="T158" i="1"/>
  <c r="S158" i="1"/>
  <c r="M58" i="1"/>
  <c r="P58" i="1" s="1"/>
  <c r="U46" i="1"/>
  <c r="V46" i="1" s="1"/>
  <c r="L51" i="1"/>
  <c r="M51" i="1" s="1"/>
  <c r="P51" i="1" s="1"/>
  <c r="S151" i="1"/>
  <c r="T151" i="1"/>
  <c r="O60" i="1"/>
  <c r="L83" i="1"/>
  <c r="N83" i="1" s="1"/>
  <c r="O83" i="1" s="1"/>
  <c r="L34" i="1"/>
  <c r="M34" i="1" s="1"/>
  <c r="P34" i="1" s="1"/>
  <c r="L201" i="1"/>
  <c r="M201" i="1" s="1"/>
  <c r="P201" i="1" s="1"/>
  <c r="S201" i="1" s="1"/>
  <c r="V32" i="1"/>
  <c r="AB32" i="1" s="1"/>
  <c r="AC32" i="1" s="1"/>
  <c r="W48" i="1"/>
  <c r="M142" i="1"/>
  <c r="P142" i="1" s="1"/>
  <c r="S142" i="1" s="1"/>
  <c r="M33" i="1"/>
  <c r="P33" i="1" s="1"/>
  <c r="S33" i="1" s="1"/>
  <c r="T102" i="1"/>
  <c r="W102" i="1" s="1"/>
  <c r="AA102" i="1" s="1"/>
  <c r="M109" i="1"/>
  <c r="P109" i="1" s="1"/>
  <c r="V86" i="1"/>
  <c r="AB86" i="1" s="1"/>
  <c r="AC86" i="1" s="1"/>
  <c r="O94" i="1"/>
  <c r="S207" i="1"/>
  <c r="V209" i="1"/>
  <c r="X209" i="1" s="1"/>
  <c r="M92" i="1"/>
  <c r="P92" i="1" s="1"/>
  <c r="S92" i="1" s="1"/>
  <c r="O200" i="1"/>
  <c r="M155" i="1"/>
  <c r="P155" i="1" s="1"/>
  <c r="S155" i="1" s="1"/>
  <c r="V58" i="1"/>
  <c r="O31" i="1"/>
  <c r="M46" i="1"/>
  <c r="P46" i="1" s="1"/>
  <c r="S46" i="1" s="1"/>
  <c r="O12" i="1"/>
  <c r="O185" i="1"/>
  <c r="AB126" i="1"/>
  <c r="AC126" i="1" s="1"/>
  <c r="U61" i="1"/>
  <c r="V61" i="1" s="1"/>
  <c r="O100" i="1"/>
  <c r="T14" i="1"/>
  <c r="W14" i="1" s="1"/>
  <c r="O96" i="1"/>
  <c r="V110" i="1"/>
  <c r="O157" i="1"/>
  <c r="U95" i="1"/>
  <c r="V95" i="1" s="1"/>
  <c r="AB95" i="1" s="1"/>
  <c r="AC95" i="1" s="1"/>
  <c r="T95" i="1"/>
  <c r="W95" i="1" s="1"/>
  <c r="AA95" i="1" s="1"/>
  <c r="U149" i="1"/>
  <c r="V149" i="1" s="1"/>
  <c r="V162" i="1"/>
  <c r="W10" i="1"/>
  <c r="AA10" i="1" s="1"/>
  <c r="X91" i="1"/>
  <c r="X225" i="1"/>
  <c r="AB68" i="1"/>
  <c r="AC68" i="1" s="1"/>
  <c r="X68" i="1"/>
  <c r="AB97" i="1"/>
  <c r="AC97" i="1" s="1"/>
  <c r="X97" i="1"/>
  <c r="AB9" i="1"/>
  <c r="AC9" i="1" s="1"/>
  <c r="X9" i="1"/>
  <c r="S80" i="1"/>
  <c r="T80" i="1"/>
  <c r="W80" i="1" s="1"/>
  <c r="AA80" i="1" s="1"/>
  <c r="U35" i="1"/>
  <c r="V35" i="1" s="1"/>
  <c r="V125" i="1"/>
  <c r="L35" i="1"/>
  <c r="M35" i="1" s="1"/>
  <c r="P35" i="1" s="1"/>
  <c r="S35" i="1" s="1"/>
  <c r="S128" i="1"/>
  <c r="U66" i="1"/>
  <c r="V66" i="1" s="1"/>
  <c r="U87" i="1"/>
  <c r="V87" i="1" s="1"/>
  <c r="O160" i="1"/>
  <c r="L148" i="1"/>
  <c r="M148" i="1" s="1"/>
  <c r="P148" i="1" s="1"/>
  <c r="S148" i="1" s="1"/>
  <c r="L91" i="1"/>
  <c r="M91" i="1" s="1"/>
  <c r="P91" i="1" s="1"/>
  <c r="X23" i="1"/>
  <c r="AB23" i="1"/>
  <c r="AC23" i="1" s="1"/>
  <c r="M108" i="1"/>
  <c r="P108" i="1" s="1"/>
  <c r="S108" i="1" s="1"/>
  <c r="L127" i="1"/>
  <c r="M127" i="1" s="1"/>
  <c r="P127" i="1" s="1"/>
  <c r="V131" i="1"/>
  <c r="V156" i="1"/>
  <c r="V214" i="1"/>
  <c r="L227" i="1"/>
  <c r="M227" i="1" s="1"/>
  <c r="P227" i="1" s="1"/>
  <c r="S227" i="1" s="1"/>
  <c r="L150" i="1"/>
  <c r="M150" i="1" s="1"/>
  <c r="P150" i="1" s="1"/>
  <c r="L189" i="1"/>
  <c r="N189" i="1" s="1"/>
  <c r="O189" i="1" s="1"/>
  <c r="U207" i="1"/>
  <c r="V207" i="1" s="1"/>
  <c r="T207" i="1"/>
  <c r="W207" i="1" s="1"/>
  <c r="AA207" i="1" s="1"/>
  <c r="U56" i="1"/>
  <c r="V56" i="1" s="1"/>
  <c r="U203" i="1"/>
  <c r="V203" i="1" s="1"/>
  <c r="L70" i="1"/>
  <c r="N70" i="1" s="1"/>
  <c r="O70" i="1" s="1"/>
  <c r="M200" i="1"/>
  <c r="P200" i="1" s="1"/>
  <c r="S200" i="1" s="1"/>
  <c r="T93" i="1"/>
  <c r="S93" i="1"/>
  <c r="V191" i="1"/>
  <c r="V146" i="1"/>
  <c r="O181" i="1"/>
  <c r="U236" i="1"/>
  <c r="V236" i="1" s="1"/>
  <c r="U227" i="1"/>
  <c r="V227" i="1" s="1"/>
  <c r="AB43" i="1"/>
  <c r="AC43" i="1" s="1"/>
  <c r="X43" i="1"/>
  <c r="S30" i="1"/>
  <c r="T30" i="1"/>
  <c r="L191" i="1"/>
  <c r="M191" i="1" s="1"/>
  <c r="P191" i="1" s="1"/>
  <c r="L236" i="1"/>
  <c r="M236" i="1" s="1"/>
  <c r="P236" i="1" s="1"/>
  <c r="S152" i="1"/>
  <c r="S31" i="1"/>
  <c r="T31" i="1"/>
  <c r="AB208" i="1"/>
  <c r="AC208" i="1" s="1"/>
  <c r="X208" i="1"/>
  <c r="V20" i="1"/>
  <c r="L121" i="1"/>
  <c r="M121" i="1" s="1"/>
  <c r="P121" i="1" s="1"/>
  <c r="M9" i="1"/>
  <c r="P9" i="1" s="1"/>
  <c r="U213" i="1"/>
  <c r="V213" i="1" s="1"/>
  <c r="U108" i="1"/>
  <c r="V108" i="1" s="1"/>
  <c r="S195" i="1"/>
  <c r="L8" i="1"/>
  <c r="M8" i="1" s="1"/>
  <c r="P8" i="1" s="1"/>
  <c r="V231" i="1"/>
  <c r="V192" i="1"/>
  <c r="L67" i="1"/>
  <c r="N67" i="1" s="1"/>
  <c r="O67" i="1" s="1"/>
  <c r="L59" i="1"/>
  <c r="N59" i="1" s="1"/>
  <c r="O59" i="1" s="1"/>
  <c r="V50" i="1"/>
  <c r="M106" i="1"/>
  <c r="P106" i="1" s="1"/>
  <c r="S106" i="1" s="1"/>
  <c r="L211" i="1"/>
  <c r="M211" i="1" s="1"/>
  <c r="P211" i="1" s="1"/>
  <c r="L146" i="1"/>
  <c r="N146" i="1" s="1"/>
  <c r="O146" i="1" s="1"/>
  <c r="L161" i="1"/>
  <c r="M161" i="1" s="1"/>
  <c r="P161" i="1" s="1"/>
  <c r="S161" i="1" s="1"/>
  <c r="U189" i="1"/>
  <c r="V189" i="1" s="1"/>
  <c r="U200" i="1"/>
  <c r="V200" i="1" s="1"/>
  <c r="W5" i="1"/>
  <c r="AA5" i="1" s="1"/>
  <c r="AB132" i="1"/>
  <c r="AC132" i="1" s="1"/>
  <c r="AD132" i="1" s="1"/>
  <c r="AE132" i="1" s="1"/>
  <c r="AF132" i="1" s="1"/>
  <c r="AG132" i="1" s="1"/>
  <c r="X132" i="1"/>
  <c r="L192" i="1"/>
  <c r="M192" i="1" s="1"/>
  <c r="P192" i="1" s="1"/>
  <c r="T220" i="1"/>
  <c r="L20" i="1"/>
  <c r="N20" i="1" s="1"/>
  <c r="O20" i="1" s="1"/>
  <c r="X55" i="1"/>
  <c r="AB55" i="1"/>
  <c r="AC55" i="1" s="1"/>
  <c r="U148" i="1"/>
  <c r="V148" i="1" s="1"/>
  <c r="U239" i="1"/>
  <c r="V239" i="1" s="1"/>
  <c r="T239" i="1"/>
  <c r="V130" i="1"/>
  <c r="V94" i="1"/>
  <c r="L68" i="1"/>
  <c r="M68" i="1" s="1"/>
  <c r="P68" i="1" s="1"/>
  <c r="U169" i="1"/>
  <c r="V169" i="1" s="1"/>
  <c r="T169" i="1"/>
  <c r="W169" i="1" s="1"/>
  <c r="AA169" i="1" s="1"/>
  <c r="U195" i="1"/>
  <c r="V195" i="1" s="1"/>
  <c r="T195" i="1"/>
  <c r="W195" i="1" s="1"/>
  <c r="L156" i="1"/>
  <c r="M156" i="1" s="1"/>
  <c r="P156" i="1" s="1"/>
  <c r="L184" i="1"/>
  <c r="N184" i="1" s="1"/>
  <c r="O184" i="1" s="1"/>
  <c r="U199" i="1"/>
  <c r="V199" i="1" s="1"/>
  <c r="X219" i="1"/>
  <c r="AB219" i="1"/>
  <c r="AC219" i="1" s="1"/>
  <c r="U67" i="1"/>
  <c r="V67" i="1" s="1"/>
  <c r="V54" i="1"/>
  <c r="O207" i="1"/>
  <c r="U101" i="1"/>
  <c r="V101" i="1" s="1"/>
  <c r="V204" i="1"/>
  <c r="V109" i="1"/>
  <c r="O221" i="1"/>
  <c r="L167" i="1"/>
  <c r="M167" i="1" s="1"/>
  <c r="P167" i="1" s="1"/>
  <c r="S73" i="1"/>
  <c r="T73" i="1"/>
  <c r="AB92" i="1"/>
  <c r="AC92" i="1" s="1"/>
  <c r="U117" i="1"/>
  <c r="V117" i="1" s="1"/>
  <c r="V150" i="1"/>
  <c r="U59" i="1"/>
  <c r="V59" i="1" s="1"/>
  <c r="U216" i="1"/>
  <c r="V216" i="1" s="1"/>
  <c r="U211" i="1"/>
  <c r="V211" i="1" s="1"/>
  <c r="L114" i="1"/>
  <c r="M114" i="1" s="1"/>
  <c r="P114" i="1" s="1"/>
  <c r="U121" i="1"/>
  <c r="V121" i="1" s="1"/>
  <c r="V205" i="1"/>
  <c r="L77" i="1"/>
  <c r="M77" i="1" s="1"/>
  <c r="P77" i="1" s="1"/>
  <c r="S77" i="1" s="1"/>
  <c r="U49" i="1"/>
  <c r="V49" i="1" s="1"/>
  <c r="L130" i="1"/>
  <c r="M130" i="1" s="1"/>
  <c r="P130" i="1" s="1"/>
  <c r="L76" i="1"/>
  <c r="M76" i="1" s="1"/>
  <c r="P76" i="1" s="1"/>
  <c r="S76" i="1" s="1"/>
  <c r="L38" i="1"/>
  <c r="M38" i="1" s="1"/>
  <c r="P38" i="1" s="1"/>
  <c r="AB4" i="1"/>
  <c r="AC4" i="1" s="1"/>
  <c r="X4" i="1"/>
  <c r="L199" i="1"/>
  <c r="N199" i="1" s="1"/>
  <c r="O199" i="1" s="1"/>
  <c r="L122" i="1"/>
  <c r="N122" i="1" s="1"/>
  <c r="O122" i="1" s="1"/>
  <c r="U96" i="1"/>
  <c r="V96" i="1" s="1"/>
  <c r="X80" i="1"/>
  <c r="AB80" i="1"/>
  <c r="AC80" i="1" s="1"/>
  <c r="L56" i="1"/>
  <c r="N56" i="1" s="1"/>
  <c r="O56" i="1" s="1"/>
  <c r="L62" i="1"/>
  <c r="M62" i="1" s="1"/>
  <c r="P62" i="1" s="1"/>
  <c r="L75" i="1"/>
  <c r="M75" i="1" s="1"/>
  <c r="P75" i="1" s="1"/>
  <c r="AB237" i="1"/>
  <c r="AC237" i="1" s="1"/>
  <c r="X237" i="1"/>
  <c r="U70" i="1"/>
  <c r="V70" i="1" s="1"/>
  <c r="L230" i="1"/>
  <c r="M230" i="1" s="1"/>
  <c r="P230" i="1" s="1"/>
  <c r="L87" i="1"/>
  <c r="M87" i="1" s="1"/>
  <c r="P87" i="1" s="1"/>
  <c r="S87" i="1" s="1"/>
  <c r="O88" i="1"/>
  <c r="V114" i="1"/>
  <c r="S32" i="1"/>
  <c r="T32" i="1"/>
  <c r="W32" i="1" s="1"/>
  <c r="U139" i="1"/>
  <c r="V139" i="1" s="1"/>
  <c r="M94" i="1"/>
  <c r="P94" i="1" s="1"/>
  <c r="U27" i="1"/>
  <c r="V27" i="1" s="1"/>
  <c r="T27" i="1"/>
  <c r="V179" i="1"/>
  <c r="U38" i="1"/>
  <c r="V38" i="1" s="1"/>
  <c r="O4" i="1"/>
  <c r="M65" i="1"/>
  <c r="P65" i="1" s="1"/>
  <c r="U122" i="1"/>
  <c r="V122" i="1" s="1"/>
  <c r="L209" i="1"/>
  <c r="N209" i="1" s="1"/>
  <c r="O209" i="1" s="1"/>
  <c r="V62" i="1"/>
  <c r="U11" i="1"/>
  <c r="V11" i="1" s="1"/>
  <c r="L101" i="1"/>
  <c r="M101" i="1" s="1"/>
  <c r="P101" i="1" s="1"/>
  <c r="S101" i="1" s="1"/>
  <c r="V75" i="1"/>
  <c r="M119" i="1"/>
  <c r="P119" i="1" s="1"/>
  <c r="S27" i="1"/>
  <c r="S221" i="1"/>
  <c r="V164" i="1"/>
  <c r="T113" i="1"/>
  <c r="S113" i="1"/>
  <c r="L19" i="1"/>
  <c r="N19" i="1" s="1"/>
  <c r="O19" i="1" s="1"/>
  <c r="U76" i="1"/>
  <c r="V76" i="1" s="1"/>
  <c r="L98" i="1"/>
  <c r="N98" i="1" s="1"/>
  <c r="O98" i="1" s="1"/>
  <c r="L50" i="1"/>
  <c r="M50" i="1" s="1"/>
  <c r="P50" i="1" s="1"/>
  <c r="U106" i="1"/>
  <c r="V106" i="1" s="1"/>
  <c r="S159" i="1"/>
  <c r="T159" i="1"/>
  <c r="S109" i="1"/>
  <c r="T109" i="1"/>
  <c r="M160" i="1"/>
  <c r="P160" i="1" s="1"/>
  <c r="V160" i="1"/>
  <c r="L82" i="1"/>
  <c r="M82" i="1" s="1"/>
  <c r="P82" i="1" s="1"/>
  <c r="U161" i="1"/>
  <c r="V161" i="1" s="1"/>
  <c r="U181" i="1"/>
  <c r="V181" i="1" s="1"/>
  <c r="V135" i="1"/>
  <c r="AB135" i="1" s="1"/>
  <c r="AC135" i="1" s="1"/>
  <c r="N198" i="1"/>
  <c r="O198" i="1" s="1"/>
  <c r="X185" i="1"/>
  <c r="AB185" i="1"/>
  <c r="AC185" i="1" s="1"/>
  <c r="L66" i="1"/>
  <c r="M66" i="1" s="1"/>
  <c r="P66" i="1" s="1"/>
  <c r="O72" i="1"/>
  <c r="T129" i="1"/>
  <c r="L139" i="1"/>
  <c r="M139" i="1" s="1"/>
  <c r="P139" i="1" s="1"/>
  <c r="S139" i="1" s="1"/>
  <c r="V77" i="1"/>
  <c r="L49" i="1"/>
  <c r="N49" i="1" s="1"/>
  <c r="O49" i="1" s="1"/>
  <c r="U13" i="1"/>
  <c r="V13" i="1" s="1"/>
  <c r="T13" i="1"/>
  <c r="W13" i="1" s="1"/>
  <c r="O179" i="1"/>
  <c r="L214" i="1"/>
  <c r="M214" i="1" s="1"/>
  <c r="P214" i="1" s="1"/>
  <c r="X85" i="1"/>
  <c r="AB85" i="1"/>
  <c r="AC85" i="1" s="1"/>
  <c r="S138" i="1"/>
  <c r="T138" i="1"/>
  <c r="W138" i="1" s="1"/>
  <c r="AA138" i="1" s="1"/>
  <c r="S170" i="1"/>
  <c r="T170" i="1"/>
  <c r="V98" i="1"/>
  <c r="S85" i="1"/>
  <c r="T85" i="1"/>
  <c r="W85" i="1" s="1"/>
  <c r="V119" i="1"/>
  <c r="L204" i="1"/>
  <c r="M204" i="1" s="1"/>
  <c r="P204" i="1" s="1"/>
  <c r="V31" i="1"/>
  <c r="X5" i="1"/>
  <c r="AB5" i="1"/>
  <c r="AC5" i="1" s="1"/>
  <c r="AD5" i="1" s="1"/>
  <c r="M117" i="1"/>
  <c r="P117" i="1" s="1"/>
  <c r="S117" i="1" s="1"/>
  <c r="T221" i="1"/>
  <c r="W221" i="1" s="1"/>
  <c r="AA221" i="1" s="1"/>
  <c r="U221" i="1"/>
  <c r="V221" i="1" s="1"/>
  <c r="U155" i="1"/>
  <c r="V155" i="1" s="1"/>
  <c r="X84" i="1"/>
  <c r="AB84" i="1"/>
  <c r="AC84" i="1" s="1"/>
  <c r="S143" i="1"/>
  <c r="T143" i="1"/>
  <c r="U128" i="1"/>
  <c r="V128" i="1" s="1"/>
  <c r="T128" i="1"/>
  <c r="U16" i="1"/>
  <c r="V16" i="1" s="1"/>
  <c r="U127" i="1"/>
  <c r="V127" i="1" s="1"/>
  <c r="L147" i="1"/>
  <c r="N147" i="1" s="1"/>
  <c r="O147" i="1" s="1"/>
  <c r="U168" i="1"/>
  <c r="V168" i="1" s="1"/>
  <c r="L136" i="1"/>
  <c r="N136" i="1" s="1"/>
  <c r="O136" i="1" s="1"/>
  <c r="L235" i="1"/>
  <c r="M235" i="1" s="1"/>
  <c r="P235" i="1" s="1"/>
  <c r="S235" i="1" s="1"/>
  <c r="U141" i="1"/>
  <c r="V141" i="1" s="1"/>
  <c r="L41" i="1"/>
  <c r="N41" i="1" s="1"/>
  <c r="O41" i="1" s="1"/>
  <c r="U79" i="1"/>
  <c r="V79" i="1" s="1"/>
  <c r="T79" i="1"/>
  <c r="U166" i="1"/>
  <c r="V166" i="1" s="1"/>
  <c r="L144" i="1"/>
  <c r="N144" i="1" s="1"/>
  <c r="O144" i="1" s="1"/>
  <c r="L175" i="1"/>
  <c r="N175" i="1" s="1"/>
  <c r="O175" i="1" s="1"/>
  <c r="T33" i="1"/>
  <c r="S55" i="1"/>
  <c r="T55" i="1"/>
  <c r="AB112" i="1"/>
  <c r="AC112" i="1" s="1"/>
  <c r="X112" i="1"/>
  <c r="W178" i="1"/>
  <c r="Z229" i="1"/>
  <c r="AA229" i="1"/>
  <c r="Y229" i="1"/>
  <c r="W180" i="1"/>
  <c r="L63" i="1"/>
  <c r="M63" i="1" s="1"/>
  <c r="P63" i="1" s="1"/>
  <c r="U120" i="1"/>
  <c r="V120" i="1" s="1"/>
  <c r="L168" i="1"/>
  <c r="N168" i="1" s="1"/>
  <c r="O168" i="1" s="1"/>
  <c r="U47" i="1"/>
  <c r="V47" i="1" s="1"/>
  <c r="L202" i="1"/>
  <c r="M202" i="1" s="1"/>
  <c r="P202" i="1" s="1"/>
  <c r="V41" i="1"/>
  <c r="N97" i="1"/>
  <c r="O97" i="1" s="1"/>
  <c r="S234" i="1"/>
  <c r="V144" i="1"/>
  <c r="M206" i="1"/>
  <c r="P206" i="1" s="1"/>
  <c r="V206" i="1"/>
  <c r="V230" i="1"/>
  <c r="V63" i="1"/>
  <c r="W196" i="1"/>
  <c r="S21" i="1"/>
  <c r="T21" i="1"/>
  <c r="S88" i="1"/>
  <c r="U142" i="1"/>
  <c r="V142" i="1" s="1"/>
  <c r="L176" i="1"/>
  <c r="M176" i="1" s="1"/>
  <c r="P176" i="1" s="1"/>
  <c r="L47" i="1"/>
  <c r="M47" i="1" s="1"/>
  <c r="P47" i="1" s="1"/>
  <c r="S47" i="1" s="1"/>
  <c r="V89" i="1"/>
  <c r="S97" i="1"/>
  <c r="T97" i="1"/>
  <c r="U234" i="1"/>
  <c r="V234" i="1" s="1"/>
  <c r="T234" i="1"/>
  <c r="U183" i="1"/>
  <c r="V183" i="1" s="1"/>
  <c r="S183" i="1"/>
  <c r="T183" i="1"/>
  <c r="S241" i="1"/>
  <c r="T241" i="1"/>
  <c r="L135" i="1"/>
  <c r="N135" i="1" s="1"/>
  <c r="O135" i="1" s="1"/>
  <c r="V167" i="1"/>
  <c r="L120" i="1"/>
  <c r="M120" i="1" s="1"/>
  <c r="P120" i="1" s="1"/>
  <c r="U152" i="1"/>
  <c r="V152" i="1" s="1"/>
  <c r="T152" i="1"/>
  <c r="U197" i="1"/>
  <c r="V197" i="1" s="1"/>
  <c r="U100" i="1"/>
  <c r="V100" i="1" s="1"/>
  <c r="T100" i="1"/>
  <c r="W100" i="1" s="1"/>
  <c r="AA100" i="1" s="1"/>
  <c r="S100" i="1"/>
  <c r="L89" i="1"/>
  <c r="M89" i="1" s="1"/>
  <c r="P89" i="1" s="1"/>
  <c r="V153" i="1"/>
  <c r="L172" i="1"/>
  <c r="M172" i="1" s="1"/>
  <c r="P172" i="1" s="1"/>
  <c r="S172" i="1" s="1"/>
  <c r="L233" i="1"/>
  <c r="M233" i="1" s="1"/>
  <c r="P233" i="1" s="1"/>
  <c r="V240" i="1"/>
  <c r="S212" i="1"/>
  <c r="T212" i="1"/>
  <c r="W99" i="1"/>
  <c r="AA190" i="1"/>
  <c r="Y190" i="1"/>
  <c r="Z190" i="1"/>
  <c r="S240" i="1"/>
  <c r="T240" i="1"/>
  <c r="W240" i="1" s="1"/>
  <c r="L3" i="1"/>
  <c r="M3" i="1" s="1"/>
  <c r="P3" i="1" s="1"/>
  <c r="V3" i="1"/>
  <c r="V184" i="1"/>
  <c r="U81" i="1"/>
  <c r="V81" i="1" s="1"/>
  <c r="V176" i="1"/>
  <c r="U88" i="1"/>
  <c r="V88" i="1" s="1"/>
  <c r="T88" i="1"/>
  <c r="W88" i="1" s="1"/>
  <c r="AA88" i="1" s="1"/>
  <c r="L210" i="1"/>
  <c r="M210" i="1" s="1"/>
  <c r="P210" i="1" s="1"/>
  <c r="S210" i="1" s="1"/>
  <c r="N143" i="1"/>
  <c r="O143" i="1" s="1"/>
  <c r="L153" i="1"/>
  <c r="M153" i="1" s="1"/>
  <c r="P153" i="1" s="1"/>
  <c r="U57" i="1"/>
  <c r="V57" i="1" s="1"/>
  <c r="U172" i="1"/>
  <c r="V172" i="1" s="1"/>
  <c r="V233" i="1"/>
  <c r="V136" i="1"/>
  <c r="S39" i="1"/>
  <c r="T39" i="1"/>
  <c r="S54" i="1"/>
  <c r="T54" i="1"/>
  <c r="S79" i="1"/>
  <c r="L145" i="1"/>
  <c r="M145" i="1" s="1"/>
  <c r="P145" i="1" s="1"/>
  <c r="U210" i="1"/>
  <c r="V210" i="1" s="1"/>
  <c r="U6" i="1"/>
  <c r="V6" i="1" s="1"/>
  <c r="U24" i="1"/>
  <c r="V24" i="1" s="1"/>
  <c r="L166" i="1"/>
  <c r="M166" i="1" s="1"/>
  <c r="P166" i="1" s="1"/>
  <c r="S166" i="1" s="1"/>
  <c r="L111" i="1"/>
  <c r="M111" i="1" s="1"/>
  <c r="P111" i="1" s="1"/>
  <c r="L57" i="1"/>
  <c r="M57" i="1" s="1"/>
  <c r="P57" i="1" s="1"/>
  <c r="L134" i="1"/>
  <c r="N134" i="1" s="1"/>
  <c r="O134" i="1" s="1"/>
  <c r="V72" i="1"/>
  <c r="S115" i="1"/>
  <c r="T115" i="1"/>
  <c r="V17" i="1"/>
  <c r="L238" i="1"/>
  <c r="M238" i="1" s="1"/>
  <c r="P238" i="1" s="1"/>
  <c r="V238" i="1"/>
  <c r="L224" i="1"/>
  <c r="M224" i="1" s="1"/>
  <c r="P224" i="1" s="1"/>
  <c r="L104" i="1"/>
  <c r="M104" i="1" s="1"/>
  <c r="P104" i="1" s="1"/>
  <c r="U235" i="1"/>
  <c r="V235" i="1" s="1"/>
  <c r="L197" i="1"/>
  <c r="N197" i="1" s="1"/>
  <c r="O197" i="1" s="1"/>
  <c r="L24" i="1"/>
  <c r="M24" i="1" s="1"/>
  <c r="P24" i="1" s="1"/>
  <c r="U111" i="1"/>
  <c r="V111" i="1" s="1"/>
  <c r="U175" i="1"/>
  <c r="V175" i="1" s="1"/>
  <c r="L84" i="1"/>
  <c r="M84" i="1" s="1"/>
  <c r="P84" i="1" s="1"/>
  <c r="S231" i="1"/>
  <c r="T231" i="1"/>
  <c r="V145" i="1"/>
  <c r="L15" i="1"/>
  <c r="M15" i="1" s="1"/>
  <c r="P15" i="1" s="1"/>
  <c r="L103" i="1"/>
  <c r="M103" i="1" s="1"/>
  <c r="P103" i="1" s="1"/>
  <c r="V103" i="1"/>
  <c r="U147" i="1"/>
  <c r="V147" i="1" s="1"/>
  <c r="L81" i="1"/>
  <c r="M81" i="1" s="1"/>
  <c r="P81" i="1" s="1"/>
  <c r="U224" i="1"/>
  <c r="V224" i="1" s="1"/>
  <c r="V104" i="1"/>
  <c r="L141" i="1"/>
  <c r="N141" i="1" s="1"/>
  <c r="O141" i="1" s="1"/>
  <c r="L6" i="1"/>
  <c r="M6" i="1" s="1"/>
  <c r="P6" i="1" s="1"/>
  <c r="S6" i="1" s="1"/>
  <c r="U177" i="1"/>
  <c r="V177" i="1" s="1"/>
  <c r="T177" i="1"/>
  <c r="U134" i="1"/>
  <c r="V134" i="1" s="1"/>
  <c r="S116" i="1"/>
  <c r="T116" i="1"/>
  <c r="V15" i="1"/>
  <c r="S86" i="1"/>
  <c r="V202" i="1"/>
  <c r="S90" i="1"/>
  <c r="T90" i="1"/>
  <c r="W188" i="1"/>
  <c r="T69" i="1" l="1"/>
  <c r="S69" i="1"/>
  <c r="T181" i="1"/>
  <c r="Z42" i="1"/>
  <c r="X19" i="1"/>
  <c r="T72" i="1"/>
  <c r="W72" i="1" s="1"/>
  <c r="AA72" i="1" s="1"/>
  <c r="T96" i="1"/>
  <c r="W96" i="1" s="1"/>
  <c r="AA96" i="1" s="1"/>
  <c r="AB223" i="1"/>
  <c r="AC223" i="1" s="1"/>
  <c r="T26" i="1"/>
  <c r="X83" i="1"/>
  <c r="AD40" i="1"/>
  <c r="AE40" i="1" s="1"/>
  <c r="AF40" i="1" s="1"/>
  <c r="AG40" i="1" s="1"/>
  <c r="AH18" i="1"/>
  <c r="T194" i="1"/>
  <c r="W194" i="1" s="1"/>
  <c r="AA194" i="1" s="1"/>
  <c r="S28" i="1"/>
  <c r="T4" i="1"/>
  <c r="W4" i="1" s="1"/>
  <c r="Z208" i="1"/>
  <c r="X165" i="1"/>
  <c r="T165" i="1"/>
  <c r="AD208" i="1"/>
  <c r="AE208" i="1" s="1"/>
  <c r="AF208" i="1" s="1"/>
  <c r="AG208" i="1" s="1"/>
  <c r="AB34" i="1"/>
  <c r="AC34" i="1" s="1"/>
  <c r="AB222" i="1"/>
  <c r="AC222" i="1" s="1"/>
  <c r="AD222" i="1" s="1"/>
  <c r="AH222" i="1" s="1"/>
  <c r="AD53" i="1"/>
  <c r="AE53" i="1" s="1"/>
  <c r="AF53" i="1" s="1"/>
  <c r="AG53" i="1" s="1"/>
  <c r="X178" i="1"/>
  <c r="Z178" i="1" s="1"/>
  <c r="AD42" i="1"/>
  <c r="AH42" i="1" s="1"/>
  <c r="N62" i="1"/>
  <c r="O62" i="1" s="1"/>
  <c r="AB8" i="1"/>
  <c r="AC8" i="1" s="1"/>
  <c r="Y42" i="1"/>
  <c r="AG18" i="1"/>
  <c r="AB193" i="1"/>
  <c r="AC193" i="1" s="1"/>
  <c r="S157" i="1"/>
  <c r="X33" i="1"/>
  <c r="T179" i="1"/>
  <c r="W179" i="1" s="1"/>
  <c r="AB209" i="1"/>
  <c r="AC209" i="1" s="1"/>
  <c r="T108" i="1"/>
  <c r="T155" i="1"/>
  <c r="W155" i="1" s="1"/>
  <c r="AA155" i="1" s="1"/>
  <c r="T149" i="1"/>
  <c r="W149" i="1" s="1"/>
  <c r="AA149" i="1" s="1"/>
  <c r="AB138" i="1"/>
  <c r="AC138" i="1" s="1"/>
  <c r="AD138" i="1" s="1"/>
  <c r="AE138" i="1" s="1"/>
  <c r="AF138" i="1" s="1"/>
  <c r="AG138" i="1" s="1"/>
  <c r="S225" i="1"/>
  <c r="X170" i="1"/>
  <c r="AB174" i="1"/>
  <c r="AC174" i="1" s="1"/>
  <c r="AD174" i="1" s="1"/>
  <c r="N82" i="1"/>
  <c r="O82" i="1" s="1"/>
  <c r="T200" i="1"/>
  <c r="AB73" i="1"/>
  <c r="AC73" i="1" s="1"/>
  <c r="AD10" i="1"/>
  <c r="AE10" i="1" s="1"/>
  <c r="AF10" i="1" s="1"/>
  <c r="AG10" i="1" s="1"/>
  <c r="T52" i="1"/>
  <c r="W52" i="1" s="1"/>
  <c r="AA52" i="1" s="1"/>
  <c r="AA53" i="1"/>
  <c r="AD102" i="1"/>
  <c r="AH102" i="1" s="1"/>
  <c r="X115" i="1"/>
  <c r="AB115" i="1"/>
  <c r="AC115" i="1" s="1"/>
  <c r="AD115" i="1" s="1"/>
  <c r="AH74" i="1"/>
  <c r="T164" i="1"/>
  <c r="W164" i="1" s="1"/>
  <c r="M70" i="1"/>
  <c r="P70" i="1" s="1"/>
  <c r="S70" i="1" s="1"/>
  <c r="X102" i="1"/>
  <c r="T161" i="1"/>
  <c r="W161" i="1" s="1"/>
  <c r="AA161" i="1" s="1"/>
  <c r="T163" i="1"/>
  <c r="W163" i="1" s="1"/>
  <c r="AA163" i="1" s="1"/>
  <c r="AD133" i="1"/>
  <c r="AE133" i="1" s="1"/>
  <c r="AF133" i="1" s="1"/>
  <c r="AG133" i="1" s="1"/>
  <c r="T235" i="1"/>
  <c r="W235" i="1" s="1"/>
  <c r="AA235" i="1" s="1"/>
  <c r="AD2" i="1"/>
  <c r="AH2" i="1" s="1"/>
  <c r="S60" i="1"/>
  <c r="T36" i="1"/>
  <c r="W36" i="1" s="1"/>
  <c r="T213" i="1"/>
  <c r="W213" i="1" s="1"/>
  <c r="AA213" i="1" s="1"/>
  <c r="AB36" i="1"/>
  <c r="AC36" i="1" s="1"/>
  <c r="AD36" i="1" s="1"/>
  <c r="M199" i="1"/>
  <c r="P199" i="1" s="1"/>
  <c r="S199" i="1" s="1"/>
  <c r="AE229" i="1"/>
  <c r="AF229" i="1" s="1"/>
  <c r="AG229" i="1" s="1"/>
  <c r="AH228" i="1"/>
  <c r="Y124" i="1"/>
  <c r="M135" i="1"/>
  <c r="P135" i="1" s="1"/>
  <c r="N214" i="1"/>
  <c r="O214" i="1" s="1"/>
  <c r="AD140" i="1"/>
  <c r="AH140" i="1" s="1"/>
  <c r="N153" i="1"/>
  <c r="O153" i="1" s="1"/>
  <c r="T185" i="1"/>
  <c r="W185" i="1" s="1"/>
  <c r="Y185" i="1" s="1"/>
  <c r="N223" i="1"/>
  <c r="O223" i="1" s="1"/>
  <c r="X129" i="1"/>
  <c r="AD14" i="1"/>
  <c r="AH14" i="1" s="1"/>
  <c r="M209" i="1"/>
  <c r="P209" i="1" s="1"/>
  <c r="N66" i="1"/>
  <c r="O66" i="1" s="1"/>
  <c r="N17" i="1"/>
  <c r="O17" i="1" s="1"/>
  <c r="AB124" i="1"/>
  <c r="AC124" i="1" s="1"/>
  <c r="AD124" i="1" s="1"/>
  <c r="AE124" i="1" s="1"/>
  <c r="AF124" i="1" s="1"/>
  <c r="AG124" i="1" s="1"/>
  <c r="N15" i="1"/>
  <c r="O15" i="1" s="1"/>
  <c r="X182" i="1"/>
  <c r="AH186" i="1"/>
  <c r="Y228" i="1"/>
  <c r="Z124" i="1"/>
  <c r="AG228" i="1"/>
  <c r="Z53" i="1"/>
  <c r="X151" i="1"/>
  <c r="T77" i="1"/>
  <c r="W77" i="1" s="1"/>
  <c r="AA77" i="1" s="1"/>
  <c r="T203" i="1"/>
  <c r="W203" i="1" s="1"/>
  <c r="X10" i="1"/>
  <c r="Y10" i="1" s="1"/>
  <c r="M83" i="1"/>
  <c r="P83" i="1" s="1"/>
  <c r="T83" i="1" s="1"/>
  <c r="W83" i="1" s="1"/>
  <c r="AA83" i="1" s="1"/>
  <c r="S16" i="1"/>
  <c r="X14" i="1"/>
  <c r="Z14" i="1" s="1"/>
  <c r="M67" i="1"/>
  <c r="P67" i="1" s="1"/>
  <c r="S67" i="1" s="1"/>
  <c r="S205" i="1"/>
  <c r="T205" i="1"/>
  <c r="W205" i="1" s="1"/>
  <c r="AA205" i="1" s="1"/>
  <c r="S118" i="1"/>
  <c r="T118" i="1"/>
  <c r="T198" i="1"/>
  <c r="W198" i="1" s="1"/>
  <c r="Y198" i="1" s="1"/>
  <c r="X82" i="1"/>
  <c r="X118" i="1"/>
  <c r="AB118" i="1"/>
  <c r="AC118" i="1" s="1"/>
  <c r="N171" i="1"/>
  <c r="O171" i="1" s="1"/>
  <c r="T126" i="1"/>
  <c r="W126" i="1" s="1"/>
  <c r="AA126" i="1" s="1"/>
  <c r="S126" i="1"/>
  <c r="X32" i="1"/>
  <c r="Y32" i="1" s="1"/>
  <c r="N57" i="1"/>
  <c r="O57" i="1" s="1"/>
  <c r="N101" i="1"/>
  <c r="O101" i="1" s="1"/>
  <c r="N201" i="1"/>
  <c r="O201" i="1" s="1"/>
  <c r="N149" i="1"/>
  <c r="O149" i="1" s="1"/>
  <c r="S110" i="1"/>
  <c r="N7" i="1"/>
  <c r="O7" i="1" s="1"/>
  <c r="S29" i="1"/>
  <c r="T29" i="1"/>
  <c r="W29" i="1" s="1"/>
  <c r="Y29" i="1" s="1"/>
  <c r="AH40" i="1"/>
  <c r="AE222" i="1"/>
  <c r="AF222" i="1" s="1"/>
  <c r="AG222" i="1" s="1"/>
  <c r="S193" i="1"/>
  <c r="T193" i="1"/>
  <c r="X25" i="1"/>
  <c r="AB25" i="1"/>
  <c r="AC25" i="1" s="1"/>
  <c r="T232" i="1"/>
  <c r="W232" i="1" s="1"/>
  <c r="AA232" i="1" s="1"/>
  <c r="S232" i="1"/>
  <c r="Z40" i="1"/>
  <c r="Y40" i="1"/>
  <c r="N166" i="1"/>
  <c r="O166" i="1" s="1"/>
  <c r="T172" i="1"/>
  <c r="W172" i="1" s="1"/>
  <c r="AA172" i="1" s="1"/>
  <c r="T11" i="1"/>
  <c r="W11" i="1" s="1"/>
  <c r="AA11" i="1" s="1"/>
  <c r="T46" i="1"/>
  <c r="W46" i="1" s="1"/>
  <c r="AA46" i="1" s="1"/>
  <c r="W137" i="1"/>
  <c r="AA137" i="1" s="1"/>
  <c r="T78" i="1"/>
  <c r="W78" i="1" s="1"/>
  <c r="AA78" i="1" s="1"/>
  <c r="AB123" i="1"/>
  <c r="AC123" i="1" s="1"/>
  <c r="X123" i="1"/>
  <c r="S154" i="1"/>
  <c r="T154" i="1"/>
  <c r="Y222" i="1"/>
  <c r="Z222" i="1"/>
  <c r="X232" i="1"/>
  <c r="AB232" i="1"/>
  <c r="AC232" i="1" s="1"/>
  <c r="Z2" i="1"/>
  <c r="Y2" i="1"/>
  <c r="Y208" i="1"/>
  <c r="X137" i="1"/>
  <c r="AB137" i="1"/>
  <c r="AC137" i="1" s="1"/>
  <c r="AD137" i="1" s="1"/>
  <c r="S43" i="1"/>
  <c r="X215" i="1"/>
  <c r="T216" i="1"/>
  <c r="W216" i="1" s="1"/>
  <c r="AA216" i="1" s="1"/>
  <c r="AB226" i="1"/>
  <c r="AC226" i="1" s="1"/>
  <c r="X226" i="1"/>
  <c r="S182" i="1"/>
  <c r="T182" i="1"/>
  <c r="T123" i="1"/>
  <c r="N154" i="1"/>
  <c r="O154" i="1" s="1"/>
  <c r="T187" i="1"/>
  <c r="W187" i="1" s="1"/>
  <c r="AA187" i="1" s="1"/>
  <c r="X71" i="1"/>
  <c r="AB71" i="1"/>
  <c r="AC71" i="1" s="1"/>
  <c r="AD71" i="1" s="1"/>
  <c r="AB90" i="1"/>
  <c r="AC90" i="1" s="1"/>
  <c r="AD90" i="1" s="1"/>
  <c r="X90" i="1"/>
  <c r="S7" i="1"/>
  <c r="T7" i="1"/>
  <c r="N51" i="1"/>
  <c r="O51" i="1" s="1"/>
  <c r="S131" i="1"/>
  <c r="T131" i="1"/>
  <c r="W131" i="1" s="1"/>
  <c r="AA131" i="1" s="1"/>
  <c r="S25" i="1"/>
  <c r="T25" i="1"/>
  <c r="N78" i="1"/>
  <c r="O78" i="1" s="1"/>
  <c r="M136" i="1"/>
  <c r="P136" i="1" s="1"/>
  <c r="T136" i="1" s="1"/>
  <c r="AB154" i="1"/>
  <c r="AC154" i="1" s="1"/>
  <c r="X154" i="1"/>
  <c r="M175" i="1"/>
  <c r="P175" i="1" s="1"/>
  <c r="S175" i="1" s="1"/>
  <c r="N89" i="1"/>
  <c r="O89" i="1" s="1"/>
  <c r="M144" i="1"/>
  <c r="P144" i="1" s="1"/>
  <c r="T144" i="1" s="1"/>
  <c r="M122" i="1"/>
  <c r="P122" i="1" s="1"/>
  <c r="S122" i="1" s="1"/>
  <c r="M98" i="1"/>
  <c r="P98" i="1" s="1"/>
  <c r="S98" i="1" s="1"/>
  <c r="N230" i="1"/>
  <c r="O230" i="1" s="1"/>
  <c r="N77" i="1"/>
  <c r="O77" i="1" s="1"/>
  <c r="N211" i="1"/>
  <c r="O211" i="1" s="1"/>
  <c r="T227" i="1"/>
  <c r="W227" i="1" s="1"/>
  <c r="AA227" i="1" s="1"/>
  <c r="M61" i="1"/>
  <c r="P61" i="1" s="1"/>
  <c r="N44" i="1"/>
  <c r="O44" i="1" s="1"/>
  <c r="N219" i="1"/>
  <c r="O219" i="1" s="1"/>
  <c r="N226" i="1"/>
  <c r="O226" i="1" s="1"/>
  <c r="X48" i="1"/>
  <c r="Y48" i="1" s="1"/>
  <c r="AB48" i="1"/>
  <c r="AC48" i="1" s="1"/>
  <c r="AD48" i="1" s="1"/>
  <c r="AE48" i="1" s="1"/>
  <c r="AF48" i="1" s="1"/>
  <c r="AG48" i="1" s="1"/>
  <c r="N45" i="1"/>
  <c r="O45" i="1" s="1"/>
  <c r="T223" i="1"/>
  <c r="W223" i="1" s="1"/>
  <c r="AA223" i="1" s="1"/>
  <c r="S223" i="1"/>
  <c r="AB78" i="1"/>
  <c r="AC78" i="1" s="1"/>
  <c r="X78" i="1"/>
  <c r="X86" i="1"/>
  <c r="T64" i="1"/>
  <c r="T226" i="1"/>
  <c r="S226" i="1"/>
  <c r="S45" i="1"/>
  <c r="T45" i="1"/>
  <c r="S17" i="1"/>
  <c r="T17" i="1"/>
  <c r="W17" i="1" s="1"/>
  <c r="AA17" i="1" s="1"/>
  <c r="W22" i="1"/>
  <c r="AD22" i="1"/>
  <c r="AB26" i="1"/>
  <c r="AC26" i="1" s="1"/>
  <c r="AD26" i="1" s="1"/>
  <c r="X26" i="1"/>
  <c r="M141" i="1"/>
  <c r="P141" i="1" s="1"/>
  <c r="S141" i="1" s="1"/>
  <c r="X107" i="1"/>
  <c r="AB107" i="1"/>
  <c r="AC107" i="1" s="1"/>
  <c r="N6" i="1"/>
  <c r="O6" i="1" s="1"/>
  <c r="N103" i="1"/>
  <c r="O103" i="1" s="1"/>
  <c r="T210" i="1"/>
  <c r="W210" i="1" s="1"/>
  <c r="AA210" i="1" s="1"/>
  <c r="Z105" i="1"/>
  <c r="N123" i="1"/>
  <c r="O123" i="1" s="1"/>
  <c r="AB30" i="1"/>
  <c r="AC30" i="1" s="1"/>
  <c r="AD30" i="1" s="1"/>
  <c r="X30" i="1"/>
  <c r="N64" i="1"/>
  <c r="O64" i="1" s="1"/>
  <c r="X187" i="1"/>
  <c r="AB187" i="1"/>
  <c r="AC187" i="1" s="1"/>
  <c r="W174" i="1"/>
  <c r="AH208" i="1"/>
  <c r="Z102" i="1"/>
  <c r="Y102" i="1"/>
  <c r="S44" i="1"/>
  <c r="T44" i="1"/>
  <c r="S219" i="1"/>
  <c r="T219" i="1"/>
  <c r="W219" i="1" s="1"/>
  <c r="AA219" i="1" s="1"/>
  <c r="S236" i="1"/>
  <c r="T236" i="1"/>
  <c r="W236" i="1" s="1"/>
  <c r="S51" i="1"/>
  <c r="T51" i="1"/>
  <c r="S34" i="1"/>
  <c r="T34" i="1"/>
  <c r="W60" i="1"/>
  <c r="AA60" i="1" s="1"/>
  <c r="T173" i="1"/>
  <c r="M147" i="1"/>
  <c r="P147" i="1" s="1"/>
  <c r="T217" i="1"/>
  <c r="AB65" i="1"/>
  <c r="AC65" i="1" s="1"/>
  <c r="N236" i="1"/>
  <c r="O236" i="1" s="1"/>
  <c r="X110" i="1"/>
  <c r="Z110" i="1" s="1"/>
  <c r="AB110" i="1"/>
  <c r="AC110" i="1" s="1"/>
  <c r="X61" i="1"/>
  <c r="AB61" i="1"/>
  <c r="AC61" i="1" s="1"/>
  <c r="W158" i="1"/>
  <c r="AD158" i="1"/>
  <c r="X99" i="1"/>
  <c r="Y99" i="1" s="1"/>
  <c r="AB99" i="1"/>
  <c r="AC99" i="1" s="1"/>
  <c r="AD99" i="1" s="1"/>
  <c r="AE99" i="1" s="1"/>
  <c r="X51" i="1"/>
  <c r="AB51" i="1"/>
  <c r="AC51" i="1" s="1"/>
  <c r="T162" i="1"/>
  <c r="S162" i="1"/>
  <c r="T76" i="1"/>
  <c r="W76" i="1" s="1"/>
  <c r="AA76" i="1" s="1"/>
  <c r="W26" i="1"/>
  <c r="W151" i="1"/>
  <c r="AD151" i="1"/>
  <c r="N233" i="1"/>
  <c r="O233" i="1" s="1"/>
  <c r="T142" i="1"/>
  <c r="W142" i="1" s="1"/>
  <c r="X218" i="1"/>
  <c r="Y218" i="1" s="1"/>
  <c r="X95" i="1"/>
  <c r="Y95" i="1" s="1"/>
  <c r="N127" i="1"/>
  <c r="O127" i="1" s="1"/>
  <c r="AA48" i="1"/>
  <c r="T201" i="1"/>
  <c r="X241" i="1"/>
  <c r="AB241" i="1"/>
  <c r="AC241" i="1" s="1"/>
  <c r="AD241" i="1" s="1"/>
  <c r="X37" i="1"/>
  <c r="AB37" i="1"/>
  <c r="AC37" i="1" s="1"/>
  <c r="N91" i="1"/>
  <c r="O91" i="1" s="1"/>
  <c r="M184" i="1"/>
  <c r="P184" i="1" s="1"/>
  <c r="M41" i="1"/>
  <c r="P41" i="1" s="1"/>
  <c r="S41" i="1" s="1"/>
  <c r="X135" i="1"/>
  <c r="T106" i="1"/>
  <c r="W106" i="1" s="1"/>
  <c r="AA106" i="1" s="1"/>
  <c r="AB198" i="1"/>
  <c r="AC198" i="1" s="1"/>
  <c r="AD198" i="1" s="1"/>
  <c r="AE198" i="1" s="1"/>
  <c r="AF198" i="1" s="1"/>
  <c r="AG198" i="1" s="1"/>
  <c r="X162" i="1"/>
  <c r="AB162" i="1"/>
  <c r="AC162" i="1" s="1"/>
  <c r="AB58" i="1"/>
  <c r="AC58" i="1" s="1"/>
  <c r="X58" i="1"/>
  <c r="S215" i="1"/>
  <c r="T215" i="1"/>
  <c r="W215" i="1" s="1"/>
  <c r="AA215" i="1" s="1"/>
  <c r="X201" i="1"/>
  <c r="AB201" i="1"/>
  <c r="AC201" i="1" s="1"/>
  <c r="X28" i="1"/>
  <c r="AB28" i="1"/>
  <c r="AC28" i="1" s="1"/>
  <c r="AD28" i="1" s="1"/>
  <c r="AB217" i="1"/>
  <c r="AC217" i="1" s="1"/>
  <c r="X217" i="1"/>
  <c r="T125" i="1"/>
  <c r="W125" i="1" s="1"/>
  <c r="M168" i="1"/>
  <c r="P168" i="1" s="1"/>
  <c r="S168" i="1" s="1"/>
  <c r="N111" i="1"/>
  <c r="O111" i="1" s="1"/>
  <c r="N150" i="1"/>
  <c r="O150" i="1" s="1"/>
  <c r="AB149" i="1"/>
  <c r="AC149" i="1" s="1"/>
  <c r="X149" i="1"/>
  <c r="N34" i="1"/>
  <c r="O34" i="1" s="1"/>
  <c r="X46" i="1"/>
  <c r="AB46" i="1"/>
  <c r="AC46" i="1" s="1"/>
  <c r="AB157" i="1"/>
  <c r="AC157" i="1" s="1"/>
  <c r="AD157" i="1" s="1"/>
  <c r="X157" i="1"/>
  <c r="AF186" i="1"/>
  <c r="AG186" i="1" s="1"/>
  <c r="AE190" i="1"/>
  <c r="AF190" i="1" s="1"/>
  <c r="AG190" i="1" s="1"/>
  <c r="AH190" i="1"/>
  <c r="AA133" i="1"/>
  <c r="Y133" i="1"/>
  <c r="Z133" i="1"/>
  <c r="M20" i="1"/>
  <c r="P20" i="1" s="1"/>
  <c r="T20" i="1" s="1"/>
  <c r="W20" i="1" s="1"/>
  <c r="AA20" i="1" s="1"/>
  <c r="AB173" i="1"/>
  <c r="AC173" i="1" s="1"/>
  <c r="X173" i="1"/>
  <c r="M197" i="1"/>
  <c r="P197" i="1" s="1"/>
  <c r="S197" i="1" s="1"/>
  <c r="M49" i="1"/>
  <c r="P49" i="1" s="1"/>
  <c r="S49" i="1" s="1"/>
  <c r="T35" i="1"/>
  <c r="W35" i="1" s="1"/>
  <c r="AA35" i="1" s="1"/>
  <c r="AB163" i="1"/>
  <c r="AC163" i="1" s="1"/>
  <c r="X163" i="1"/>
  <c r="X171" i="1"/>
  <c r="AB171" i="1"/>
  <c r="AC171" i="1" s="1"/>
  <c r="T58" i="1"/>
  <c r="S58" i="1"/>
  <c r="X12" i="1"/>
  <c r="AB12" i="1"/>
  <c r="AC12" i="1" s="1"/>
  <c r="AD12" i="1" s="1"/>
  <c r="AE12" i="1" s="1"/>
  <c r="AF12" i="1" s="1"/>
  <c r="AG12" i="1" s="1"/>
  <c r="T92" i="1"/>
  <c r="W92" i="1" s="1"/>
  <c r="N120" i="1"/>
  <c r="O120" i="1" s="1"/>
  <c r="N167" i="1"/>
  <c r="O167" i="1" s="1"/>
  <c r="T67" i="1"/>
  <c r="W67" i="1" s="1"/>
  <c r="N162" i="1"/>
  <c r="O162" i="1" s="1"/>
  <c r="AB60" i="1"/>
  <c r="AC60" i="1" s="1"/>
  <c r="X60" i="1"/>
  <c r="T171" i="1"/>
  <c r="S171" i="1"/>
  <c r="Z85" i="1"/>
  <c r="T127" i="1"/>
  <c r="W127" i="1" s="1"/>
  <c r="AA127" i="1" s="1"/>
  <c r="S127" i="1"/>
  <c r="T50" i="1"/>
  <c r="S50" i="1"/>
  <c r="S111" i="1"/>
  <c r="T111" i="1"/>
  <c r="W111" i="1" s="1"/>
  <c r="AA111" i="1" s="1"/>
  <c r="S230" i="1"/>
  <c r="T230" i="1"/>
  <c r="W230" i="1" s="1"/>
  <c r="AA230" i="1" s="1"/>
  <c r="S114" i="1"/>
  <c r="T114" i="1"/>
  <c r="S211" i="1"/>
  <c r="T211" i="1"/>
  <c r="W211" i="1" s="1"/>
  <c r="S121" i="1"/>
  <c r="T121" i="1"/>
  <c r="S66" i="1"/>
  <c r="T66" i="1"/>
  <c r="W66" i="1" s="1"/>
  <c r="AA66" i="1" s="1"/>
  <c r="AH5" i="1"/>
  <c r="AE5" i="1"/>
  <c r="S38" i="1"/>
  <c r="T38" i="1"/>
  <c r="X98" i="1"/>
  <c r="AB98" i="1"/>
  <c r="AC98" i="1" s="1"/>
  <c r="AB130" i="1"/>
  <c r="AC130" i="1" s="1"/>
  <c r="X130" i="1"/>
  <c r="W200" i="1"/>
  <c r="AA200" i="1" s="1"/>
  <c r="T191" i="1"/>
  <c r="S191" i="1"/>
  <c r="M59" i="1"/>
  <c r="P59" i="1" s="1"/>
  <c r="T75" i="1"/>
  <c r="S75" i="1"/>
  <c r="N148" i="1"/>
  <c r="O148" i="1" s="1"/>
  <c r="N176" i="1"/>
  <c r="O176" i="1" s="1"/>
  <c r="Z138" i="1"/>
  <c r="N204" i="1"/>
  <c r="O204" i="1" s="1"/>
  <c r="AD85" i="1"/>
  <c r="AE85" i="1" s="1"/>
  <c r="AF85" i="1" s="1"/>
  <c r="AG85" i="1" s="1"/>
  <c r="M19" i="1"/>
  <c r="P19" i="1" s="1"/>
  <c r="X106" i="1"/>
  <c r="AB106" i="1"/>
  <c r="AC106" i="1" s="1"/>
  <c r="T119" i="1"/>
  <c r="S119" i="1"/>
  <c r="W217" i="1"/>
  <c r="T139" i="1"/>
  <c r="W139" i="1" s="1"/>
  <c r="AA139" i="1" s="1"/>
  <c r="N75" i="1"/>
  <c r="O75" i="1" s="1"/>
  <c r="AB96" i="1"/>
  <c r="AC96" i="1" s="1"/>
  <c r="X96" i="1"/>
  <c r="AD218" i="1"/>
  <c r="AE218" i="1" s="1"/>
  <c r="N130" i="1"/>
  <c r="O130" i="1" s="1"/>
  <c r="AB121" i="1"/>
  <c r="AC121" i="1" s="1"/>
  <c r="X121" i="1"/>
  <c r="AB67" i="1"/>
  <c r="AC67" i="1" s="1"/>
  <c r="X67" i="1"/>
  <c r="AB195" i="1"/>
  <c r="AC195" i="1" s="1"/>
  <c r="AD195" i="1" s="1"/>
  <c r="X195" i="1"/>
  <c r="Z195" i="1" s="1"/>
  <c r="X239" i="1"/>
  <c r="AB239" i="1"/>
  <c r="AC239" i="1" s="1"/>
  <c r="AD239" i="1" s="1"/>
  <c r="AB189" i="1"/>
  <c r="AC189" i="1" s="1"/>
  <c r="X189" i="1"/>
  <c r="N121" i="1"/>
  <c r="O121" i="1" s="1"/>
  <c r="W30" i="1"/>
  <c r="N227" i="1"/>
  <c r="O227" i="1" s="1"/>
  <c r="X155" i="1"/>
  <c r="AB155" i="1"/>
  <c r="AC155" i="1" s="1"/>
  <c r="X216" i="1"/>
  <c r="AB216" i="1"/>
  <c r="AC216" i="1" s="1"/>
  <c r="AA195" i="1"/>
  <c r="AB119" i="1"/>
  <c r="AC119" i="1" s="1"/>
  <c r="X119" i="1"/>
  <c r="W170" i="1"/>
  <c r="AD170" i="1"/>
  <c r="W181" i="1"/>
  <c r="AA181" i="1" s="1"/>
  <c r="X160" i="1"/>
  <c r="AB160" i="1"/>
  <c r="AC160" i="1" s="1"/>
  <c r="N50" i="1"/>
  <c r="O50" i="1" s="1"/>
  <c r="X75" i="1"/>
  <c r="AB75" i="1"/>
  <c r="AC75" i="1" s="1"/>
  <c r="AB38" i="1"/>
  <c r="AC38" i="1" s="1"/>
  <c r="X38" i="1"/>
  <c r="X49" i="1"/>
  <c r="AB49" i="1"/>
  <c r="AC49" i="1" s="1"/>
  <c r="AB59" i="1"/>
  <c r="AC59" i="1" s="1"/>
  <c r="X59" i="1"/>
  <c r="AB109" i="1"/>
  <c r="AC109" i="1" s="1"/>
  <c r="AD109" i="1" s="1"/>
  <c r="AE109" i="1" s="1"/>
  <c r="AF109" i="1" s="1"/>
  <c r="AG109" i="1" s="1"/>
  <c r="X109" i="1"/>
  <c r="M56" i="1"/>
  <c r="P56" i="1" s="1"/>
  <c r="T148" i="1"/>
  <c r="Z132" i="1"/>
  <c r="Y132" i="1"/>
  <c r="AB146" i="1"/>
  <c r="AC146" i="1" s="1"/>
  <c r="X146" i="1"/>
  <c r="X56" i="1"/>
  <c r="AB56" i="1"/>
  <c r="AC56" i="1" s="1"/>
  <c r="AB87" i="1"/>
  <c r="AC87" i="1" s="1"/>
  <c r="X87" i="1"/>
  <c r="M189" i="1"/>
  <c r="P189" i="1" s="1"/>
  <c r="X35" i="1"/>
  <c r="AB35" i="1"/>
  <c r="AC35" i="1" s="1"/>
  <c r="AA13" i="1"/>
  <c r="X54" i="1"/>
  <c r="AB54" i="1"/>
  <c r="AC54" i="1" s="1"/>
  <c r="AD54" i="1" s="1"/>
  <c r="X236" i="1"/>
  <c r="AB236" i="1"/>
  <c r="AC236" i="1" s="1"/>
  <c r="X221" i="1"/>
  <c r="AB221" i="1"/>
  <c r="AC221" i="1" s="1"/>
  <c r="AB76" i="1"/>
  <c r="AC76" i="1" s="1"/>
  <c r="X76" i="1"/>
  <c r="S130" i="1"/>
  <c r="T130" i="1"/>
  <c r="N192" i="1"/>
  <c r="O192" i="1" s="1"/>
  <c r="AB77" i="1"/>
  <c r="AC77" i="1" s="1"/>
  <c r="X77" i="1"/>
  <c r="X181" i="1"/>
  <c r="AB181" i="1"/>
  <c r="AC181" i="1" s="1"/>
  <c r="AD181" i="1" s="1"/>
  <c r="AE181" i="1" s="1"/>
  <c r="AF181" i="1" s="1"/>
  <c r="AG181" i="1" s="1"/>
  <c r="S160" i="1"/>
  <c r="T160" i="1"/>
  <c r="X179" i="1"/>
  <c r="AB179" i="1"/>
  <c r="AC179" i="1" s="1"/>
  <c r="AA32" i="1"/>
  <c r="M146" i="1"/>
  <c r="P146" i="1" s="1"/>
  <c r="X70" i="1"/>
  <c r="AB70" i="1"/>
  <c r="AC70" i="1" s="1"/>
  <c r="T62" i="1"/>
  <c r="S62" i="1"/>
  <c r="N114" i="1"/>
  <c r="O114" i="1" s="1"/>
  <c r="AB150" i="1"/>
  <c r="AC150" i="1" s="1"/>
  <c r="X150" i="1"/>
  <c r="AD32" i="1"/>
  <c r="AE32" i="1" s="1"/>
  <c r="X204" i="1"/>
  <c r="AB204" i="1"/>
  <c r="AC204" i="1" s="1"/>
  <c r="AB169" i="1"/>
  <c r="AC169" i="1" s="1"/>
  <c r="X169" i="1"/>
  <c r="X148" i="1"/>
  <c r="AB148" i="1"/>
  <c r="AC148" i="1" s="1"/>
  <c r="Y138" i="1"/>
  <c r="AH132" i="1"/>
  <c r="X108" i="1"/>
  <c r="AB108" i="1"/>
  <c r="AC108" i="1" s="1"/>
  <c r="AD108" i="1" s="1"/>
  <c r="AE108" i="1" s="1"/>
  <c r="AF108" i="1" s="1"/>
  <c r="AG108" i="1" s="1"/>
  <c r="AB20" i="1"/>
  <c r="AC20" i="1" s="1"/>
  <c r="X20" i="1"/>
  <c r="X214" i="1"/>
  <c r="AB214" i="1"/>
  <c r="AC214" i="1" s="1"/>
  <c r="AD23" i="1"/>
  <c r="AE23" i="1" s="1"/>
  <c r="T87" i="1"/>
  <c r="W87" i="1" s="1"/>
  <c r="AA87" i="1" s="1"/>
  <c r="N35" i="1"/>
  <c r="O35" i="1" s="1"/>
  <c r="AB31" i="1"/>
  <c r="AC31" i="1" s="1"/>
  <c r="AD31" i="1" s="1"/>
  <c r="AE31" i="1" s="1"/>
  <c r="AF31" i="1" s="1"/>
  <c r="AG31" i="1" s="1"/>
  <c r="X31" i="1"/>
  <c r="X62" i="1"/>
  <c r="AB62" i="1"/>
  <c r="AC62" i="1" s="1"/>
  <c r="X117" i="1"/>
  <c r="AB117" i="1"/>
  <c r="AC117" i="1" s="1"/>
  <c r="S192" i="1"/>
  <c r="T192" i="1"/>
  <c r="S204" i="1"/>
  <c r="T204" i="1"/>
  <c r="S82" i="1"/>
  <c r="T82" i="1"/>
  <c r="W82" i="1" s="1"/>
  <c r="AB200" i="1"/>
  <c r="AC200" i="1" s="1"/>
  <c r="AD200" i="1" s="1"/>
  <c r="AE200" i="1" s="1"/>
  <c r="AF200" i="1" s="1"/>
  <c r="AG200" i="1" s="1"/>
  <c r="X200" i="1"/>
  <c r="N8" i="1"/>
  <c r="O8" i="1" s="1"/>
  <c r="W93" i="1"/>
  <c r="AD93" i="1"/>
  <c r="N235" i="1"/>
  <c r="O235" i="1" s="1"/>
  <c r="Y85" i="1"/>
  <c r="AA85" i="1"/>
  <c r="T214" i="1"/>
  <c r="S214" i="1"/>
  <c r="N139" i="1"/>
  <c r="O139" i="1" s="1"/>
  <c r="W109" i="1"/>
  <c r="AA109" i="1" s="1"/>
  <c r="W113" i="1"/>
  <c r="AD113" i="1"/>
  <c r="W27" i="1"/>
  <c r="AH105" i="1"/>
  <c r="AE105" i="1"/>
  <c r="AF105" i="1" s="1"/>
  <c r="AG105" i="1" s="1"/>
  <c r="N38" i="1"/>
  <c r="O38" i="1" s="1"/>
  <c r="T91" i="1"/>
  <c r="S91" i="1"/>
  <c r="T101" i="1"/>
  <c r="N68" i="1"/>
  <c r="O68" i="1" s="1"/>
  <c r="N161" i="1"/>
  <c r="O161" i="1" s="1"/>
  <c r="AB192" i="1"/>
  <c r="AC192" i="1" s="1"/>
  <c r="X192" i="1"/>
  <c r="W108" i="1"/>
  <c r="AA108" i="1" s="1"/>
  <c r="AB207" i="1"/>
  <c r="AC207" i="1" s="1"/>
  <c r="AD207" i="1" s="1"/>
  <c r="X207" i="1"/>
  <c r="Y23" i="1"/>
  <c r="Z23" i="1"/>
  <c r="AD237" i="1"/>
  <c r="AE237" i="1" s="1"/>
  <c r="AF237" i="1" s="1"/>
  <c r="AG237" i="1" s="1"/>
  <c r="Y80" i="1"/>
  <c r="Z80" i="1"/>
  <c r="AB199" i="1"/>
  <c r="AC199" i="1" s="1"/>
  <c r="X199" i="1"/>
  <c r="S9" i="1"/>
  <c r="T9" i="1"/>
  <c r="AB13" i="1"/>
  <c r="AC13" i="1" s="1"/>
  <c r="X13" i="1"/>
  <c r="Y13" i="1" s="1"/>
  <c r="X11" i="1"/>
  <c r="AB11" i="1"/>
  <c r="AC11" i="1" s="1"/>
  <c r="AB27" i="1"/>
  <c r="AC27" i="1" s="1"/>
  <c r="X27" i="1"/>
  <c r="X114" i="1"/>
  <c r="AB114" i="1"/>
  <c r="AC114" i="1" s="1"/>
  <c r="X211" i="1"/>
  <c r="AB211" i="1"/>
  <c r="AC211" i="1" s="1"/>
  <c r="W73" i="1"/>
  <c r="AD73" i="1"/>
  <c r="X101" i="1"/>
  <c r="AB101" i="1"/>
  <c r="AC101" i="1" s="1"/>
  <c r="S68" i="1"/>
  <c r="T68" i="1"/>
  <c r="W220" i="1"/>
  <c r="AD220" i="1"/>
  <c r="AB191" i="1"/>
  <c r="AC191" i="1" s="1"/>
  <c r="X191" i="1"/>
  <c r="AB203" i="1"/>
  <c r="AC203" i="1" s="1"/>
  <c r="AD203" i="1" s="1"/>
  <c r="AE203" i="1" s="1"/>
  <c r="AF203" i="1" s="1"/>
  <c r="AG203" i="1" s="1"/>
  <c r="X203" i="1"/>
  <c r="X156" i="1"/>
  <c r="AB156" i="1"/>
  <c r="AC156" i="1" s="1"/>
  <c r="X66" i="1"/>
  <c r="AB66" i="1"/>
  <c r="AC66" i="1" s="1"/>
  <c r="X125" i="1"/>
  <c r="AB125" i="1"/>
  <c r="AC125" i="1" s="1"/>
  <c r="T209" i="1"/>
  <c r="W209" i="1" s="1"/>
  <c r="AA209" i="1" s="1"/>
  <c r="S209" i="1"/>
  <c r="T65" i="1"/>
  <c r="W65" i="1" s="1"/>
  <c r="Z65" i="1" s="1"/>
  <c r="S65" i="1"/>
  <c r="AB205" i="1"/>
  <c r="AC205" i="1" s="1"/>
  <c r="X205" i="1"/>
  <c r="T156" i="1"/>
  <c r="S156" i="1"/>
  <c r="T8" i="1"/>
  <c r="W8" i="1" s="1"/>
  <c r="AA8" i="1" s="1"/>
  <c r="S8" i="1"/>
  <c r="W157" i="1"/>
  <c r="AB139" i="1"/>
  <c r="AC139" i="1" s="1"/>
  <c r="X139" i="1"/>
  <c r="W239" i="1"/>
  <c r="AA239" i="1" s="1"/>
  <c r="T150" i="1"/>
  <c r="W150" i="1" s="1"/>
  <c r="AA150" i="1" s="1"/>
  <c r="S150" i="1"/>
  <c r="N104" i="1"/>
  <c r="O104" i="1" s="1"/>
  <c r="T6" i="1"/>
  <c r="W6" i="1" s="1"/>
  <c r="AA6" i="1" s="1"/>
  <c r="Y5" i="1"/>
  <c r="Z5" i="1"/>
  <c r="W129" i="1"/>
  <c r="AD129" i="1"/>
  <c r="X161" i="1"/>
  <c r="AB161" i="1"/>
  <c r="AC161" i="1" s="1"/>
  <c r="W159" i="1"/>
  <c r="AD159" i="1"/>
  <c r="X164" i="1"/>
  <c r="AB164" i="1"/>
  <c r="AC164" i="1" s="1"/>
  <c r="X122" i="1"/>
  <c r="AB122" i="1"/>
  <c r="AC122" i="1" s="1"/>
  <c r="T94" i="1"/>
  <c r="S94" i="1"/>
  <c r="N87" i="1"/>
  <c r="O87" i="1" s="1"/>
  <c r="Y237" i="1"/>
  <c r="Z237" i="1"/>
  <c r="AD80" i="1"/>
  <c r="AE80" i="1" s="1"/>
  <c r="AF80" i="1" s="1"/>
  <c r="AG80" i="1" s="1"/>
  <c r="N76" i="1"/>
  <c r="O76" i="1" s="1"/>
  <c r="T117" i="1"/>
  <c r="AD95" i="1"/>
  <c r="AE95" i="1" s="1"/>
  <c r="AF95" i="1" s="1"/>
  <c r="AG95" i="1" s="1"/>
  <c r="N156" i="1"/>
  <c r="O156" i="1" s="1"/>
  <c r="AB94" i="1"/>
  <c r="AC94" i="1" s="1"/>
  <c r="X94" i="1"/>
  <c r="X50" i="1"/>
  <c r="AB50" i="1"/>
  <c r="AC50" i="1" s="1"/>
  <c r="AB231" i="1"/>
  <c r="AC231" i="1" s="1"/>
  <c r="AD231" i="1" s="1"/>
  <c r="X231" i="1"/>
  <c r="X213" i="1"/>
  <c r="AB213" i="1"/>
  <c r="AC213" i="1" s="1"/>
  <c r="W31" i="1"/>
  <c r="AA31" i="1" s="1"/>
  <c r="N191" i="1"/>
  <c r="O191" i="1" s="1"/>
  <c r="X227" i="1"/>
  <c r="AB227" i="1"/>
  <c r="AC227" i="1" s="1"/>
  <c r="X131" i="1"/>
  <c r="AB131" i="1"/>
  <c r="AC131" i="1" s="1"/>
  <c r="S81" i="1"/>
  <c r="T81" i="1"/>
  <c r="S24" i="1"/>
  <c r="T24" i="1"/>
  <c r="W24" i="1" s="1"/>
  <c r="AA24" i="1" s="1"/>
  <c r="S57" i="1"/>
  <c r="T57" i="1"/>
  <c r="W57" i="1" s="1"/>
  <c r="S120" i="1"/>
  <c r="T120" i="1"/>
  <c r="W120" i="1" s="1"/>
  <c r="T176" i="1"/>
  <c r="W176" i="1" s="1"/>
  <c r="AA176" i="1" s="1"/>
  <c r="S176" i="1"/>
  <c r="S224" i="1"/>
  <c r="T224" i="1"/>
  <c r="W224" i="1" s="1"/>
  <c r="S233" i="1"/>
  <c r="T233" i="1"/>
  <c r="W233" i="1" s="1"/>
  <c r="AA233" i="1" s="1"/>
  <c r="Z188" i="1"/>
  <c r="AA188" i="1"/>
  <c r="Y188" i="1"/>
  <c r="X15" i="1"/>
  <c r="AB15" i="1"/>
  <c r="AC15" i="1" s="1"/>
  <c r="W177" i="1"/>
  <c r="AA177" i="1" s="1"/>
  <c r="AB103" i="1"/>
  <c r="AC103" i="1" s="1"/>
  <c r="X103" i="1"/>
  <c r="N84" i="1"/>
  <c r="O84" i="1" s="1"/>
  <c r="N24" i="1"/>
  <c r="O24" i="1" s="1"/>
  <c r="W39" i="1"/>
  <c r="AD39" i="1"/>
  <c r="AB57" i="1"/>
  <c r="AC57" i="1" s="1"/>
  <c r="X57" i="1"/>
  <c r="S184" i="1"/>
  <c r="T184" i="1"/>
  <c r="X100" i="1"/>
  <c r="AB100" i="1"/>
  <c r="AC100" i="1" s="1"/>
  <c r="AB89" i="1"/>
  <c r="AC89" i="1" s="1"/>
  <c r="X89" i="1"/>
  <c r="S206" i="1"/>
  <c r="T206" i="1"/>
  <c r="N202" i="1"/>
  <c r="O202" i="1" s="1"/>
  <c r="X120" i="1"/>
  <c r="AB120" i="1"/>
  <c r="AC120" i="1" s="1"/>
  <c r="Z180" i="1"/>
  <c r="AA180" i="1"/>
  <c r="Y180" i="1"/>
  <c r="W79" i="1"/>
  <c r="AA79" i="1" s="1"/>
  <c r="AB177" i="1"/>
  <c r="AC177" i="1" s="1"/>
  <c r="AD177" i="1" s="1"/>
  <c r="X177" i="1"/>
  <c r="S84" i="1"/>
  <c r="T84" i="1"/>
  <c r="N224" i="1"/>
  <c r="O224" i="1" s="1"/>
  <c r="AB17" i="1"/>
  <c r="AC17" i="1" s="1"/>
  <c r="X17" i="1"/>
  <c r="W115" i="1"/>
  <c r="X184" i="1"/>
  <c r="AB184" i="1"/>
  <c r="AC184" i="1" s="1"/>
  <c r="W43" i="1"/>
  <c r="AD43" i="1"/>
  <c r="W183" i="1"/>
  <c r="AA183" i="1" s="1"/>
  <c r="S89" i="1"/>
  <c r="T89" i="1"/>
  <c r="AH196" i="1"/>
  <c r="AE196" i="1"/>
  <c r="AF196" i="1" s="1"/>
  <c r="AG196" i="1" s="1"/>
  <c r="X144" i="1"/>
  <c r="AB144" i="1"/>
  <c r="AC144" i="1" s="1"/>
  <c r="S202" i="1"/>
  <c r="T202" i="1"/>
  <c r="M134" i="1"/>
  <c r="P134" i="1" s="1"/>
  <c r="X79" i="1"/>
  <c r="AB79" i="1"/>
  <c r="AC79" i="1" s="1"/>
  <c r="S103" i="1"/>
  <c r="T103" i="1"/>
  <c r="AB210" i="1"/>
  <c r="AC210" i="1" s="1"/>
  <c r="X210" i="1"/>
  <c r="X136" i="1"/>
  <c r="AB136" i="1"/>
  <c r="AC136" i="1" s="1"/>
  <c r="AB3" i="1"/>
  <c r="AC3" i="1" s="1"/>
  <c r="X3" i="1"/>
  <c r="AA99" i="1"/>
  <c r="AB153" i="1"/>
  <c r="AC153" i="1" s="1"/>
  <c r="X153" i="1"/>
  <c r="X197" i="1"/>
  <c r="AB197" i="1"/>
  <c r="AC197" i="1" s="1"/>
  <c r="S167" i="1"/>
  <c r="T167" i="1"/>
  <c r="AB142" i="1"/>
  <c r="AC142" i="1" s="1"/>
  <c r="X142" i="1"/>
  <c r="AA196" i="1"/>
  <c r="Y196" i="1"/>
  <c r="Z196" i="1"/>
  <c r="S144" i="1"/>
  <c r="S136" i="1"/>
  <c r="S63" i="1"/>
  <c r="T63" i="1"/>
  <c r="W143" i="1"/>
  <c r="AD143" i="1"/>
  <c r="W116" i="1"/>
  <c r="AD116" i="1"/>
  <c r="X224" i="1"/>
  <c r="AB224" i="1"/>
  <c r="AC224" i="1" s="1"/>
  <c r="X88" i="1"/>
  <c r="AB88" i="1"/>
  <c r="AC88" i="1" s="1"/>
  <c r="AD88" i="1" s="1"/>
  <c r="AB72" i="1"/>
  <c r="AC72" i="1" s="1"/>
  <c r="X72" i="1"/>
  <c r="X233" i="1"/>
  <c r="AB233" i="1"/>
  <c r="AC233" i="1" s="1"/>
  <c r="T153" i="1"/>
  <c r="S153" i="1"/>
  <c r="X176" i="1"/>
  <c r="AB176" i="1"/>
  <c r="AC176" i="1" s="1"/>
  <c r="T3" i="1"/>
  <c r="S3" i="1"/>
  <c r="W28" i="1"/>
  <c r="W152" i="1"/>
  <c r="AA152" i="1" s="1"/>
  <c r="X167" i="1"/>
  <c r="AB167" i="1"/>
  <c r="AC167" i="1" s="1"/>
  <c r="W241" i="1"/>
  <c r="X183" i="1"/>
  <c r="AB183" i="1"/>
  <c r="AC183" i="1" s="1"/>
  <c r="AD183" i="1" s="1"/>
  <c r="AE183" i="1" s="1"/>
  <c r="AF183" i="1" s="1"/>
  <c r="AG183" i="1" s="1"/>
  <c r="W165" i="1"/>
  <c r="AD165" i="1"/>
  <c r="T47" i="1"/>
  <c r="N63" i="1"/>
  <c r="O63" i="1" s="1"/>
  <c r="Y112" i="1"/>
  <c r="Z112" i="1"/>
  <c r="W225" i="1"/>
  <c r="AD225" i="1"/>
  <c r="AB127" i="1"/>
  <c r="AC127" i="1" s="1"/>
  <c r="X127" i="1"/>
  <c r="W90" i="1"/>
  <c r="S135" i="1"/>
  <c r="T135" i="1"/>
  <c r="AB134" i="1"/>
  <c r="AC134" i="1" s="1"/>
  <c r="X134" i="1"/>
  <c r="N81" i="1"/>
  <c r="O81" i="1" s="1"/>
  <c r="S15" i="1"/>
  <c r="T15" i="1"/>
  <c r="W15" i="1" s="1"/>
  <c r="AA15" i="1" s="1"/>
  <c r="X145" i="1"/>
  <c r="AB145" i="1"/>
  <c r="AC145" i="1" s="1"/>
  <c r="AB175" i="1"/>
  <c r="AC175" i="1" s="1"/>
  <c r="X175" i="1"/>
  <c r="N145" i="1"/>
  <c r="O145" i="1" s="1"/>
  <c r="W54" i="1"/>
  <c r="N3" i="1"/>
  <c r="O3" i="1" s="1"/>
  <c r="AA14" i="1"/>
  <c r="Y14" i="1"/>
  <c r="AB240" i="1"/>
  <c r="AC240" i="1" s="1"/>
  <c r="X240" i="1"/>
  <c r="Z240" i="1" s="1"/>
  <c r="AB152" i="1"/>
  <c r="AC152" i="1" s="1"/>
  <c r="AD152" i="1" s="1"/>
  <c r="X152" i="1"/>
  <c r="W234" i="1"/>
  <c r="N47" i="1"/>
  <c r="O47" i="1" s="1"/>
  <c r="AB47" i="1"/>
  <c r="AC47" i="1" s="1"/>
  <c r="X47" i="1"/>
  <c r="AD112" i="1"/>
  <c r="AE112" i="1" s="1"/>
  <c r="AF112" i="1" s="1"/>
  <c r="AG112" i="1" s="1"/>
  <c r="W16" i="1"/>
  <c r="AA16" i="1" s="1"/>
  <c r="X111" i="1"/>
  <c r="AB111" i="1"/>
  <c r="AC111" i="1" s="1"/>
  <c r="X238" i="1"/>
  <c r="AB238" i="1"/>
  <c r="AC238" i="1" s="1"/>
  <c r="X24" i="1"/>
  <c r="AB24" i="1"/>
  <c r="AC24" i="1" s="1"/>
  <c r="T145" i="1"/>
  <c r="S145" i="1"/>
  <c r="AA240" i="1"/>
  <c r="X234" i="1"/>
  <c r="AB234" i="1"/>
  <c r="AC234" i="1" s="1"/>
  <c r="AD234" i="1" s="1"/>
  <c r="X63" i="1"/>
  <c r="AB63" i="1"/>
  <c r="AC63" i="1" s="1"/>
  <c r="AB41" i="1"/>
  <c r="AC41" i="1" s="1"/>
  <c r="X41" i="1"/>
  <c r="W55" i="1"/>
  <c r="AD55" i="1"/>
  <c r="X141" i="1"/>
  <c r="AB141" i="1"/>
  <c r="AC141" i="1" s="1"/>
  <c r="AB168" i="1"/>
  <c r="AC168" i="1" s="1"/>
  <c r="X168" i="1"/>
  <c r="X16" i="1"/>
  <c r="AB16" i="1"/>
  <c r="AC16" i="1" s="1"/>
  <c r="AD16" i="1" s="1"/>
  <c r="AE16" i="1" s="1"/>
  <c r="AF16" i="1" s="1"/>
  <c r="AG16" i="1" s="1"/>
  <c r="X235" i="1"/>
  <c r="AB235" i="1"/>
  <c r="AC235" i="1" s="1"/>
  <c r="T238" i="1"/>
  <c r="S238" i="1"/>
  <c r="X172" i="1"/>
  <c r="AB172" i="1"/>
  <c r="AC172" i="1" s="1"/>
  <c r="W212" i="1"/>
  <c r="AD212" i="1"/>
  <c r="W97" i="1"/>
  <c r="AD97" i="1"/>
  <c r="X230" i="1"/>
  <c r="AB230" i="1"/>
  <c r="AC230" i="1" s="1"/>
  <c r="AD230" i="1" s="1"/>
  <c r="T41" i="1"/>
  <c r="W41" i="1" s="1"/>
  <c r="AA41" i="1" s="1"/>
  <c r="AE178" i="1"/>
  <c r="AF178" i="1" s="1"/>
  <c r="AG178" i="1" s="1"/>
  <c r="AH178" i="1"/>
  <c r="T166" i="1"/>
  <c r="W166" i="1" s="1"/>
  <c r="W128" i="1"/>
  <c r="AA128" i="1" s="1"/>
  <c r="AB202" i="1"/>
  <c r="AC202" i="1" s="1"/>
  <c r="X202" i="1"/>
  <c r="W231" i="1"/>
  <c r="AE188" i="1"/>
  <c r="AF188" i="1" s="1"/>
  <c r="AG188" i="1" s="1"/>
  <c r="AH188" i="1"/>
  <c r="W86" i="1"/>
  <c r="AD86" i="1"/>
  <c r="X104" i="1"/>
  <c r="AB104" i="1"/>
  <c r="AC104" i="1" s="1"/>
  <c r="X147" i="1"/>
  <c r="AB147" i="1"/>
  <c r="AC147" i="1" s="1"/>
  <c r="S104" i="1"/>
  <c r="T104" i="1"/>
  <c r="N238" i="1"/>
  <c r="O238" i="1" s="1"/>
  <c r="Y140" i="1"/>
  <c r="AA140" i="1"/>
  <c r="Z140" i="1"/>
  <c r="X6" i="1"/>
  <c r="AB6" i="1"/>
  <c r="AC6" i="1" s="1"/>
  <c r="N210" i="1"/>
  <c r="O210" i="1" s="1"/>
  <c r="X81" i="1"/>
  <c r="AB81" i="1"/>
  <c r="AC81" i="1" s="1"/>
  <c r="N172" i="1"/>
  <c r="O172" i="1" s="1"/>
  <c r="W21" i="1"/>
  <c r="AD21" i="1"/>
  <c r="AB206" i="1"/>
  <c r="AC206" i="1" s="1"/>
  <c r="X206" i="1"/>
  <c r="AH180" i="1"/>
  <c r="AE180" i="1"/>
  <c r="AA178" i="1"/>
  <c r="Y178" i="1"/>
  <c r="AD33" i="1"/>
  <c r="W33" i="1"/>
  <c r="X166" i="1"/>
  <c r="AB166" i="1"/>
  <c r="AC166" i="1" s="1"/>
  <c r="AB128" i="1"/>
  <c r="AC128" i="1" s="1"/>
  <c r="X128" i="1"/>
  <c r="AE42" i="1" l="1"/>
  <c r="AF42" i="1" s="1"/>
  <c r="AG42" i="1" s="1"/>
  <c r="AD216" i="1"/>
  <c r="AE216" i="1" s="1"/>
  <c r="AF216" i="1" s="1"/>
  <c r="AG216" i="1" s="1"/>
  <c r="Z10" i="1"/>
  <c r="AH53" i="1"/>
  <c r="AE102" i="1"/>
  <c r="S83" i="1"/>
  <c r="AD72" i="1"/>
  <c r="AE72" i="1" s="1"/>
  <c r="AD131" i="1"/>
  <c r="AE131" i="1" s="1"/>
  <c r="AF131" i="1" s="1"/>
  <c r="AG131" i="1" s="1"/>
  <c r="AD194" i="1"/>
  <c r="AD4" i="1"/>
  <c r="AD52" i="1"/>
  <c r="AE52" i="1" s="1"/>
  <c r="AF52" i="1" s="1"/>
  <c r="AG52" i="1" s="1"/>
  <c r="Z32" i="1"/>
  <c r="T70" i="1"/>
  <c r="W70" i="1" s="1"/>
  <c r="Z70" i="1" s="1"/>
  <c r="AD213" i="1"/>
  <c r="AE213" i="1" s="1"/>
  <c r="AD179" i="1"/>
  <c r="AE179" i="1" s="1"/>
  <c r="AF179" i="1" s="1"/>
  <c r="AG179" i="1" s="1"/>
  <c r="Y96" i="1"/>
  <c r="W69" i="1"/>
  <c r="AD69" i="1"/>
  <c r="Z99" i="1"/>
  <c r="Y110" i="1"/>
  <c r="AH10" i="1"/>
  <c r="AD164" i="1"/>
  <c r="AD205" i="1"/>
  <c r="AE205" i="1" s="1"/>
  <c r="AF205" i="1" s="1"/>
  <c r="AG205" i="1" s="1"/>
  <c r="AD126" i="1"/>
  <c r="AE126" i="1" s="1"/>
  <c r="Y52" i="1"/>
  <c r="Z52" i="1"/>
  <c r="AH52" i="1"/>
  <c r="Z48" i="1"/>
  <c r="AE2" i="1"/>
  <c r="AF2" i="1" s="1"/>
  <c r="AG2" i="1" s="1"/>
  <c r="Z131" i="1"/>
  <c r="AD185" i="1"/>
  <c r="AH185" i="1" s="1"/>
  <c r="AD24" i="1"/>
  <c r="AH24" i="1" s="1"/>
  <c r="AD142" i="1"/>
  <c r="AH142" i="1" s="1"/>
  <c r="Y235" i="1"/>
  <c r="AA185" i="1"/>
  <c r="T175" i="1"/>
  <c r="W175" i="1" s="1"/>
  <c r="AA175" i="1" s="1"/>
  <c r="AD106" i="1"/>
  <c r="AE106" i="1" s="1"/>
  <c r="AF106" i="1" s="1"/>
  <c r="AG106" i="1" s="1"/>
  <c r="T199" i="1"/>
  <c r="W199" i="1" s="1"/>
  <c r="AA199" i="1" s="1"/>
  <c r="AD219" i="1"/>
  <c r="AE219" i="1" s="1"/>
  <c r="AF219" i="1" s="1"/>
  <c r="AG219" i="1" s="1"/>
  <c r="AH133" i="1"/>
  <c r="AE140" i="1"/>
  <c r="Z198" i="1"/>
  <c r="AA198" i="1"/>
  <c r="Z185" i="1"/>
  <c r="T141" i="1"/>
  <c r="W141" i="1" s="1"/>
  <c r="AA141" i="1" s="1"/>
  <c r="AE14" i="1"/>
  <c r="AF14" i="1" s="1"/>
  <c r="AG14" i="1" s="1"/>
  <c r="T197" i="1"/>
  <c r="W197" i="1" s="1"/>
  <c r="AA197" i="1" s="1"/>
  <c r="Z77" i="1"/>
  <c r="AD77" i="1"/>
  <c r="AH77" i="1" s="1"/>
  <c r="Y194" i="1"/>
  <c r="AH48" i="1"/>
  <c r="Y126" i="1"/>
  <c r="Z126" i="1"/>
  <c r="T168" i="1"/>
  <c r="AD168" i="1" s="1"/>
  <c r="AE168" i="1" s="1"/>
  <c r="AF168" i="1" s="1"/>
  <c r="AG168" i="1" s="1"/>
  <c r="W118" i="1"/>
  <c r="AA118" i="1" s="1"/>
  <c r="AD118" i="1"/>
  <c r="AD46" i="1"/>
  <c r="AE46" i="1" s="1"/>
  <c r="AF46" i="1" s="1"/>
  <c r="AG46" i="1" s="1"/>
  <c r="AD29" i="1"/>
  <c r="AD76" i="1"/>
  <c r="AE76" i="1" s="1"/>
  <c r="AF76" i="1" s="1"/>
  <c r="AG76" i="1" s="1"/>
  <c r="T98" i="1"/>
  <c r="W98" i="1" s="1"/>
  <c r="AA98" i="1" s="1"/>
  <c r="S20" i="1"/>
  <c r="AA29" i="1"/>
  <c r="Z29" i="1"/>
  <c r="AH124" i="1"/>
  <c r="Y215" i="1"/>
  <c r="AH137" i="1"/>
  <c r="AE137" i="1"/>
  <c r="AF137" i="1" s="1"/>
  <c r="AG137" i="1" s="1"/>
  <c r="AE194" i="1"/>
  <c r="AF194" i="1" s="1"/>
  <c r="AG194" i="1" s="1"/>
  <c r="AH194" i="1"/>
  <c r="Y234" i="1"/>
  <c r="Y240" i="1"/>
  <c r="AD111" i="1"/>
  <c r="AE111" i="1" s="1"/>
  <c r="AF111" i="1" s="1"/>
  <c r="AG111" i="1" s="1"/>
  <c r="Z96" i="1"/>
  <c r="AH85" i="1"/>
  <c r="AD187" i="1"/>
  <c r="AE187" i="1" s="1"/>
  <c r="AF187" i="1" s="1"/>
  <c r="AG187" i="1" s="1"/>
  <c r="AA22" i="1"/>
  <c r="Y22" i="1"/>
  <c r="Z22" i="1"/>
  <c r="S61" i="1"/>
  <c r="T61" i="1"/>
  <c r="W61" i="1" s="1"/>
  <c r="AA61" i="1" s="1"/>
  <c r="AH71" i="1"/>
  <c r="AE71" i="1"/>
  <c r="AF71" i="1" s="1"/>
  <c r="AG71" i="1" s="1"/>
  <c r="AD226" i="1"/>
  <c r="W226" i="1"/>
  <c r="AD125" i="1"/>
  <c r="AE125" i="1" s="1"/>
  <c r="AF125" i="1" s="1"/>
  <c r="AG125" i="1" s="1"/>
  <c r="Z187" i="1"/>
  <c r="Y187" i="1"/>
  <c r="Y78" i="1"/>
  <c r="Z78" i="1"/>
  <c r="AD223" i="1"/>
  <c r="Z71" i="1"/>
  <c r="Y71" i="1"/>
  <c r="AE22" i="1"/>
  <c r="AF22" i="1" s="1"/>
  <c r="AG22" i="1" s="1"/>
  <c r="AH22" i="1"/>
  <c r="W25" i="1"/>
  <c r="AA25" i="1" s="1"/>
  <c r="AD25" i="1"/>
  <c r="AE25" i="1" s="1"/>
  <c r="AF25" i="1" s="1"/>
  <c r="AG25" i="1" s="1"/>
  <c r="T122" i="1"/>
  <c r="Y223" i="1"/>
  <c r="AD107" i="1"/>
  <c r="AE107" i="1" s="1"/>
  <c r="AF107" i="1" s="1"/>
  <c r="AG107" i="1" s="1"/>
  <c r="AD78" i="1"/>
  <c r="AE78" i="1" s="1"/>
  <c r="AD232" i="1"/>
  <c r="AE232" i="1" s="1"/>
  <c r="AF232" i="1" s="1"/>
  <c r="AG232" i="1" s="1"/>
  <c r="W193" i="1"/>
  <c r="AD193" i="1"/>
  <c r="AA174" i="1"/>
  <c r="Z174" i="1"/>
  <c r="Y174" i="1"/>
  <c r="W182" i="1"/>
  <c r="AD182" i="1"/>
  <c r="Z137" i="1"/>
  <c r="Y137" i="1"/>
  <c r="AD92" i="1"/>
  <c r="AH92" i="1" s="1"/>
  <c r="Z223" i="1"/>
  <c r="Y107" i="1"/>
  <c r="Z107" i="1"/>
  <c r="AD45" i="1"/>
  <c r="W45" i="1"/>
  <c r="Z232" i="1"/>
  <c r="Y232" i="1"/>
  <c r="W154" i="1"/>
  <c r="AA154" i="1" s="1"/>
  <c r="AD154" i="1"/>
  <c r="AE154" i="1" s="1"/>
  <c r="AF154" i="1" s="1"/>
  <c r="AG154" i="1" s="1"/>
  <c r="W64" i="1"/>
  <c r="AD64" i="1"/>
  <c r="AD215" i="1"/>
  <c r="AE215" i="1" s="1"/>
  <c r="AF215" i="1" s="1"/>
  <c r="AG215" i="1" s="1"/>
  <c r="AE174" i="1"/>
  <c r="AF174" i="1" s="1"/>
  <c r="AG174" i="1" s="1"/>
  <c r="AH174" i="1"/>
  <c r="Z194" i="1"/>
  <c r="W7" i="1"/>
  <c r="AD7" i="1"/>
  <c r="W123" i="1"/>
  <c r="AA123" i="1" s="1"/>
  <c r="AD123" i="1"/>
  <c r="Y131" i="1"/>
  <c r="Z218" i="1"/>
  <c r="AH138" i="1"/>
  <c r="AD217" i="1"/>
  <c r="AE217" i="1" s="1"/>
  <c r="AF217" i="1" s="1"/>
  <c r="AG217" i="1" s="1"/>
  <c r="AH12" i="1"/>
  <c r="Y211" i="1"/>
  <c r="Y219" i="1"/>
  <c r="Z27" i="1"/>
  <c r="Z219" i="1"/>
  <c r="W201" i="1"/>
  <c r="AA201" i="1" s="1"/>
  <c r="AD201" i="1"/>
  <c r="AE201" i="1" s="1"/>
  <c r="AF201" i="1" s="1"/>
  <c r="AG201" i="1" s="1"/>
  <c r="Z215" i="1"/>
  <c r="W173" i="1"/>
  <c r="Y173" i="1" s="1"/>
  <c r="AD173" i="1"/>
  <c r="AE173" i="1" s="1"/>
  <c r="AF173" i="1" s="1"/>
  <c r="AG173" i="1" s="1"/>
  <c r="AD51" i="1"/>
  <c r="W51" i="1"/>
  <c r="AH99" i="1"/>
  <c r="Z95" i="1"/>
  <c r="Z83" i="1"/>
  <c r="T49" i="1"/>
  <c r="W49" i="1" s="1"/>
  <c r="AA49" i="1" s="1"/>
  <c r="Y195" i="1"/>
  <c r="AD149" i="1"/>
  <c r="AE149" i="1" s="1"/>
  <c r="AF149" i="1" s="1"/>
  <c r="AG149" i="1" s="1"/>
  <c r="AD110" i="1"/>
  <c r="AE110" i="1" s="1"/>
  <c r="AF110" i="1" s="1"/>
  <c r="AG110" i="1" s="1"/>
  <c r="Y83" i="1"/>
  <c r="W171" i="1"/>
  <c r="Y171" i="1" s="1"/>
  <c r="AD171" i="1"/>
  <c r="AE171" i="1" s="1"/>
  <c r="AD162" i="1"/>
  <c r="W162" i="1"/>
  <c r="AD83" i="1"/>
  <c r="Y77" i="1"/>
  <c r="AD67" i="1"/>
  <c r="AE67" i="1" s="1"/>
  <c r="AF67" i="1" s="1"/>
  <c r="AG67" i="1" s="1"/>
  <c r="Z60" i="1"/>
  <c r="Y60" i="1"/>
  <c r="Z163" i="1"/>
  <c r="Y163" i="1"/>
  <c r="AD37" i="1"/>
  <c r="AE37" i="1" s="1"/>
  <c r="AF37" i="1" s="1"/>
  <c r="AG37" i="1" s="1"/>
  <c r="AF126" i="1"/>
  <c r="AG126" i="1" s="1"/>
  <c r="AE151" i="1"/>
  <c r="AF151" i="1" s="1"/>
  <c r="AG151" i="1" s="1"/>
  <c r="AH151" i="1"/>
  <c r="AE158" i="1"/>
  <c r="AF158" i="1" s="1"/>
  <c r="AG158" i="1" s="1"/>
  <c r="AH158" i="1"/>
  <c r="AD233" i="1"/>
  <c r="AE233" i="1" s="1"/>
  <c r="AD35" i="1"/>
  <c r="AE35" i="1" s="1"/>
  <c r="AF35" i="1" s="1"/>
  <c r="AG35" i="1" s="1"/>
  <c r="Y12" i="1"/>
  <c r="Z12" i="1"/>
  <c r="AD163" i="1"/>
  <c r="AE163" i="1" s="1"/>
  <c r="AF163" i="1" s="1"/>
  <c r="AG163" i="1" s="1"/>
  <c r="Z46" i="1"/>
  <c r="Y46" i="1"/>
  <c r="Z37" i="1"/>
  <c r="Y37" i="1"/>
  <c r="Y151" i="1"/>
  <c r="AA151" i="1"/>
  <c r="Z151" i="1"/>
  <c r="AA158" i="1"/>
  <c r="Y158" i="1"/>
  <c r="Z158" i="1"/>
  <c r="AD60" i="1"/>
  <c r="AE60" i="1" s="1"/>
  <c r="AF60" i="1" s="1"/>
  <c r="AG60" i="1" s="1"/>
  <c r="AE26" i="1"/>
  <c r="AH26" i="1"/>
  <c r="W34" i="1"/>
  <c r="AD34" i="1"/>
  <c r="W44" i="1"/>
  <c r="AD44" i="1"/>
  <c r="W58" i="1"/>
  <c r="AA58" i="1" s="1"/>
  <c r="AD58" i="1"/>
  <c r="Z149" i="1"/>
  <c r="Y149" i="1"/>
  <c r="AA26" i="1"/>
  <c r="Z26" i="1"/>
  <c r="Y26" i="1"/>
  <c r="S147" i="1"/>
  <c r="T147" i="1"/>
  <c r="W147" i="1" s="1"/>
  <c r="AA147" i="1" s="1"/>
  <c r="Z209" i="1"/>
  <c r="Y120" i="1"/>
  <c r="Y209" i="1"/>
  <c r="AF213" i="1"/>
  <c r="AG213" i="1" s="1"/>
  <c r="W191" i="1"/>
  <c r="AD191" i="1"/>
  <c r="AE191" i="1" s="1"/>
  <c r="AF191" i="1" s="1"/>
  <c r="AG191" i="1" s="1"/>
  <c r="Y82" i="1"/>
  <c r="AA82" i="1"/>
  <c r="AD169" i="1"/>
  <c r="AE169" i="1" s="1"/>
  <c r="Y213" i="1"/>
  <c r="Z213" i="1"/>
  <c r="AH95" i="1"/>
  <c r="AE159" i="1"/>
  <c r="AF159" i="1" s="1"/>
  <c r="AG159" i="1" s="1"/>
  <c r="AH159" i="1"/>
  <c r="Z139" i="1"/>
  <c r="Y139" i="1"/>
  <c r="Y205" i="1"/>
  <c r="Z205" i="1"/>
  <c r="AD66" i="1"/>
  <c r="AE66" i="1" s="1"/>
  <c r="AF66" i="1" s="1"/>
  <c r="AG66" i="1" s="1"/>
  <c r="AD8" i="1"/>
  <c r="AD209" i="1"/>
  <c r="AE93" i="1"/>
  <c r="AF93" i="1" s="1"/>
  <c r="AG93" i="1" s="1"/>
  <c r="AH93" i="1"/>
  <c r="AH23" i="1"/>
  <c r="Z8" i="1"/>
  <c r="AD221" i="1"/>
  <c r="AE221" i="1" s="1"/>
  <c r="AF221" i="1" s="1"/>
  <c r="AG221" i="1" s="1"/>
  <c r="AD65" i="1"/>
  <c r="W148" i="1"/>
  <c r="Z148" i="1" s="1"/>
  <c r="AD148" i="1"/>
  <c r="AE148" i="1" s="1"/>
  <c r="AF148" i="1" s="1"/>
  <c r="AG148" i="1" s="1"/>
  <c r="Z217" i="1"/>
  <c r="Y217" i="1"/>
  <c r="AA217" i="1"/>
  <c r="AA113" i="1"/>
  <c r="Y113" i="1"/>
  <c r="Z113" i="1"/>
  <c r="Z169" i="1"/>
  <c r="Y169" i="1"/>
  <c r="Y181" i="1"/>
  <c r="Z181" i="1"/>
  <c r="Y87" i="1"/>
  <c r="Z87" i="1"/>
  <c r="W156" i="1"/>
  <c r="AA156" i="1" s="1"/>
  <c r="AD156" i="1"/>
  <c r="AE156" i="1" s="1"/>
  <c r="AF156" i="1" s="1"/>
  <c r="AG156" i="1" s="1"/>
  <c r="AD150" i="1"/>
  <c r="AE150" i="1" s="1"/>
  <c r="AD87" i="1"/>
  <c r="AE87" i="1" s="1"/>
  <c r="AF87" i="1" s="1"/>
  <c r="AG87" i="1" s="1"/>
  <c r="Y155" i="1"/>
  <c r="Z155" i="1"/>
  <c r="Y159" i="1"/>
  <c r="AA159" i="1"/>
  <c r="Z159" i="1"/>
  <c r="AD139" i="1"/>
  <c r="AE139" i="1" s="1"/>
  <c r="AF139" i="1" s="1"/>
  <c r="AG139" i="1" s="1"/>
  <c r="Y66" i="1"/>
  <c r="Z66" i="1"/>
  <c r="AD82" i="1"/>
  <c r="AA93" i="1"/>
  <c r="Z93" i="1"/>
  <c r="Y93" i="1"/>
  <c r="W204" i="1"/>
  <c r="Y204" i="1" s="1"/>
  <c r="AD204" i="1"/>
  <c r="AE204" i="1" s="1"/>
  <c r="AF204" i="1" s="1"/>
  <c r="AG204" i="1" s="1"/>
  <c r="Z31" i="1"/>
  <c r="Y31" i="1"/>
  <c r="AF23" i="1"/>
  <c r="AG23" i="1" s="1"/>
  <c r="Y8" i="1"/>
  <c r="Z221" i="1"/>
  <c r="Y221" i="1"/>
  <c r="S56" i="1"/>
  <c r="T56" i="1"/>
  <c r="W56" i="1" s="1"/>
  <c r="AA56" i="1" s="1"/>
  <c r="AD70" i="1"/>
  <c r="AE70" i="1" s="1"/>
  <c r="Y239" i="1"/>
  <c r="Z239" i="1"/>
  <c r="AF218" i="1"/>
  <c r="AG218" i="1" s="1"/>
  <c r="AD75" i="1"/>
  <c r="W75" i="1"/>
  <c r="AA75" i="1" s="1"/>
  <c r="W38" i="1"/>
  <c r="AA38" i="1" s="1"/>
  <c r="AD38" i="1"/>
  <c r="AE38" i="1" s="1"/>
  <c r="AF38" i="1" s="1"/>
  <c r="AG38" i="1" s="1"/>
  <c r="Z211" i="1"/>
  <c r="AA211" i="1"/>
  <c r="AD13" i="1"/>
  <c r="AE13" i="1" s="1"/>
  <c r="AF13" i="1" s="1"/>
  <c r="AG13" i="1" s="1"/>
  <c r="S146" i="1"/>
  <c r="T146" i="1"/>
  <c r="AH239" i="1"/>
  <c r="AE239" i="1"/>
  <c r="AF239" i="1" s="1"/>
  <c r="AG239" i="1" s="1"/>
  <c r="Z203" i="1"/>
  <c r="AA203" i="1"/>
  <c r="Y108" i="1"/>
  <c r="Z108" i="1"/>
  <c r="Y224" i="1"/>
  <c r="AD227" i="1"/>
  <c r="AE227" i="1" s="1"/>
  <c r="AF227" i="1" s="1"/>
  <c r="AG227" i="1" s="1"/>
  <c r="W117" i="1"/>
  <c r="AD117" i="1"/>
  <c r="AE117" i="1" s="1"/>
  <c r="AF117" i="1" s="1"/>
  <c r="AG117" i="1" s="1"/>
  <c r="AD161" i="1"/>
  <c r="AE161" i="1" s="1"/>
  <c r="AF161" i="1" s="1"/>
  <c r="AG161" i="1" s="1"/>
  <c r="AE157" i="1"/>
  <c r="AH157" i="1"/>
  <c r="AE220" i="1"/>
  <c r="AF220" i="1" s="1"/>
  <c r="AG220" i="1" s="1"/>
  <c r="AH220" i="1"/>
  <c r="AE73" i="1"/>
  <c r="AH73" i="1"/>
  <c r="AH31" i="1"/>
  <c r="Z13" i="1"/>
  <c r="Y109" i="1"/>
  <c r="Z109" i="1"/>
  <c r="AH218" i="1"/>
  <c r="W119" i="1"/>
  <c r="AA119" i="1" s="1"/>
  <c r="AD119" i="1"/>
  <c r="AE119" i="1" s="1"/>
  <c r="AF119" i="1" s="1"/>
  <c r="AG119" i="1" s="1"/>
  <c r="AH108" i="1"/>
  <c r="Y150" i="1"/>
  <c r="Z150" i="1"/>
  <c r="W9" i="1"/>
  <c r="AD9" i="1"/>
  <c r="W121" i="1"/>
  <c r="AA121" i="1" s="1"/>
  <c r="AD121" i="1"/>
  <c r="Z227" i="1"/>
  <c r="Y227" i="1"/>
  <c r="W94" i="1"/>
  <c r="AA94" i="1" s="1"/>
  <c r="AD94" i="1"/>
  <c r="AE94" i="1" s="1"/>
  <c r="Z161" i="1"/>
  <c r="Y161" i="1"/>
  <c r="Z157" i="1"/>
  <c r="AA157" i="1"/>
  <c r="Y157" i="1"/>
  <c r="Y65" i="1"/>
  <c r="AA65" i="1"/>
  <c r="AA220" i="1"/>
  <c r="Y220" i="1"/>
  <c r="Z220" i="1"/>
  <c r="AA73" i="1"/>
  <c r="Y73" i="1"/>
  <c r="Z73" i="1"/>
  <c r="W101" i="1"/>
  <c r="AA101" i="1" s="1"/>
  <c r="AD101" i="1"/>
  <c r="AE101" i="1" s="1"/>
  <c r="AF101" i="1" s="1"/>
  <c r="AG101" i="1" s="1"/>
  <c r="AD27" i="1"/>
  <c r="AE27" i="1" s="1"/>
  <c r="AF27" i="1" s="1"/>
  <c r="AG27" i="1" s="1"/>
  <c r="W214" i="1"/>
  <c r="AA214" i="1" s="1"/>
  <c r="AD214" i="1"/>
  <c r="AE214" i="1" s="1"/>
  <c r="AF214" i="1" s="1"/>
  <c r="AG214" i="1" s="1"/>
  <c r="Y200" i="1"/>
  <c r="Z200" i="1"/>
  <c r="W192" i="1"/>
  <c r="AD192" i="1"/>
  <c r="AD62" i="1"/>
  <c r="AE62" i="1" s="1"/>
  <c r="AF62" i="1" s="1"/>
  <c r="AG62" i="1" s="1"/>
  <c r="W62" i="1"/>
  <c r="AA62" i="1" s="1"/>
  <c r="W160" i="1"/>
  <c r="AA160" i="1" s="1"/>
  <c r="AD160" i="1"/>
  <c r="AE160" i="1" s="1"/>
  <c r="AF160" i="1" s="1"/>
  <c r="AG160" i="1" s="1"/>
  <c r="Z67" i="1"/>
  <c r="AA67" i="1"/>
  <c r="AH109" i="1"/>
  <c r="AH30" i="1"/>
  <c r="AE30" i="1"/>
  <c r="AF30" i="1" s="1"/>
  <c r="AG30" i="1" s="1"/>
  <c r="AH195" i="1"/>
  <c r="AE195" i="1"/>
  <c r="AF195" i="1" s="1"/>
  <c r="AG195" i="1" s="1"/>
  <c r="AF5" i="1"/>
  <c r="AG5" i="1" s="1"/>
  <c r="AD114" i="1"/>
  <c r="AE114" i="1" s="1"/>
  <c r="AF114" i="1" s="1"/>
  <c r="AG114" i="1" s="1"/>
  <c r="W114" i="1"/>
  <c r="AA114" i="1" s="1"/>
  <c r="AD50" i="1"/>
  <c r="W50" i="1"/>
  <c r="Z11" i="1"/>
  <c r="Y11" i="1"/>
  <c r="Z76" i="1"/>
  <c r="Y76" i="1"/>
  <c r="AH198" i="1"/>
  <c r="AE129" i="1"/>
  <c r="AH129" i="1"/>
  <c r="Y203" i="1"/>
  <c r="AD68" i="1"/>
  <c r="W68" i="1"/>
  <c r="AD211" i="1"/>
  <c r="AE211" i="1" s="1"/>
  <c r="AF211" i="1" s="1"/>
  <c r="AG211" i="1" s="1"/>
  <c r="W122" i="1"/>
  <c r="AA122" i="1" s="1"/>
  <c r="AD122" i="1"/>
  <c r="Y207" i="1"/>
  <c r="Z207" i="1"/>
  <c r="Y27" i="1"/>
  <c r="AA27" i="1"/>
  <c r="AH200" i="1"/>
  <c r="Z20" i="1"/>
  <c r="Y20" i="1"/>
  <c r="AH32" i="1"/>
  <c r="W130" i="1"/>
  <c r="AD130" i="1"/>
  <c r="Z236" i="1"/>
  <c r="Z35" i="1"/>
  <c r="Y35" i="1"/>
  <c r="AE170" i="1"/>
  <c r="AF170" i="1" s="1"/>
  <c r="AG170" i="1" s="1"/>
  <c r="AH170" i="1"/>
  <c r="AH216" i="1"/>
  <c r="AA30" i="1"/>
  <c r="Z30" i="1"/>
  <c r="Y30" i="1"/>
  <c r="Y67" i="1"/>
  <c r="AD96" i="1"/>
  <c r="AE96" i="1" s="1"/>
  <c r="Y106" i="1"/>
  <c r="Z106" i="1"/>
  <c r="AD236" i="1"/>
  <c r="AE236" i="1" s="1"/>
  <c r="AF236" i="1" s="1"/>
  <c r="AG236" i="1" s="1"/>
  <c r="S59" i="1"/>
  <c r="T59" i="1"/>
  <c r="W59" i="1" s="1"/>
  <c r="AA59" i="1" s="1"/>
  <c r="AD155" i="1"/>
  <c r="AE155" i="1" s="1"/>
  <c r="AH80" i="1"/>
  <c r="AA129" i="1"/>
  <c r="Z129" i="1"/>
  <c r="Y129" i="1"/>
  <c r="AH203" i="1"/>
  <c r="AD11" i="1"/>
  <c r="AE11" i="1" s="1"/>
  <c r="AF11" i="1" s="1"/>
  <c r="AG11" i="1" s="1"/>
  <c r="AH237" i="1"/>
  <c r="AH207" i="1"/>
  <c r="AE207" i="1"/>
  <c r="AF207" i="1" s="1"/>
  <c r="AG207" i="1" s="1"/>
  <c r="W91" i="1"/>
  <c r="AD91" i="1"/>
  <c r="AE113" i="1"/>
  <c r="AH113" i="1"/>
  <c r="Z82" i="1"/>
  <c r="AD20" i="1"/>
  <c r="AE20" i="1" s="1"/>
  <c r="AF20" i="1" s="1"/>
  <c r="AG20" i="1" s="1"/>
  <c r="AF32" i="1"/>
  <c r="AG32" i="1" s="1"/>
  <c r="AH181" i="1"/>
  <c r="S189" i="1"/>
  <c r="T189" i="1"/>
  <c r="W189" i="1" s="1"/>
  <c r="AA189" i="1" s="1"/>
  <c r="Z170" i="1"/>
  <c r="Y170" i="1"/>
  <c r="AA170" i="1"/>
  <c r="Y216" i="1"/>
  <c r="Z216" i="1"/>
  <c r="T19" i="1"/>
  <c r="S19" i="1"/>
  <c r="Y236" i="1"/>
  <c r="AA236" i="1"/>
  <c r="Z142" i="1"/>
  <c r="Y57" i="1"/>
  <c r="AH234" i="1"/>
  <c r="AE234" i="1"/>
  <c r="AF234" i="1" s="1"/>
  <c r="AG234" i="1" s="1"/>
  <c r="Y33" i="1"/>
  <c r="AA33" i="1"/>
  <c r="Z33" i="1"/>
  <c r="Y128" i="1"/>
  <c r="Z128" i="1"/>
  <c r="W104" i="1"/>
  <c r="Y104" i="1" s="1"/>
  <c r="AD104" i="1"/>
  <c r="AE104" i="1" s="1"/>
  <c r="AH230" i="1"/>
  <c r="AE230" i="1"/>
  <c r="AF230" i="1" s="1"/>
  <c r="AG230" i="1" s="1"/>
  <c r="AD172" i="1"/>
  <c r="AE172" i="1" s="1"/>
  <c r="AF172" i="1" s="1"/>
  <c r="AG172" i="1" s="1"/>
  <c r="Z166" i="1"/>
  <c r="AA4" i="1"/>
  <c r="Y4" i="1"/>
  <c r="Z4" i="1"/>
  <c r="Z6" i="1"/>
  <c r="Y6" i="1"/>
  <c r="Y16" i="1"/>
  <c r="Z16" i="1"/>
  <c r="AD41" i="1"/>
  <c r="AE41" i="1" s="1"/>
  <c r="AF41" i="1" s="1"/>
  <c r="AG41" i="1" s="1"/>
  <c r="Z164" i="1"/>
  <c r="Y164" i="1"/>
  <c r="AA164" i="1"/>
  <c r="W145" i="1"/>
  <c r="AA145" i="1" s="1"/>
  <c r="AD145" i="1"/>
  <c r="AE145" i="1" s="1"/>
  <c r="Z235" i="1"/>
  <c r="AH90" i="1"/>
  <c r="AE90" i="1"/>
  <c r="Y72" i="1"/>
  <c r="Z72" i="1"/>
  <c r="Y88" i="1"/>
  <c r="Z88" i="1"/>
  <c r="W167" i="1"/>
  <c r="Y167" i="1" s="1"/>
  <c r="AD167" i="1"/>
  <c r="AE167" i="1" s="1"/>
  <c r="AF167" i="1" s="1"/>
  <c r="AG167" i="1" s="1"/>
  <c r="AD202" i="1"/>
  <c r="AE202" i="1" s="1"/>
  <c r="W202" i="1"/>
  <c r="Z202" i="1" s="1"/>
  <c r="AH36" i="1"/>
  <c r="AE36" i="1"/>
  <c r="AA115" i="1"/>
  <c r="Z115" i="1"/>
  <c r="Y115" i="1"/>
  <c r="Z120" i="1"/>
  <c r="AA120" i="1"/>
  <c r="Y166" i="1"/>
  <c r="AA166" i="1"/>
  <c r="AH112" i="1"/>
  <c r="AE54" i="1"/>
  <c r="AH54" i="1"/>
  <c r="W135" i="1"/>
  <c r="AD135" i="1"/>
  <c r="Z90" i="1"/>
  <c r="Y90" i="1"/>
  <c r="AA90" i="1"/>
  <c r="W47" i="1"/>
  <c r="AA47" i="1" s="1"/>
  <c r="AD47" i="1"/>
  <c r="W3" i="1"/>
  <c r="AA3" i="1" s="1"/>
  <c r="AD3" i="1"/>
  <c r="AE3" i="1" s="1"/>
  <c r="AH72" i="1"/>
  <c r="AD224" i="1"/>
  <c r="AE224" i="1" s="1"/>
  <c r="AF224" i="1" s="1"/>
  <c r="AG224" i="1" s="1"/>
  <c r="AA36" i="1"/>
  <c r="Y36" i="1"/>
  <c r="Z36" i="1"/>
  <c r="AF99" i="1"/>
  <c r="AG99" i="1" s="1"/>
  <c r="Z17" i="1"/>
  <c r="Y17" i="1"/>
  <c r="AD120" i="1"/>
  <c r="AE120" i="1" s="1"/>
  <c r="AF120" i="1" s="1"/>
  <c r="AG120" i="1" s="1"/>
  <c r="AH177" i="1"/>
  <c r="AE177" i="1"/>
  <c r="AE21" i="1"/>
  <c r="AH21" i="1"/>
  <c r="AE231" i="1"/>
  <c r="AF231" i="1" s="1"/>
  <c r="AG231" i="1" s="1"/>
  <c r="AH231" i="1"/>
  <c r="Y92" i="1"/>
  <c r="AA92" i="1"/>
  <c r="Z92" i="1"/>
  <c r="Y24" i="1"/>
  <c r="Z24" i="1"/>
  <c r="Y111" i="1"/>
  <c r="Z111" i="1"/>
  <c r="AA54" i="1"/>
  <c r="Y54" i="1"/>
  <c r="Z54" i="1"/>
  <c r="Y127" i="1"/>
  <c r="Z127" i="1"/>
  <c r="AH165" i="1"/>
  <c r="AE165" i="1"/>
  <c r="AF165" i="1" s="1"/>
  <c r="AG165" i="1" s="1"/>
  <c r="AH152" i="1"/>
  <c r="AE152" i="1"/>
  <c r="AF152" i="1" s="1"/>
  <c r="AG152" i="1" s="1"/>
  <c r="AD176" i="1"/>
  <c r="AE176" i="1" s="1"/>
  <c r="AF176" i="1" s="1"/>
  <c r="AG176" i="1" s="1"/>
  <c r="W63" i="1"/>
  <c r="AA63" i="1" s="1"/>
  <c r="AD63" i="1"/>
  <c r="AE63" i="1" s="1"/>
  <c r="Z79" i="1"/>
  <c r="Y79" i="1"/>
  <c r="AE142" i="1"/>
  <c r="AF142" i="1" s="1"/>
  <c r="AG142" i="1" s="1"/>
  <c r="AD17" i="1"/>
  <c r="AE17" i="1" s="1"/>
  <c r="AF17" i="1" s="1"/>
  <c r="AG17" i="1" s="1"/>
  <c r="AD57" i="1"/>
  <c r="AE57" i="1" s="1"/>
  <c r="Z57" i="1"/>
  <c r="AA57" i="1"/>
  <c r="Y231" i="1"/>
  <c r="AA231" i="1"/>
  <c r="Z231" i="1"/>
  <c r="AF140" i="1"/>
  <c r="AG140" i="1" s="1"/>
  <c r="AD240" i="1"/>
  <c r="AE240" i="1" s="1"/>
  <c r="AF240" i="1" s="1"/>
  <c r="AG240" i="1" s="1"/>
  <c r="Z21" i="1"/>
  <c r="Y21" i="1"/>
  <c r="AA21" i="1"/>
  <c r="W238" i="1"/>
  <c r="AA238" i="1" s="1"/>
  <c r="AD238" i="1"/>
  <c r="AE238" i="1" s="1"/>
  <c r="AD127" i="1"/>
  <c r="AE127" i="1" s="1"/>
  <c r="AF127" i="1" s="1"/>
  <c r="AG127" i="1" s="1"/>
  <c r="AA165" i="1"/>
  <c r="Z165" i="1"/>
  <c r="Y165" i="1"/>
  <c r="Z176" i="1"/>
  <c r="Y176" i="1"/>
  <c r="AH116" i="1"/>
  <c r="AE116" i="1"/>
  <c r="AF116" i="1" s="1"/>
  <c r="AG116" i="1" s="1"/>
  <c r="S134" i="1"/>
  <c r="T134" i="1"/>
  <c r="Y142" i="1"/>
  <c r="AA142" i="1"/>
  <c r="AD79" i="1"/>
  <c r="AE79" i="1" s="1"/>
  <c r="AH39" i="1"/>
  <c r="AE39" i="1"/>
  <c r="AF39" i="1" s="1"/>
  <c r="AG39" i="1" s="1"/>
  <c r="AD15" i="1"/>
  <c r="AE15" i="1" s="1"/>
  <c r="AE33" i="1"/>
  <c r="AH33" i="1"/>
  <c r="Z147" i="1"/>
  <c r="AH97" i="1"/>
  <c r="AE97" i="1"/>
  <c r="AF72" i="1"/>
  <c r="AG72" i="1" s="1"/>
  <c r="Y97" i="1"/>
  <c r="Z97" i="1"/>
  <c r="AA97" i="1"/>
  <c r="AE212" i="1"/>
  <c r="AH212" i="1"/>
  <c r="AD235" i="1"/>
  <c r="AE235" i="1" s="1"/>
  <c r="AF235" i="1" s="1"/>
  <c r="AG235" i="1" s="1"/>
  <c r="AE225" i="1"/>
  <c r="AF225" i="1" s="1"/>
  <c r="AG225" i="1" s="1"/>
  <c r="AH225" i="1"/>
  <c r="AH183" i="1"/>
  <c r="Z28" i="1"/>
  <c r="AA28" i="1"/>
  <c r="Y28" i="1"/>
  <c r="Y116" i="1"/>
  <c r="AA116" i="1"/>
  <c r="Z116" i="1"/>
  <c r="AD89" i="1"/>
  <c r="AE89" i="1" s="1"/>
  <c r="W89" i="1"/>
  <c r="AA89" i="1" s="1"/>
  <c r="W84" i="1"/>
  <c r="AD84" i="1"/>
  <c r="W206" i="1"/>
  <c r="AA206" i="1" s="1"/>
  <c r="AD206" i="1"/>
  <c r="AE206" i="1" s="1"/>
  <c r="AF206" i="1" s="1"/>
  <c r="AG206" i="1" s="1"/>
  <c r="Z39" i="1"/>
  <c r="Y39" i="1"/>
  <c r="AA39" i="1"/>
  <c r="Y15" i="1"/>
  <c r="Z15" i="1"/>
  <c r="Z224" i="1"/>
  <c r="AA224" i="1"/>
  <c r="AH86" i="1"/>
  <c r="AE86" i="1"/>
  <c r="AF86" i="1" s="1"/>
  <c r="AG86" i="1" s="1"/>
  <c r="AE55" i="1"/>
  <c r="AH55" i="1"/>
  <c r="Z234" i="1"/>
  <c r="AA234" i="1"/>
  <c r="AA225" i="1"/>
  <c r="Y225" i="1"/>
  <c r="Z225" i="1"/>
  <c r="Y183" i="1"/>
  <c r="Z183" i="1"/>
  <c r="AE28" i="1"/>
  <c r="AH28" i="1"/>
  <c r="W153" i="1"/>
  <c r="Z153" i="1" s="1"/>
  <c r="AD153" i="1"/>
  <c r="AE143" i="1"/>
  <c r="AF143" i="1" s="1"/>
  <c r="AG143" i="1" s="1"/>
  <c r="AH143" i="1"/>
  <c r="W136" i="1"/>
  <c r="AA136" i="1" s="1"/>
  <c r="AD136" i="1"/>
  <c r="AE136" i="1" s="1"/>
  <c r="AF136" i="1" s="1"/>
  <c r="AG136" i="1" s="1"/>
  <c r="Z210" i="1"/>
  <c r="Y210" i="1"/>
  <c r="AF102" i="1"/>
  <c r="AG102" i="1" s="1"/>
  <c r="AD100" i="1"/>
  <c r="AE100" i="1" s="1"/>
  <c r="AF100" i="1" s="1"/>
  <c r="AG100" i="1" s="1"/>
  <c r="AA212" i="1"/>
  <c r="Y212" i="1"/>
  <c r="Z212" i="1"/>
  <c r="AA179" i="1"/>
  <c r="Y179" i="1"/>
  <c r="Z179" i="1"/>
  <c r="AE241" i="1"/>
  <c r="AH241" i="1"/>
  <c r="AA125" i="1"/>
  <c r="Z125" i="1"/>
  <c r="Y125" i="1"/>
  <c r="AA143" i="1"/>
  <c r="Z143" i="1"/>
  <c r="Y143" i="1"/>
  <c r="W144" i="1"/>
  <c r="AA144" i="1" s="1"/>
  <c r="AD144" i="1"/>
  <c r="AD210" i="1"/>
  <c r="AE210" i="1" s="1"/>
  <c r="AF210" i="1" s="1"/>
  <c r="AG210" i="1" s="1"/>
  <c r="AE43" i="1"/>
  <c r="AH43" i="1"/>
  <c r="Z177" i="1"/>
  <c r="Y177" i="1"/>
  <c r="Y100" i="1"/>
  <c r="Z100" i="1"/>
  <c r="W81" i="1"/>
  <c r="AA81" i="1" s="1"/>
  <c r="AD81" i="1"/>
  <c r="AE81" i="1" s="1"/>
  <c r="AF81" i="1" s="1"/>
  <c r="AG81" i="1" s="1"/>
  <c r="AF180" i="1"/>
  <c r="AG180" i="1" s="1"/>
  <c r="Y86" i="1"/>
  <c r="Z86" i="1"/>
  <c r="AA86" i="1"/>
  <c r="AA55" i="1"/>
  <c r="Z55" i="1"/>
  <c r="Y55" i="1"/>
  <c r="AD166" i="1"/>
  <c r="AE166" i="1" s="1"/>
  <c r="AF166" i="1" s="1"/>
  <c r="AG166" i="1" s="1"/>
  <c r="AH4" i="1"/>
  <c r="AE4" i="1"/>
  <c r="AF4" i="1" s="1"/>
  <c r="AG4" i="1" s="1"/>
  <c r="AD6" i="1"/>
  <c r="AE6" i="1" s="1"/>
  <c r="AD128" i="1"/>
  <c r="AE128" i="1" s="1"/>
  <c r="AF128" i="1" s="1"/>
  <c r="AG128" i="1" s="1"/>
  <c r="Z230" i="1"/>
  <c r="Y230" i="1"/>
  <c r="Y172" i="1"/>
  <c r="Z172" i="1"/>
  <c r="AH16" i="1"/>
  <c r="Y41" i="1"/>
  <c r="Z41" i="1"/>
  <c r="AH164" i="1"/>
  <c r="AE164" i="1"/>
  <c r="AF164" i="1" s="1"/>
  <c r="AG164" i="1" s="1"/>
  <c r="W168" i="1"/>
  <c r="Y168" i="1" s="1"/>
  <c r="Z152" i="1"/>
  <c r="Y152" i="1"/>
  <c r="Y241" i="1"/>
  <c r="Z241" i="1"/>
  <c r="AA241" i="1"/>
  <c r="Y233" i="1"/>
  <c r="Z233" i="1"/>
  <c r="AH88" i="1"/>
  <c r="AE88" i="1"/>
  <c r="AF88" i="1" s="1"/>
  <c r="AG88" i="1" s="1"/>
  <c r="W103" i="1"/>
  <c r="AA103" i="1" s="1"/>
  <c r="AD103" i="1"/>
  <c r="AE103" i="1" s="1"/>
  <c r="AF103" i="1" s="1"/>
  <c r="AG103" i="1" s="1"/>
  <c r="AA43" i="1"/>
  <c r="Y43" i="1"/>
  <c r="Z43" i="1"/>
  <c r="AH115" i="1"/>
  <c r="AE115" i="1"/>
  <c r="W184" i="1"/>
  <c r="AA184" i="1" s="1"/>
  <c r="AD184" i="1"/>
  <c r="AE184" i="1" s="1"/>
  <c r="AD197" i="1" l="1"/>
  <c r="AE197" i="1" s="1"/>
  <c r="AH179" i="1"/>
  <c r="AH131" i="1"/>
  <c r="AH205" i="1"/>
  <c r="AE69" i="1"/>
  <c r="AH69" i="1"/>
  <c r="AH213" i="1"/>
  <c r="AA69" i="1"/>
  <c r="Y69" i="1"/>
  <c r="Z69" i="1"/>
  <c r="AE24" i="1"/>
  <c r="AF24" i="1" s="1"/>
  <c r="AG24" i="1" s="1"/>
  <c r="AH126" i="1"/>
  <c r="AH46" i="1"/>
  <c r="AH76" i="1"/>
  <c r="Z61" i="1"/>
  <c r="AE77" i="1"/>
  <c r="AF77" i="1" s="1"/>
  <c r="AG77" i="1" s="1"/>
  <c r="AD175" i="1"/>
  <c r="AE175" i="1" s="1"/>
  <c r="AH219" i="1"/>
  <c r="Z175" i="1"/>
  <c r="Y175" i="1"/>
  <c r="AE185" i="1"/>
  <c r="AF185" i="1" s="1"/>
  <c r="AG185" i="1" s="1"/>
  <c r="AH106" i="1"/>
  <c r="Y156" i="1"/>
  <c r="Z199" i="1"/>
  <c r="AD141" i="1"/>
  <c r="AE141" i="1" s="1"/>
  <c r="AF141" i="1" s="1"/>
  <c r="AG141" i="1" s="1"/>
  <c r="AD199" i="1"/>
  <c r="AE199" i="1" s="1"/>
  <c r="AF199" i="1" s="1"/>
  <c r="AG199" i="1" s="1"/>
  <c r="Y199" i="1"/>
  <c r="AD98" i="1"/>
  <c r="AE98" i="1" s="1"/>
  <c r="AF98" i="1" s="1"/>
  <c r="AG98" i="1" s="1"/>
  <c r="AH215" i="1"/>
  <c r="Y61" i="1"/>
  <c r="Z98" i="1"/>
  <c r="Y98" i="1"/>
  <c r="AH107" i="1"/>
  <c r="AH87" i="1"/>
  <c r="Y118" i="1"/>
  <c r="Z118" i="1"/>
  <c r="AE29" i="1"/>
  <c r="AF29" i="1" s="1"/>
  <c r="AG29" i="1" s="1"/>
  <c r="AH29" i="1"/>
  <c r="Y94" i="1"/>
  <c r="Y25" i="1"/>
  <c r="Z25" i="1"/>
  <c r="AE118" i="1"/>
  <c r="AF118" i="1" s="1"/>
  <c r="AG118" i="1" s="1"/>
  <c r="AH118" i="1"/>
  <c r="AD61" i="1"/>
  <c r="AE61" i="1" s="1"/>
  <c r="AF61" i="1" s="1"/>
  <c r="AG61" i="1" s="1"/>
  <c r="AH154" i="1"/>
  <c r="AH117" i="1"/>
  <c r="Y201" i="1"/>
  <c r="Z154" i="1"/>
  <c r="Y154" i="1"/>
  <c r="AH201" i="1"/>
  <c r="AH78" i="1"/>
  <c r="Y59" i="1"/>
  <c r="AE193" i="1"/>
  <c r="AH193" i="1"/>
  <c r="AA45" i="1"/>
  <c r="Z45" i="1"/>
  <c r="Y45" i="1"/>
  <c r="Z123" i="1"/>
  <c r="AE92" i="1"/>
  <c r="AF92" i="1" s="1"/>
  <c r="AG92" i="1" s="1"/>
  <c r="AD49" i="1"/>
  <c r="AE49" i="1" s="1"/>
  <c r="AF49" i="1" s="1"/>
  <c r="AG49" i="1" s="1"/>
  <c r="Y49" i="1"/>
  <c r="AH7" i="1"/>
  <c r="AE7" i="1"/>
  <c r="AF7" i="1" s="1"/>
  <c r="AG7" i="1" s="1"/>
  <c r="Y64" i="1"/>
  <c r="Z64" i="1"/>
  <c r="AA64" i="1"/>
  <c r="AE45" i="1"/>
  <c r="AF45" i="1" s="1"/>
  <c r="AG45" i="1" s="1"/>
  <c r="AH45" i="1"/>
  <c r="AE182" i="1"/>
  <c r="AF182" i="1" s="1"/>
  <c r="AG182" i="1" s="1"/>
  <c r="AH182" i="1"/>
  <c r="Y123" i="1"/>
  <c r="AH226" i="1"/>
  <c r="AE226" i="1"/>
  <c r="AF226" i="1" s="1"/>
  <c r="AG226" i="1" s="1"/>
  <c r="AA193" i="1"/>
  <c r="Z193" i="1"/>
  <c r="Y193" i="1"/>
  <c r="Z49" i="1"/>
  <c r="AE64" i="1"/>
  <c r="AF64" i="1" s="1"/>
  <c r="AG64" i="1" s="1"/>
  <c r="AH64" i="1"/>
  <c r="AA226" i="1"/>
  <c r="Z226" i="1"/>
  <c r="Z156" i="1"/>
  <c r="AA7" i="1"/>
  <c r="Y7" i="1"/>
  <c r="Z7" i="1"/>
  <c r="Z182" i="1"/>
  <c r="AA182" i="1"/>
  <c r="Y182" i="1"/>
  <c r="AH232" i="1"/>
  <c r="AE223" i="1"/>
  <c r="AF223" i="1" s="1"/>
  <c r="AG223" i="1" s="1"/>
  <c r="AH223" i="1"/>
  <c r="AH25" i="1"/>
  <c r="AH187" i="1"/>
  <c r="AH123" i="1"/>
  <c r="AE123" i="1"/>
  <c r="AF123" i="1" s="1"/>
  <c r="AG123" i="1" s="1"/>
  <c r="AH125" i="1"/>
  <c r="AH35" i="1"/>
  <c r="AH111" i="1"/>
  <c r="Z201" i="1"/>
  <c r="AH171" i="1"/>
  <c r="AF78" i="1"/>
  <c r="AG78" i="1" s="1"/>
  <c r="Y226" i="1"/>
  <c r="AH217" i="1"/>
  <c r="AH173" i="1"/>
  <c r="AH67" i="1"/>
  <c r="AH104" i="1"/>
  <c r="AH233" i="1"/>
  <c r="Y145" i="1"/>
  <c r="Z122" i="1"/>
  <c r="Z145" i="1"/>
  <c r="Y214" i="1"/>
  <c r="AF26" i="1"/>
  <c r="AG26" i="1" s="1"/>
  <c r="AA162" i="1"/>
  <c r="Y162" i="1"/>
  <c r="Z162" i="1"/>
  <c r="AH162" i="1"/>
  <c r="AE162" i="1"/>
  <c r="AF162" i="1" s="1"/>
  <c r="AG162" i="1" s="1"/>
  <c r="AD189" i="1"/>
  <c r="AE189" i="1" s="1"/>
  <c r="AF189" i="1" s="1"/>
  <c r="AG189" i="1" s="1"/>
  <c r="AD147" i="1"/>
  <c r="AH60" i="1"/>
  <c r="AF171" i="1"/>
  <c r="AG171" i="1" s="1"/>
  <c r="Y147" i="1"/>
  <c r="AH58" i="1"/>
  <c r="AE58" i="1"/>
  <c r="AF58" i="1" s="1"/>
  <c r="AG58" i="1" s="1"/>
  <c r="AH70" i="1"/>
  <c r="AE44" i="1"/>
  <c r="AF44" i="1" s="1"/>
  <c r="AG44" i="1" s="1"/>
  <c r="AH44" i="1"/>
  <c r="Z171" i="1"/>
  <c r="AA171" i="1"/>
  <c r="Z51" i="1"/>
  <c r="Y51" i="1"/>
  <c r="AA51" i="1"/>
  <c r="Y58" i="1"/>
  <c r="AH163" i="1"/>
  <c r="Y44" i="1"/>
  <c r="AA44" i="1"/>
  <c r="Z44" i="1"/>
  <c r="AH37" i="1"/>
  <c r="AE51" i="1"/>
  <c r="AF51" i="1" s="1"/>
  <c r="AG51" i="1" s="1"/>
  <c r="AH51" i="1"/>
  <c r="Z58" i="1"/>
  <c r="Y34" i="1"/>
  <c r="AA34" i="1"/>
  <c r="Z34" i="1"/>
  <c r="Z173" i="1"/>
  <c r="AA173" i="1"/>
  <c r="Z214" i="1"/>
  <c r="Y160" i="1"/>
  <c r="AD56" i="1"/>
  <c r="AE56" i="1" s="1"/>
  <c r="AF56" i="1" s="1"/>
  <c r="AG56" i="1" s="1"/>
  <c r="AE34" i="1"/>
  <c r="AF34" i="1" s="1"/>
  <c r="AG34" i="1" s="1"/>
  <c r="AH34" i="1"/>
  <c r="AH83" i="1"/>
  <c r="AE83" i="1"/>
  <c r="AF83" i="1" s="1"/>
  <c r="AG83" i="1" s="1"/>
  <c r="AH110" i="1"/>
  <c r="AH149" i="1"/>
  <c r="AH150" i="1"/>
  <c r="AH11" i="1"/>
  <c r="AH169" i="1"/>
  <c r="AH204" i="1"/>
  <c r="AH13" i="1"/>
  <c r="Z75" i="1"/>
  <c r="Z62" i="1"/>
  <c r="AH100" i="1"/>
  <c r="Y122" i="1"/>
  <c r="Y114" i="1"/>
  <c r="Y56" i="1"/>
  <c r="Z94" i="1"/>
  <c r="AH148" i="1"/>
  <c r="AH27" i="1"/>
  <c r="AH221" i="1"/>
  <c r="Y63" i="1"/>
  <c r="AH155" i="1"/>
  <c r="AH211" i="1"/>
  <c r="Z160" i="1"/>
  <c r="Y68" i="1"/>
  <c r="AA68" i="1"/>
  <c r="Z68" i="1"/>
  <c r="AE192" i="1"/>
  <c r="AF192" i="1" s="1"/>
  <c r="AG192" i="1" s="1"/>
  <c r="AH192" i="1"/>
  <c r="AF94" i="1"/>
  <c r="AG94" i="1" s="1"/>
  <c r="Z101" i="1"/>
  <c r="Y191" i="1"/>
  <c r="AA191" i="1"/>
  <c r="Z38" i="1"/>
  <c r="Z191" i="1"/>
  <c r="Z117" i="1"/>
  <c r="AA117" i="1"/>
  <c r="AH119" i="1"/>
  <c r="W146" i="1"/>
  <c r="AD146" i="1"/>
  <c r="Y70" i="1"/>
  <c r="AA70" i="1"/>
  <c r="Y101" i="1"/>
  <c r="Y121" i="1"/>
  <c r="AE65" i="1"/>
  <c r="AF65" i="1" s="1"/>
  <c r="AG65" i="1" s="1"/>
  <c r="AH65" i="1"/>
  <c r="AH68" i="1"/>
  <c r="AE68" i="1"/>
  <c r="AF68" i="1" s="1"/>
  <c r="AG68" i="1" s="1"/>
  <c r="AA192" i="1"/>
  <c r="Y192" i="1"/>
  <c r="Z192" i="1"/>
  <c r="AF113" i="1"/>
  <c r="AG113" i="1" s="1"/>
  <c r="AH96" i="1"/>
  <c r="Y38" i="1"/>
  <c r="Z189" i="1"/>
  <c r="AH94" i="1"/>
  <c r="AH227" i="1"/>
  <c r="AH75" i="1"/>
  <c r="AE75" i="1"/>
  <c r="AF75" i="1" s="1"/>
  <c r="AG75" i="1" s="1"/>
  <c r="AF70" i="1"/>
  <c r="AG70" i="1" s="1"/>
  <c r="Z121" i="1"/>
  <c r="AH160" i="1"/>
  <c r="AE209" i="1"/>
  <c r="AH209" i="1"/>
  <c r="AE50" i="1"/>
  <c r="AF50" i="1" s="1"/>
  <c r="AG50" i="1" s="1"/>
  <c r="AH50" i="1"/>
  <c r="AE9" i="1"/>
  <c r="AF9" i="1" s="1"/>
  <c r="AG9" i="1" s="1"/>
  <c r="AH9" i="1"/>
  <c r="Z130" i="1"/>
  <c r="AA130" i="1"/>
  <c r="Y130" i="1"/>
  <c r="AF73" i="1"/>
  <c r="AG73" i="1" s="1"/>
  <c r="Z47" i="1"/>
  <c r="AH91" i="1"/>
  <c r="AE91" i="1"/>
  <c r="AF91" i="1" s="1"/>
  <c r="AG91" i="1" s="1"/>
  <c r="AF96" i="1"/>
  <c r="AG96" i="1" s="1"/>
  <c r="AH38" i="1"/>
  <c r="AH122" i="1"/>
  <c r="AE122" i="1"/>
  <c r="AF122" i="1" s="1"/>
  <c r="AG122" i="1" s="1"/>
  <c r="AF129" i="1"/>
  <c r="AG129" i="1" s="1"/>
  <c r="Y189" i="1"/>
  <c r="AH156" i="1"/>
  <c r="AE82" i="1"/>
  <c r="AF82" i="1" s="1"/>
  <c r="AG82" i="1" s="1"/>
  <c r="AH82" i="1"/>
  <c r="Z119" i="1"/>
  <c r="Y117" i="1"/>
  <c r="AE8" i="1"/>
  <c r="AF8" i="1" s="1"/>
  <c r="AG8" i="1" s="1"/>
  <c r="AH8" i="1"/>
  <c r="AE130" i="1"/>
  <c r="AF130" i="1" s="1"/>
  <c r="AG130" i="1" s="1"/>
  <c r="AH130" i="1"/>
  <c r="AA9" i="1"/>
  <c r="Z9" i="1"/>
  <c r="Y9" i="1"/>
  <c r="AH202" i="1"/>
  <c r="Y47" i="1"/>
  <c r="AH17" i="1"/>
  <c r="Z59" i="1"/>
  <c r="AA91" i="1"/>
  <c r="Z91" i="1"/>
  <c r="Y91" i="1"/>
  <c r="AF155" i="1"/>
  <c r="AG155" i="1" s="1"/>
  <c r="AH214" i="1"/>
  <c r="AH62" i="1"/>
  <c r="AH139" i="1"/>
  <c r="Y119" i="1"/>
  <c r="AH114" i="1"/>
  <c r="AF169" i="1"/>
  <c r="AG169" i="1" s="1"/>
  <c r="Z204" i="1"/>
  <c r="AA204" i="1"/>
  <c r="W19" i="1"/>
  <c r="AD19" i="1"/>
  <c r="AH20" i="1"/>
  <c r="AH236" i="1"/>
  <c r="AH121" i="1"/>
  <c r="AE121" i="1"/>
  <c r="AF121" i="1" s="1"/>
  <c r="AG121" i="1" s="1"/>
  <c r="AD59" i="1"/>
  <c r="AF157" i="1"/>
  <c r="AG157" i="1" s="1"/>
  <c r="AH101" i="1"/>
  <c r="Y75" i="1"/>
  <c r="AA50" i="1"/>
  <c r="Z50" i="1"/>
  <c r="Y50" i="1"/>
  <c r="AH161" i="1"/>
  <c r="Z56" i="1"/>
  <c r="Z114" i="1"/>
  <c r="AF150" i="1"/>
  <c r="AG150" i="1" s="1"/>
  <c r="Y148" i="1"/>
  <c r="AA148" i="1"/>
  <c r="Y62" i="1"/>
  <c r="AH66" i="1"/>
  <c r="AH191" i="1"/>
  <c r="AH15" i="1"/>
  <c r="AH145" i="1"/>
  <c r="AH235" i="1"/>
  <c r="AH206" i="1"/>
  <c r="AH63" i="1"/>
  <c r="Y238" i="1"/>
  <c r="AH238" i="1"/>
  <c r="Z238" i="1"/>
  <c r="Z103" i="1"/>
  <c r="Y103" i="1"/>
  <c r="Z136" i="1"/>
  <c r="Y141" i="1"/>
  <c r="AH240" i="1"/>
  <c r="Z3" i="1"/>
  <c r="Y136" i="1"/>
  <c r="Z141" i="1"/>
  <c r="AF184" i="1"/>
  <c r="AG184" i="1" s="1"/>
  <c r="AH6" i="1"/>
  <c r="AH144" i="1"/>
  <c r="AE144" i="1"/>
  <c r="AF233" i="1"/>
  <c r="AG233" i="1" s="1"/>
  <c r="AF28" i="1"/>
  <c r="AG28" i="1" s="1"/>
  <c r="Z63" i="1"/>
  <c r="AF33" i="1"/>
  <c r="AG33" i="1" s="1"/>
  <c r="Z184" i="1"/>
  <c r="AH136" i="1"/>
  <c r="AH176" i="1"/>
  <c r="Z89" i="1"/>
  <c r="AH172" i="1"/>
  <c r="AF6" i="1"/>
  <c r="AG6" i="1" s="1"/>
  <c r="AH168" i="1"/>
  <c r="Y184" i="1"/>
  <c r="Y197" i="1"/>
  <c r="AF238" i="1"/>
  <c r="AG238" i="1" s="1"/>
  <c r="Y89" i="1"/>
  <c r="AF3" i="1"/>
  <c r="AG3" i="1" s="1"/>
  <c r="AE135" i="1"/>
  <c r="AH135" i="1"/>
  <c r="AH103" i="1"/>
  <c r="Y202" i="1"/>
  <c r="AA202" i="1"/>
  <c r="AH167" i="1"/>
  <c r="AF115" i="1"/>
  <c r="AG115" i="1" s="1"/>
  <c r="AE84" i="1"/>
  <c r="AF84" i="1" s="1"/>
  <c r="AG84" i="1" s="1"/>
  <c r="AH84" i="1"/>
  <c r="AF97" i="1"/>
  <c r="AG97" i="1" s="1"/>
  <c r="Z197" i="1"/>
  <c r="AH127" i="1"/>
  <c r="AH57" i="1"/>
  <c r="AH120" i="1"/>
  <c r="AA135" i="1"/>
  <c r="Y135" i="1"/>
  <c r="Z135" i="1"/>
  <c r="AF202" i="1"/>
  <c r="AG202" i="1" s="1"/>
  <c r="AF90" i="1"/>
  <c r="AG90" i="1" s="1"/>
  <c r="AA84" i="1"/>
  <c r="Y84" i="1"/>
  <c r="Z84" i="1"/>
  <c r="AF57" i="1"/>
  <c r="AG57" i="1" s="1"/>
  <c r="AH79" i="1"/>
  <c r="AH166" i="1"/>
  <c r="AF15" i="1"/>
  <c r="AG15" i="1" s="1"/>
  <c r="Y144" i="1"/>
  <c r="Y81" i="1"/>
  <c r="AH89" i="1"/>
  <c r="AH3" i="1"/>
  <c r="Y3" i="1"/>
  <c r="AH47" i="1"/>
  <c r="AE47" i="1"/>
  <c r="AF54" i="1"/>
  <c r="AG54" i="1" s="1"/>
  <c r="Z167" i="1"/>
  <c r="AA167" i="1"/>
  <c r="AH41" i="1"/>
  <c r="AH128" i="1"/>
  <c r="AF197" i="1"/>
  <c r="AG197" i="1" s="1"/>
  <c r="AF43" i="1"/>
  <c r="AG43" i="1" s="1"/>
  <c r="AF241" i="1"/>
  <c r="AG241" i="1" s="1"/>
  <c r="AH153" i="1"/>
  <c r="AE153" i="1"/>
  <c r="AF89" i="1"/>
  <c r="AG89" i="1" s="1"/>
  <c r="Z144" i="1"/>
  <c r="Z81" i="1"/>
  <c r="AH197" i="1"/>
  <c r="AF21" i="1"/>
  <c r="AG21" i="1" s="1"/>
  <c r="Z206" i="1"/>
  <c r="AF104" i="1"/>
  <c r="AG104" i="1" s="1"/>
  <c r="Z168" i="1"/>
  <c r="AA168" i="1"/>
  <c r="AH210" i="1"/>
  <c r="Y153" i="1"/>
  <c r="AA153" i="1"/>
  <c r="AF55" i="1"/>
  <c r="AG55" i="1" s="1"/>
  <c r="AF212" i="1"/>
  <c r="AG212" i="1" s="1"/>
  <c r="AH81" i="1"/>
  <c r="W134" i="1"/>
  <c r="AD134" i="1"/>
  <c r="AF63" i="1"/>
  <c r="AG63" i="1" s="1"/>
  <c r="AF177" i="1"/>
  <c r="AG177" i="1" s="1"/>
  <c r="AH224" i="1"/>
  <c r="Y206" i="1"/>
  <c r="Z104" i="1"/>
  <c r="AA104" i="1"/>
  <c r="AF175" i="1"/>
  <c r="AG175" i="1" s="1"/>
  <c r="AF79" i="1"/>
  <c r="AG79" i="1" s="1"/>
  <c r="AH184" i="1"/>
  <c r="AF36" i="1"/>
  <c r="AG36" i="1" s="1"/>
  <c r="AF145" i="1"/>
  <c r="AG145" i="1" s="1"/>
  <c r="AF69" i="1" l="1"/>
  <c r="AG69" i="1" s="1"/>
  <c r="AH199" i="1"/>
  <c r="AH141" i="1"/>
  <c r="AH175" i="1"/>
  <c r="AH98" i="1"/>
  <c r="AH61" i="1"/>
  <c r="AH49" i="1"/>
  <c r="AF193" i="1"/>
  <c r="AG193" i="1" s="1"/>
  <c r="AH189" i="1"/>
  <c r="AH56" i="1"/>
  <c r="AE147" i="1"/>
  <c r="AF147" i="1" s="1"/>
  <c r="AG147" i="1" s="1"/>
  <c r="AH147" i="1"/>
  <c r="AA19" i="1"/>
  <c r="Y19" i="1"/>
  <c r="Z19" i="1"/>
  <c r="AA146" i="1"/>
  <c r="Y146" i="1"/>
  <c r="Z146" i="1"/>
  <c r="AE59" i="1"/>
  <c r="AF59" i="1" s="1"/>
  <c r="AG59" i="1" s="1"/>
  <c r="AH59" i="1"/>
  <c r="AF209" i="1"/>
  <c r="AG209" i="1" s="1"/>
  <c r="AE19" i="1"/>
  <c r="AH19" i="1"/>
  <c r="AE146" i="1"/>
  <c r="AF146" i="1" s="1"/>
  <c r="AG146" i="1" s="1"/>
  <c r="AH146" i="1"/>
  <c r="AF153" i="1"/>
  <c r="AG153" i="1" s="1"/>
  <c r="AF144" i="1"/>
  <c r="AG144" i="1" s="1"/>
  <c r="AA134" i="1"/>
  <c r="Z134" i="1"/>
  <c r="Y134" i="1"/>
  <c r="AF135" i="1"/>
  <c r="AG135" i="1" s="1"/>
  <c r="AE134" i="1"/>
  <c r="AH134" i="1"/>
  <c r="AF47" i="1"/>
  <c r="AG47" i="1" s="1"/>
  <c r="AF19" i="1" l="1"/>
  <c r="AG19" i="1" s="1"/>
  <c r="AF134" i="1"/>
  <c r="AG134" i="1" s="1"/>
</calcChain>
</file>

<file path=xl/sharedStrings.xml><?xml version="1.0" encoding="utf-8"?>
<sst xmlns="http://schemas.openxmlformats.org/spreadsheetml/2006/main" count="36" uniqueCount="35">
  <si>
    <t>Latitude (+ to N)</t>
  </si>
  <si>
    <t>Date</t>
  </si>
  <si>
    <t>Julian Day</t>
  </si>
  <si>
    <t>Julian Century</t>
  </si>
  <si>
    <t>Eccent Earth Orbit</t>
  </si>
  <si>
    <t>Sun Eq of Ctr</t>
  </si>
  <si>
    <t>Sun Rad Vector (AUs)</t>
  </si>
  <si>
    <t>Sun Declin (deg)</t>
  </si>
  <si>
    <t>var y</t>
  </si>
  <si>
    <t>Eq of Time (minutes)</t>
  </si>
  <si>
    <t>HA Sunrise (deg)</t>
  </si>
  <si>
    <t>True Solar Time (min)</t>
  </si>
  <si>
    <t>Hour Angle (deg)</t>
  </si>
  <si>
    <t>Solar Zenith Angle (deg)</t>
  </si>
  <si>
    <t>Solar Elevation Angle (deg)</t>
  </si>
  <si>
    <t>Approx Atmospheric Refraction (deg)</t>
  </si>
  <si>
    <t>Solar Elevation corrected for atm refraction (deg)</t>
  </si>
  <si>
    <t>Solar Azimuth Angle (deg cw from N)</t>
  </si>
  <si>
    <t>Longitude (+ to E)</t>
  </si>
  <si>
    <t>Time Zone (+ to E)</t>
  </si>
  <si>
    <t>NOAA Solar Calculations - Change any of the highlighted cells to get solar position data for that location and date.</t>
  </si>
  <si>
    <t>Geom Mean Long Sun (deg)</t>
  </si>
  <si>
    <t>Geom Mean Anom Sun (deg)</t>
  </si>
  <si>
    <t>Sun True Long (deg)</t>
  </si>
  <si>
    <t>Sun True Anom (deg)</t>
  </si>
  <si>
    <t>Sun App Long (deg)</t>
  </si>
  <si>
    <t>Mean Obliq Ecliptic (deg)</t>
  </si>
  <si>
    <t>Obliq Corr (deg)</t>
  </si>
  <si>
    <t>Sun Rt Ascen (deg)</t>
  </si>
  <si>
    <t>Solar Noon (LST)</t>
  </si>
  <si>
    <t>Sunrise Time (LST)</t>
  </si>
  <si>
    <t>Sunset Time (LST)</t>
  </si>
  <si>
    <t>Sunlight Duration (minutes)</t>
  </si>
  <si>
    <t>Time (past local midnight)</t>
  </si>
  <si>
    <t>Meghan2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</si>
</sst>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165" fontId="0" fillId="0" borderId="0" xfId="0" applyNumberFormat="1"/>
    <xf numFmtId="0" fontId="0" fillId="0" borderId="0" xfId="0" applyNumberFormat="1"/>
    <xf numFmtId="0" fontId="1" fillId="0" borderId="0" xfId="0" applyFont="1" applyFill="1" applyAlignment="1">
      <alignment vertical="top" wrapText="1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Azimuth vs. Elevation</a:t>
            </a:r>
            <a:r>
              <a:rPr lang="en-US" baseline="0"/>
              <a:t> Angle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Calculations!$AH$1</c:f>
              <c:strCache>
                <c:ptCount val="1"/>
                <c:pt idx="0">
                  <c:v>Solar Azimuth Angle (deg cw from N)</c:v>
                </c:pt>
              </c:strCache>
            </c:strRef>
          </c:tx>
          <c:marker>
            <c:symbol val="none"/>
          </c:marker>
          <c:xVal>
            <c:numRef>
              <c:f>Calculations!$AG$2:$AG$241</c:f>
              <c:numCache>
                <c:formatCode>General</c:formatCode>
                <c:ptCount val="240"/>
                <c:pt idx="0">
                  <c:v>-48.392119326606839</c:v>
                </c:pt>
                <c:pt idx="1">
                  <c:v>-48.289317914031429</c:v>
                </c:pt>
                <c:pt idx="2">
                  <c:v>-48.14940257626143</c:v>
                </c:pt>
                <c:pt idx="3">
                  <c:v>-47.972769089984325</c:v>
                </c:pt>
                <c:pt idx="4">
                  <c:v>-47.759910199127027</c:v>
                </c:pt>
                <c:pt idx="5">
                  <c:v>-47.511409417054274</c:v>
                </c:pt>
                <c:pt idx="6">
                  <c:v>-47.22793391957785</c:v>
                </c:pt>
                <c:pt idx="7">
                  <c:v>-46.910226731021055</c:v>
                </c:pt>
                <c:pt idx="8">
                  <c:v>-46.559098401960107</c:v>
                </c:pt>
                <c:pt idx="9">
                  <c:v>-46.175418387255725</c:v>
                </c:pt>
                <c:pt idx="10">
                  <c:v>-45.760106312690297</c:v>
                </c:pt>
                <c:pt idx="11">
                  <c:v>-45.314123314074642</c:v>
                </c:pt>
                <c:pt idx="12">
                  <c:v>-44.838463600971949</c:v>
                </c:pt>
                <c:pt idx="13">
                  <c:v>-44.334146384447287</c:v>
                </c:pt>
                <c:pt idx="14">
                  <c:v>-43.802208271636246</c:v>
                </c:pt>
                <c:pt idx="15">
                  <c:v>-43.243696215053326</c:v>
                </c:pt>
                <c:pt idx="16">
                  <c:v>-42.659661070098544</c:v>
                </c:pt>
                <c:pt idx="17">
                  <c:v>-42.051151797395434</c:v>
                </c:pt>
                <c:pt idx="18">
                  <c:v>-41.419210326135726</c:v>
                </c:pt>
                <c:pt idx="19">
                  <c:v>-40.76486707135011</c:v>
                </c:pt>
                <c:pt idx="20">
                  <c:v>-40.089137093067038</c:v>
                </c:pt>
                <c:pt idx="21">
                  <c:v>-39.393016863519009</c:v>
                </c:pt>
                <c:pt idx="22">
                  <c:v>-38.67748161077116</c:v>
                </c:pt>
                <c:pt idx="23">
                  <c:v>-37.943483190765477</c:v>
                </c:pt>
                <c:pt idx="24">
                  <c:v>-37.191948446741712</c:v>
                </c:pt>
                <c:pt idx="25">
                  <c:v>-36.42377800291672</c:v>
                </c:pt>
                <c:pt idx="26">
                  <c:v>-35.639845449608082</c:v>
                </c:pt>
                <c:pt idx="27">
                  <c:v>-34.840996867799817</c:v>
                </c:pt>
                <c:pt idx="28">
                  <c:v>-34.028050653457441</c:v>
                </c:pt>
                <c:pt idx="29">
                  <c:v>-33.201797594377474</c:v>
                </c:pt>
                <c:pt idx="30">
                  <c:v>-32.363001165423618</c:v>
                </c:pt>
                <c:pt idx="31">
                  <c:v>-31.512398002457495</c:v>
                </c:pt>
                <c:pt idx="32">
                  <c:v>-30.650698524154606</c:v>
                </c:pt>
                <c:pt idx="33">
                  <c:v>-29.778587674139693</c:v>
                </c:pt>
                <c:pt idx="34">
                  <c:v>-28.896725753580114</c:v>
                </c:pt>
                <c:pt idx="35">
                  <c:v>-28.005749325925667</c:v>
                </c:pt>
                <c:pt idx="36">
                  <c:v>-27.106272168353364</c:v>
                </c:pt>
                <c:pt idx="37">
                  <c:v>-26.198886256517209</c:v>
                </c:pt>
                <c:pt idx="38">
                  <c:v>-25.284162761247028</c:v>
                </c:pt>
                <c:pt idx="39">
                  <c:v>-24.362653046911223</c:v>
                </c:pt>
                <c:pt idx="40">
                  <c:v>-23.434889652252998</c:v>
                </c:pt>
                <c:pt idx="41">
                  <c:v>-22.501387244274728</c:v>
                </c:pt>
                <c:pt idx="42">
                  <c:v>-21.562643525357384</c:v>
                </c:pt>
                <c:pt idx="43">
                  <c:v>-20.619140081506739</c:v>
                </c:pt>
                <c:pt idx="44">
                  <c:v>-19.67134314655738</c:v>
                </c:pt>
                <c:pt idx="45">
                  <c:v>-18.719704260782816</c:v>
                </c:pt>
                <c:pt idx="46">
                  <c:v>-17.764660784829768</c:v>
                </c:pt>
                <c:pt idx="47">
                  <c:v>-16.80663622064889</c:v>
                </c:pt>
                <c:pt idx="48">
                  <c:v>-15.846040268234105</c:v>
                </c:pt>
                <c:pt idx="49">
                  <c:v>-14.883268505398837</c:v>
                </c:pt>
                <c:pt idx="50">
                  <c:v>-13.918701526606306</c:v>
                </c:pt>
                <c:pt idx="51">
                  <c:v>-12.952703268415229</c:v>
                </c:pt>
                <c:pt idx="52">
                  <c:v>-11.985618087744664</c:v>
                </c:pt>
                <c:pt idx="53">
                  <c:v>-11.017765845708015</c:v>
                </c:pt>
                <c:pt idx="54">
                  <c:v>-10.049433695205449</c:v>
                </c:pt>
                <c:pt idx="55">
                  <c:v>-9.0808621651605446</c:v>
                </c:pt>
                <c:pt idx="56">
                  <c:v>-8.112220892841032</c:v>
                </c:pt>
                <c:pt idx="57">
                  <c:v>-7.1435644095514252</c:v>
                </c:pt>
                <c:pt idx="58">
                  <c:v>-6.1747466658567705</c:v>
                </c:pt>
                <c:pt idx="59">
                  <c:v>-5.2052421980946502</c:v>
                </c:pt>
                <c:pt idx="60">
                  <c:v>-4.2337300916926024</c:v>
                </c:pt>
                <c:pt idx="61">
                  <c:v>-3.2569719900639234</c:v>
                </c:pt>
                <c:pt idx="62">
                  <c:v>-2.266040207456173</c:v>
                </c:pt>
                <c:pt idx="63">
                  <c:v>-1.2278668687049363</c:v>
                </c:pt>
                <c:pt idx="64">
                  <c:v>5.3037629031137845E-2</c:v>
                </c:pt>
                <c:pt idx="65">
                  <c:v>0.85525281749413895</c:v>
                </c:pt>
                <c:pt idx="66">
                  <c:v>1.6966866566639167</c:v>
                </c:pt>
                <c:pt idx="67">
                  <c:v>2.5624445813104582</c:v>
                </c:pt>
                <c:pt idx="68">
                  <c:v>3.441561712674754</c:v>
                </c:pt>
                <c:pt idx="69">
                  <c:v>4.3268443438947291</c:v>
                </c:pt>
                <c:pt idx="70">
                  <c:v>5.2151641340726203</c:v>
                </c:pt>
                <c:pt idx="71">
                  <c:v>6.1029187220078747</c:v>
                </c:pt>
                <c:pt idx="72">
                  <c:v>6.9875480973567408</c:v>
                </c:pt>
                <c:pt idx="73">
                  <c:v>7.8676445738868699</c:v>
                </c:pt>
                <c:pt idx="74">
                  <c:v>8.742073070863233</c:v>
                </c:pt>
                <c:pt idx="75">
                  <c:v>9.6098776707340949</c:v>
                </c:pt>
                <c:pt idx="76">
                  <c:v>10.470227546527926</c:v>
                </c:pt>
                <c:pt idx="77">
                  <c:v>11.322378484249773</c:v>
                </c:pt>
                <c:pt idx="78">
                  <c:v>12.165645420990522</c:v>
                </c:pt>
                <c:pt idx="79">
                  <c:v>12.999383066759345</c:v>
                </c:pt>
                <c:pt idx="80">
                  <c:v>13.822972263197563</c:v>
                </c:pt>
                <c:pt idx="81">
                  <c:v>14.635810348366929</c:v>
                </c:pt>
                <c:pt idx="82">
                  <c:v>15.43730430492265</c:v>
                </c:pt>
                <c:pt idx="83">
                  <c:v>16.22686586449235</c:v>
                </c:pt>
                <c:pt idx="84">
                  <c:v>17.003907999993878</c:v>
                </c:pt>
                <c:pt idx="85">
                  <c:v>17.767842430045675</c:v>
                </c:pt>
                <c:pt idx="86">
                  <c:v>18.518077872000401</c:v>
                </c:pt>
                <c:pt idx="87">
                  <c:v>19.254018872623764</c:v>
                </c:pt>
                <c:pt idx="88">
                  <c:v>19.97506509078292</c:v>
                </c:pt>
                <c:pt idx="89">
                  <c:v>20.680610954588733</c:v>
                </c:pt>
                <c:pt idx="90">
                  <c:v>21.370045631141629</c:v>
                </c:pt>
                <c:pt idx="91">
                  <c:v>22.042753273891183</c:v>
                </c:pt>
                <c:pt idx="92">
                  <c:v>22.698113519197609</c:v>
                </c:pt>
                <c:pt idx="93">
                  <c:v>23.335502211957198</c:v>
                </c:pt>
                <c:pt idx="94">
                  <c:v>23.954292351507508</c:v>
                </c:pt>
                <c:pt idx="95">
                  <c:v>24.553855243254493</c:v>
                </c:pt>
                <c:pt idx="96">
                  <c:v>25.133561853873214</c:v>
                </c:pt>
                <c:pt idx="97">
                  <c:v>25.692784358007742</c:v>
                </c:pt>
                <c:pt idx="98">
                  <c:v>26.230897874909637</c:v>
                </c:pt>
                <c:pt idx="99">
                  <c:v>26.747282381698778</c:v>
                </c:pt>
                <c:pt idx="100">
                  <c:v>27.241324799120704</c:v>
                </c:pt>
                <c:pt idx="101">
                  <c:v>27.712421232643042</c:v>
                </c:pt>
                <c:pt idx="102">
                  <c:v>28.159979360104273</c:v>
                </c:pt>
                <c:pt idx="103">
                  <c:v>28.583420943274795</c:v>
                </c:pt>
                <c:pt idx="104">
                  <c:v>28.982184448610077</c:v>
                </c:pt>
                <c:pt idx="105">
                  <c:v>29.355727748450139</c:v>
                </c:pt>
                <c:pt idx="106">
                  <c:v>29.703530880442102</c:v>
                </c:pt>
                <c:pt idx="107">
                  <c:v>30.025098833967803</c:v>
                </c:pt>
                <c:pt idx="108">
                  <c:v>30.319964329617196</c:v>
                </c:pt>
                <c:pt idx="109">
                  <c:v>30.587690561648763</c:v>
                </c:pt>
                <c:pt idx="110">
                  <c:v>30.827873861877428</c:v>
                </c:pt>
                <c:pt idx="111">
                  <c:v>31.040146253464513</c:v>
                </c:pt>
                <c:pt idx="112">
                  <c:v>31.224177851627314</c:v>
                </c:pt>
                <c:pt idx="113">
                  <c:v>31.379679080162759</c:v>
                </c:pt>
                <c:pt idx="114">
                  <c:v>31.506402662965435</c:v>
                </c:pt>
                <c:pt idx="115">
                  <c:v>31.604145363478931</c:v>
                </c:pt>
                <c:pt idx="116">
                  <c:v>31.67274943711352</c:v>
                </c:pt>
                <c:pt idx="117">
                  <c:v>31.712103777181461</c:v>
                </c:pt>
                <c:pt idx="118">
                  <c:v>31.722144728609944</c:v>
                </c:pt>
                <c:pt idx="119">
                  <c:v>31.702856560550146</c:v>
                </c:pt>
                <c:pt idx="120">
                  <c:v>31.654271583981231</c:v>
                </c:pt>
                <c:pt idx="121">
                  <c:v>31.576469916560999</c:v>
                </c:pt>
                <c:pt idx="122">
                  <c:v>31.46957889719852</c:v>
                </c:pt>
                <c:pt idx="123">
                  <c:v>31.333772159132948</c:v>
                </c:pt>
                <c:pt idx="124">
                  <c:v>31.169268382260711</c:v>
                </c:pt>
                <c:pt idx="125">
                  <c:v>30.97632974118719</c:v>
                </c:pt>
                <c:pt idx="126">
                  <c:v>30.755260081087709</c:v>
                </c:pt>
                <c:pt idx="127">
                  <c:v>30.506402846437712</c:v>
                </c:pt>
                <c:pt idx="128">
                  <c:v>30.23013880170236</c:v>
                </c:pt>
                <c:pt idx="129">
                  <c:v>29.926883574342103</c:v>
                </c:pt>
                <c:pt idx="130">
                  <c:v>29.597085062590107</c:v>
                </c:pt>
                <c:pt idx="131">
                  <c:v>29.241220740008018</c:v>
                </c:pt>
                <c:pt idx="132">
                  <c:v>28.859794899047191</c:v>
                </c:pt>
                <c:pt idx="133">
                  <c:v>28.453335863947249</c:v>
                </c:pt>
                <c:pt idx="134">
                  <c:v>28.022393211994679</c:v>
                </c:pt>
                <c:pt idx="135">
                  <c:v>27.567535029409896</c:v>
                </c:pt>
                <c:pt idx="136">
                  <c:v>27.089345234490366</c:v>
                </c:pt>
                <c:pt idx="137">
                  <c:v>26.588420991865558</c:v>
                </c:pt>
                <c:pt idx="138">
                  <c:v>26.065370238629214</c:v>
                </c:pt>
                <c:pt idx="139">
                  <c:v>25.520809345499217</c:v>
                </c:pt>
                <c:pt idx="140">
                  <c:v>24.955360924255185</c:v>
                </c:pt>
                <c:pt idx="141">
                  <c:v>24.369651799823679</c:v>
                </c:pt>
                <c:pt idx="142">
                  <c:v>23.764311152943058</c:v>
                </c:pt>
                <c:pt idx="143">
                  <c:v>23.139968847250227</c:v>
                </c:pt>
                <c:pt idx="144">
                  <c:v>22.497253943360636</c:v>
                </c:pt>
                <c:pt idx="145">
                  <c:v>21.8367934114798</c:v>
                </c:pt>
                <c:pt idx="146">
                  <c:v>21.159211044497294</c:v>
                </c:pt>
                <c:pt idx="147">
                  <c:v>20.465126584157037</c:v>
                </c:pt>
                <c:pt idx="148">
                  <c:v>19.755155065781629</c:v>
                </c:pt>
                <c:pt idx="149">
                  <c:v>19.029906400457961</c:v>
                </c:pt>
                <c:pt idx="150">
                  <c:v>18.289985210695356</c:v>
                </c:pt>
                <c:pt idx="151">
                  <c:v>17.535990952994222</c:v>
                </c:pt>
                <c:pt idx="152">
                  <c:v>16.768518369321104</c:v>
                </c:pt>
                <c:pt idx="153">
                  <c:v>15.988158329380406</c:v>
                </c:pt>
                <c:pt idx="154">
                  <c:v>15.195499159222292</c:v>
                </c:pt>
                <c:pt idx="155">
                  <c:v>14.39112858608379</c:v>
                </c:pt>
                <c:pt idx="156">
                  <c:v>13.575636500140069</c:v>
                </c:pt>
                <c:pt idx="157">
                  <c:v>12.749618817093747</c:v>
                </c:pt>
                <c:pt idx="158">
                  <c:v>11.913682871239013</c:v>
                </c:pt>
                <c:pt idx="159">
                  <c:v>11.068454963499256</c:v>
                </c:pt>
                <c:pt idx="160">
                  <c:v>10.214590995630264</c:v>
                </c:pt>
                <c:pt idx="161">
                  <c:v>9.3527915342697447</c:v>
                </c:pt>
                <c:pt idx="162">
                  <c:v>8.4838232044470576</c:v>
                </c:pt>
                <c:pt idx="163">
                  <c:v>7.6085489061850069</c:v>
                </c:pt>
                <c:pt idx="164">
                  <c:v>6.7279699808438131</c:v>
                </c:pt>
                <c:pt idx="165">
                  <c:v>5.8432866942187784</c:v>
                </c:pt>
                <c:pt idx="166">
                  <c:v>4.9556582370495681</c:v>
                </c:pt>
                <c:pt idx="167">
                  <c:v>4.0695048401912821</c:v>
                </c:pt>
                <c:pt idx="168">
                  <c:v>3.1866361651112225</c:v>
                </c:pt>
                <c:pt idx="169">
                  <c:v>2.3116603196867098</c:v>
                </c:pt>
                <c:pt idx="170">
                  <c:v>1.4528067279468342</c:v>
                </c:pt>
                <c:pt idx="171">
                  <c:v>0.62209960908515372</c:v>
                </c:pt>
                <c:pt idx="172">
                  <c:v>-0.35224586196305635</c:v>
                </c:pt>
                <c:pt idx="173">
                  <c:v>-1.5297837261753029</c:v>
                </c:pt>
                <c:pt idx="174">
                  <c:v>-2.5458795612411382</c:v>
                </c:pt>
                <c:pt idx="175">
                  <c:v>-3.5295425777859588</c:v>
                </c:pt>
                <c:pt idx="176">
                  <c:v>-4.5025476308885208</c:v>
                </c:pt>
                <c:pt idx="177">
                  <c:v>-5.47145962088487</c:v>
                </c:pt>
                <c:pt idx="178">
                  <c:v>-6.4387743801549835</c:v>
                </c:pt>
                <c:pt idx="179">
                  <c:v>-7.4055181264106471</c:v>
                </c:pt>
                <c:pt idx="180">
                  <c:v>-8.3720794042230509</c:v>
                </c:pt>
                <c:pt idx="181">
                  <c:v>-9.3385326063927909</c:v>
                </c:pt>
                <c:pt idx="182">
                  <c:v>-10.304781789669626</c:v>
                </c:pt>
                <c:pt idx="183">
                  <c:v>-11.270631141434528</c:v>
                </c:pt>
                <c:pt idx="184">
                  <c:v>-12.23582211431574</c:v>
                </c:pt>
                <c:pt idx="185">
                  <c:v>-13.200054096406683</c:v>
                </c:pt>
                <c:pt idx="186">
                  <c:v>-14.162996377319592</c:v>
                </c:pt>
                <c:pt idx="187">
                  <c:v>-15.124295253013134</c:v>
                </c:pt>
                <c:pt idx="188">
                  <c:v>-16.083578279019129</c:v>
                </c:pt>
                <c:pt idx="189">
                  <c:v>-17.040456785585974</c:v>
                </c:pt>
                <c:pt idx="190">
                  <c:v>-17.994527288884225</c:v>
                </c:pt>
                <c:pt idx="191">
                  <c:v>-18.945372182719911</c:v>
                </c:pt>
                <c:pt idx="192">
                  <c:v>-19.892559941437046</c:v>
                </c:pt>
                <c:pt idx="193">
                  <c:v>-20.835644986823052</c:v>
                </c:pt>
                <c:pt idx="194">
                  <c:v>-21.774167312406931</c:v>
                </c:pt>
                <c:pt idx="195">
                  <c:v>-22.707651934342756</c:v>
                </c:pt>
                <c:pt idx="196">
                  <c:v>-23.635608211194644</c:v>
                </c:pt>
                <c:pt idx="197">
                  <c:v>-24.557529066511709</c:v>
                </c:pt>
                <c:pt idx="198">
                  <c:v>-25.472890140059249</c:v>
                </c:pt>
                <c:pt idx="199">
                  <c:v>-26.381148884204389</c:v>
                </c:pt>
                <c:pt idx="200">
                  <c:v>-27.281743625965806</c:v>
                </c:pt>
                <c:pt idx="201">
                  <c:v>-28.174092605857226</c:v>
                </c:pt>
                <c:pt idx="202">
                  <c:v>-29.057593012227237</c:v>
                </c:pt>
                <c:pt idx="203">
                  <c:v>-29.931620022042985</c:v>
                </c:pt>
                <c:pt idx="204">
                  <c:v>-30.795525868167754</c:v>
                </c:pt>
                <c:pt idx="205">
                  <c:v>-31.648638946470662</c:v>
                </c:pt>
                <c:pt idx="206">
                  <c:v>-32.490262986284314</c:v>
                </c:pt>
                <c:pt idx="207">
                  <c:v>-33.319676301707936</c:v>
                </c:pt>
                <c:pt idx="208">
                  <c:v>-34.136131152256816</c:v>
                </c:pt>
                <c:pt idx="209">
                  <c:v>-34.938853235764789</c:v>
                </c:pt>
                <c:pt idx="210">
                  <c:v>-35.727041347909761</c:v>
                </c:pt>
                <c:pt idx="211">
                  <c:v>-36.499867238388703</c:v>
                </c:pt>
                <c:pt idx="212">
                  <c:v>-37.25647570156292</c:v>
                </c:pt>
                <c:pt idx="213">
                  <c:v>-37.995984942528466</c:v>
                </c:pt>
                <c:pt idx="214">
                  <c:v>-38.717487257278513</c:v>
                </c:pt>
                <c:pt idx="215">
                  <c:v>-39.420050075656413</c:v>
                </c:pt>
                <c:pt idx="216">
                  <c:v>-40.102717408259558</c:v>
                </c:pt>
                <c:pt idx="217">
                  <c:v>-40.764511747911939</c:v>
                </c:pt>
                <c:pt idx="218">
                  <c:v>-41.404436466077335</c:v>
                </c:pt>
                <c:pt idx="219">
                  <c:v>-42.021478751179096</c:v>
                </c:pt>
                <c:pt idx="220">
                  <c:v>-42.614613121652475</c:v>
                </c:pt>
                <c:pt idx="221">
                  <c:v>-43.182805548967941</c:v>
                </c:pt>
                <c:pt idx="222">
                  <c:v>-43.725018206557948</c:v>
                </c:pt>
                <c:pt idx="223">
                  <c:v>-44.240214857745713</c:v>
                </c:pt>
                <c:pt idx="224">
                  <c:v>-44.727366870526048</c:v>
                </c:pt>
                <c:pt idx="225">
                  <c:v>-45.185459838500996</c:v>
                </c:pt>
                <c:pt idx="226">
                  <c:v>-45.613500757702084</c:v>
                </c:pt>
                <c:pt idx="227">
                  <c:v>-46.010525691544366</c:v>
                </c:pt>
                <c:pt idx="228">
                  <c:v>-46.375607832083546</c:v>
                </c:pt>
                <c:pt idx="229">
                  <c:v>-46.707865835503718</c:v>
                </c:pt>
                <c:pt idx="230">
                  <c:v>-47.006472295439906</c:v>
                </c:pt>
                <c:pt idx="231">
                  <c:v>-47.270662186306083</c:v>
                </c:pt>
                <c:pt idx="232">
                  <c:v>-47.499741102337723</c:v>
                </c:pt>
                <c:pt idx="233">
                  <c:v>-47.693093095790893</c:v>
                </c:pt>
                <c:pt idx="234">
                  <c:v>-47.850187923842896</c:v>
                </c:pt>
                <c:pt idx="235">
                  <c:v>-47.97058750618644</c:v>
                </c:pt>
                <c:pt idx="236">
                  <c:v>-48.053951418118942</c:v>
                </c:pt>
                <c:pt idx="237">
                  <c:v>-48.100041253526612</c:v>
                </c:pt>
                <c:pt idx="238">
                  <c:v>-48.108723731940401</c:v>
                </c:pt>
                <c:pt idx="239">
                  <c:v>-48.079972448427078</c:v>
                </c:pt>
              </c:numCache>
            </c:numRef>
          </c:xVal>
          <c:yVal>
            <c:numRef>
              <c:f>Calculations!$AH$2:$AH$241</c:f>
              <c:numCache>
                <c:formatCode>General</c:formatCode>
                <c:ptCount val="240"/>
                <c:pt idx="0">
                  <c:v>4.9115737835625168</c:v>
                </c:pt>
                <c:pt idx="1">
                  <c:v>7.1387302038978078</c:v>
                </c:pt>
                <c:pt idx="2">
                  <c:v>9.3560406846718251</c:v>
                </c:pt>
                <c:pt idx="3">
                  <c:v>11.560641716918269</c:v>
                </c:pt>
                <c:pt idx="4">
                  <c:v>13.749808159888516</c:v>
                </c:pt>
                <c:pt idx="5">
                  <c:v>15.920978768881298</c:v>
                </c:pt>
                <c:pt idx="6">
                  <c:v>18.071777703661382</c:v>
                </c:pt>
                <c:pt idx="7">
                  <c:v>20.200031702150625</c:v>
                </c:pt>
                <c:pt idx="8">
                  <c:v>22.303782781083214</c:v>
                </c:pt>
                <c:pt idx="9">
                  <c:v>24.381296494609046</c:v>
                </c:pt>
                <c:pt idx="10">
                  <c:v>26.431065930188197</c:v>
                </c:pt>
                <c:pt idx="11">
                  <c:v>28.451811747896386</c:v>
                </c:pt>
                <c:pt idx="12">
                  <c:v>30.442478663356269</c:v>
                </c:pt>
                <c:pt idx="13">
                  <c:v>32.402228843347984</c:v>
                </c:pt>
                <c:pt idx="14">
                  <c:v>34.330432717617555</c:v>
                </c:pt>
                <c:pt idx="15">
                  <c:v>36.226657724543998</c:v>
                </c:pt>
                <c:pt idx="16">
                  <c:v>38.090655494032831</c:v>
                </c:pt>
                <c:pt idx="17">
                  <c:v>39.922347943634236</c:v>
                </c:pt>
                <c:pt idx="18">
                  <c:v>41.721812721935066</c:v>
                </c:pt>
                <c:pt idx="19">
                  <c:v>43.489268379897794</c:v>
                </c:pt>
                <c:pt idx="20">
                  <c:v>45.225059599521842</c:v>
                </c:pt>
                <c:pt idx="21">
                  <c:v>46.929642748148353</c:v>
                </c:pt>
                <c:pt idx="22">
                  <c:v>48.603571976824469</c:v>
                </c:pt>
                <c:pt idx="23">
                  <c:v>50.247486024844022</c:v>
                </c:pt>
                <c:pt idx="24">
                  <c:v>51.862095851517438</c:v>
                </c:pt>
                <c:pt idx="25">
                  <c:v>53.448173170199652</c:v>
                </c:pt>
                <c:pt idx="26">
                  <c:v>55.00653993047041</c:v>
                </c:pt>
                <c:pt idx="27">
                  <c:v>56.538058759958346</c:v>
                </c:pt>
                <c:pt idx="28">
                  <c:v>58.04362435993022</c:v>
                </c:pt>
                <c:pt idx="29">
                  <c:v>59.524155824865488</c:v>
                </c:pt>
                <c:pt idx="30">
                  <c:v>60.980589848617569</c:v>
                </c:pt>
                <c:pt idx="31">
                  <c:v>62.413874764932018</c:v>
                </c:pt>
                <c:pt idx="32">
                  <c:v>63.824965367107097</c:v>
                </c:pt>
                <c:pt idx="33">
                  <c:v>65.214818448123083</c:v>
                </c:pt>
                <c:pt idx="34">
                  <c:v>66.584388997686517</c:v>
                </c:pt>
                <c:pt idx="35">
                  <c:v>67.934626998515455</c:v>
                </c:pt>
                <c:pt idx="36">
                  <c:v>69.266474759511027</c:v>
                </c:pt>
                <c:pt idx="37">
                  <c:v>70.580864732392115</c:v>
                </c:pt>
                <c:pt idx="38">
                  <c:v>71.878717755094556</c:v>
                </c:pt>
                <c:pt idx="39">
                  <c:v>73.160941675265576</c:v>
                </c:pt>
                <c:pt idx="40">
                  <c:v>74.428430304470169</c:v>
                </c:pt>
                <c:pt idx="41">
                  <c:v>75.682062664081798</c:v>
                </c:pt>
                <c:pt idx="42">
                  <c:v>76.922702481099293</c:v>
                </c:pt>
                <c:pt idx="43">
                  <c:v>78.151197902348713</c:v>
                </c:pt>
                <c:pt idx="44">
                  <c:v>79.368381392473793</c:v>
                </c:pt>
                <c:pt idx="45">
                  <c:v>80.575069790837915</c:v>
                </c:pt>
                <c:pt idx="46">
                  <c:v>81.772064499758244</c:v>
                </c:pt>
                <c:pt idx="47">
                  <c:v>82.96015178285586</c:v>
                </c:pt>
                <c:pt idx="48">
                  <c:v>84.140103154810276</c:v>
                </c:pt>
                <c:pt idx="49">
                  <c:v>85.312675842526517</c:v>
                </c:pt>
                <c:pt idx="50">
                  <c:v>86.478613305426052</c:v>
                </c:pt>
                <c:pt idx="51">
                  <c:v>87.638645797986669</c:v>
                </c:pt>
                <c:pt idx="52">
                  <c:v>88.793490965705075</c:v>
                </c:pt>
                <c:pt idx="53">
                  <c:v>89.943854460571742</c:v>
                </c:pt>
                <c:pt idx="54">
                  <c:v>91.090430569772536</c:v>
                </c:pt>
                <c:pt idx="55">
                  <c:v>92.233902845921193</c:v>
                </c:pt>
                <c:pt idx="56">
                  <c:v>93.374944734389885</c:v>
                </c:pt>
                <c:pt idx="57">
                  <c:v>94.514220187622698</c:v>
                </c:pt>
                <c:pt idx="58">
                  <c:v>95.652384263263514</c:v>
                </c:pt>
                <c:pt idx="59">
                  <c:v>96.790083697036835</c:v>
                </c:pt>
                <c:pt idx="60">
                  <c:v>97.927957447900155</c:v>
                </c:pt>
                <c:pt idx="61">
                  <c:v>99.066637207708879</c:v>
                </c:pt>
                <c:pt idx="62">
                  <c:v>100.20674787124852</c:v>
                </c:pt>
                <c:pt idx="63">
                  <c:v>101.34890796254325</c:v>
                </c:pt>
                <c:pt idx="64">
                  <c:v>102.49373000996928</c:v>
                </c:pt>
                <c:pt idx="65">
                  <c:v>103.64182086806443</c:v>
                </c:pt>
                <c:pt idx="66">
                  <c:v>104.79378197774031</c:v>
                </c:pt>
                <c:pt idx="67">
                  <c:v>105.95020956257991</c:v>
                </c:pt>
                <c:pt idx="68">
                  <c:v>107.11169475260311</c:v>
                </c:pt>
                <c:pt idx="69">
                  <c:v>108.27882363272056</c:v>
                </c:pt>
                <c:pt idx="70">
                  <c:v>109.4521772068058</c:v>
                </c:pt>
                <c:pt idx="71">
                  <c:v>110.63233127405925</c:v>
                </c:pt>
                <c:pt idx="72">
                  <c:v>111.81985620810303</c:v>
                </c:pt>
                <c:pt idx="73">
                  <c:v>113.01531663491977</c:v>
                </c:pt>
                <c:pt idx="74">
                  <c:v>114.21927099964876</c:v>
                </c:pt>
                <c:pt idx="75">
                  <c:v>115.43227101780064</c:v>
                </c:pt>
                <c:pt idx="76">
                  <c:v>116.65486100126645</c:v>
                </c:pt>
                <c:pt idx="77">
                  <c:v>117.88757705263026</c:v>
                </c:pt>
                <c:pt idx="78">
                  <c:v>119.13094612127935</c:v>
                </c:pt>
                <c:pt idx="79">
                  <c:v>120.38548491199879</c:v>
                </c:pt>
                <c:pt idx="80">
                  <c:v>121.65169864189374</c:v>
                </c:pt>
                <c:pt idx="81">
                  <c:v>122.93007963663928</c:v>
                </c:pt>
                <c:pt idx="82">
                  <c:v>124.22110576319972</c:v>
                </c:pt>
                <c:pt idx="83">
                  <c:v>125.52523869183125</c:v>
                </c:pt>
                <c:pt idx="84">
                  <c:v>126.84292198671579</c:v>
                </c:pt>
                <c:pt idx="85">
                  <c:v>128.17457902098863</c:v>
                </c:pt>
                <c:pt idx="86">
                  <c:v>129.52061071897583</c:v>
                </c:pt>
                <c:pt idx="87">
                  <c:v>130.88139312576146</c:v>
                </c:pt>
                <c:pt idx="88">
                  <c:v>132.25727481186465</c:v>
                </c:pt>
                <c:pt idx="89">
                  <c:v>133.64857411912578</c:v>
                </c:pt>
                <c:pt idx="90">
                  <c:v>135.05557626214545</c:v>
                </c:pt>
                <c:pt idx="91">
                  <c:v>136.47853029953723</c:v>
                </c:pt>
                <c:pt idx="92">
                  <c:v>137.9176459962427</c:v>
                </c:pt>
                <c:pt idx="93">
                  <c:v>139.37309060278653</c:v>
                </c:pt>
                <c:pt idx="94">
                  <c:v>140.84498558020948</c:v>
                </c:pt>
                <c:pt idx="95">
                  <c:v>142.33340330829452</c:v>
                </c:pt>
                <c:pt idx="96">
                  <c:v>143.83836381618073</c:v>
                </c:pt>
                <c:pt idx="97">
                  <c:v>145.35983158368811</c:v>
                </c:pt>
                <c:pt idx="98">
                  <c:v>146.89771246313995</c:v>
                </c:pt>
                <c:pt idx="99">
                  <c:v>148.45185077978448</c:v>
                </c:pt>
                <c:pt idx="100">
                  <c:v>150.02202666966031</c:v>
                </c:pt>
                <c:pt idx="101">
                  <c:v>151.60795372025416</c:v>
                </c:pt>
                <c:pt idx="102">
                  <c:v>153.20927697837703</c:v>
                </c:pt>
                <c:pt idx="103">
                  <c:v>154.82557139334222</c:v>
                </c:pt>
                <c:pt idx="104">
                  <c:v>156.45634075998043</c:v>
                </c:pt>
                <c:pt idx="105">
                  <c:v>158.10101722581635</c:v>
                </c:pt>
                <c:pt idx="106">
                  <c:v>159.75896141995042</c:v>
                </c:pt>
                <c:pt idx="107">
                  <c:v>161.42946325571575</c:v>
                </c:pt>
                <c:pt idx="108">
                  <c:v>163.11174344993935</c:v>
                </c:pt>
                <c:pt idx="109">
                  <c:v>164.80495578986677</c:v>
                </c:pt>
                <c:pt idx="110">
                  <c:v>166.50819016693822</c:v>
                </c:pt>
                <c:pt idx="111">
                  <c:v>168.22047638073991</c:v>
                </c:pt>
                <c:pt idx="112">
                  <c:v>169.94078870135502</c:v>
                </c:pt>
                <c:pt idx="113">
                  <c:v>171.66805116073988</c:v>
                </c:pt>
                <c:pt idx="114">
                  <c:v>173.40114352699504</c:v>
                </c:pt>
                <c:pt idx="115">
                  <c:v>175.13890789828088</c:v>
                </c:pt>
                <c:pt idx="116">
                  <c:v>176.88015583711297</c:v>
                </c:pt>
                <c:pt idx="117">
                  <c:v>178.62367595167211</c:v>
                </c:pt>
                <c:pt idx="118">
                  <c:v>180.36824181799096</c:v>
                </c:pt>
                <c:pt idx="119">
                  <c:v>182.11262012820779</c:v>
                </c:pt>
                <c:pt idx="120">
                  <c:v>183.85557894259566</c:v>
                </c:pt>
                <c:pt idx="121">
                  <c:v>185.59589592128404</c:v>
                </c:pt>
                <c:pt idx="122">
                  <c:v>187.33236641143455</c:v>
                </c:pt>
                <c:pt idx="123">
                  <c:v>189.06381126950095</c:v>
                </c:pt>
                <c:pt idx="124">
                  <c:v>190.78908430700557</c:v>
                </c:pt>
                <c:pt idx="125">
                  <c:v>192.50707925656897</c:v>
                </c:pt>
                <c:pt idx="126">
                  <c:v>194.21673617049521</c:v>
                </c:pt>
                <c:pt idx="127">
                  <c:v>195.91704717635849</c:v>
                </c:pt>
                <c:pt idx="128">
                  <c:v>197.60706153348042</c:v>
                </c:pt>
                <c:pt idx="129">
                  <c:v>199.28588994792042</c:v>
                </c:pt>
                <c:pt idx="130">
                  <c:v>200.95270812437028</c:v>
                </c:pt>
                <c:pt idx="131">
                  <c:v>202.60675954619154</c:v>
                </c:pt>
                <c:pt idx="132">
                  <c:v>204.24735749452802</c:v>
                </c:pt>
                <c:pt idx="133">
                  <c:v>205.87388632737077</c:v>
                </c:pt>
                <c:pt idx="134">
                  <c:v>207.48580205631686</c:v>
                </c:pt>
                <c:pt idx="135">
                  <c:v>209.08263226458877</c:v>
                </c:pt>
                <c:pt idx="136">
                  <c:v>210.6639754223161</c:v>
                </c:pt>
                <c:pt idx="137">
                  <c:v>212.22949965860829</c:v>
                </c:pt>
                <c:pt idx="138">
                  <c:v>213.77894105373008</c:v>
                </c:pt>
                <c:pt idx="139">
                  <c:v>215.31210151988626</c:v>
                </c:pt>
                <c:pt idx="140">
                  <c:v>216.82884633445977</c:v>
                </c:pt>
                <c:pt idx="141">
                  <c:v>218.32910139395906</c:v>
                </c:pt>
                <c:pt idx="142">
                  <c:v>219.81285024849876</c:v>
                </c:pt>
                <c:pt idx="143">
                  <c:v>221.28013097908817</c:v>
                </c:pt>
                <c:pt idx="144">
                  <c:v>222.73103296946624</c:v>
                </c:pt>
                <c:pt idx="145">
                  <c:v>224.16569362558937</c:v>
                </c:pt>
                <c:pt idx="146">
                  <c:v>225.58429508421278</c:v>
                </c:pt>
                <c:pt idx="147">
                  <c:v>226.98706095312974</c:v>
                </c:pt>
                <c:pt idx="148">
                  <c:v>228.37425311360846</c:v>
                </c:pt>
                <c:pt idx="149">
                  <c:v>229.74616861706016</c:v>
                </c:pt>
                <c:pt idx="150">
                  <c:v>231.10313669626387</c:v>
                </c:pt>
                <c:pt idx="151">
                  <c:v>232.44551591283172</c:v>
                </c:pt>
                <c:pt idx="152">
                  <c:v>233.77369145456743</c:v>
                </c:pt>
                <c:pt idx="153">
                  <c:v>235.08807259239438</c:v>
                </c:pt>
                <c:pt idx="154">
                  <c:v>236.38909030708908</c:v>
                </c:pt>
                <c:pt idx="155">
                  <c:v>237.67719508666775</c:v>
                </c:pt>
                <c:pt idx="156">
                  <c:v>238.95285489989593</c:v>
                </c:pt>
                <c:pt idx="157">
                  <c:v>240.21655334179655</c:v>
                </c:pt>
                <c:pt idx="158">
                  <c:v>241.46878795265479</c:v>
                </c:pt>
                <c:pt idx="159">
                  <c:v>242.71006870301267</c:v>
                </c:pt>
                <c:pt idx="160">
                  <c:v>243.94091664353616</c:v>
                </c:pt>
                <c:pt idx="161">
                  <c:v>245.16186271010022</c:v>
                </c:pt>
                <c:pt idx="162">
                  <c:v>246.37344668142637</c:v>
                </c:pt>
                <c:pt idx="163">
                  <c:v>247.57621627843361</c:v>
                </c:pt>
                <c:pt idx="164">
                  <c:v>248.77072640192102</c:v>
                </c:pt>
                <c:pt idx="165">
                  <c:v>249.95753849738196</c:v>
                </c:pt>
                <c:pt idx="166">
                  <c:v>251.13722004256107</c:v>
                </c:pt>
                <c:pt idx="167">
                  <c:v>252.31034414916189</c:v>
                </c:pt>
                <c:pt idx="168">
                  <c:v>253.47748927020768</c:v>
                </c:pt>
                <c:pt idx="169">
                  <c:v>254.63923900913227</c:v>
                </c:pt>
                <c:pt idx="170">
                  <c:v>255.79618201991104</c:v>
                </c:pt>
                <c:pt idx="171">
                  <c:v>256.94891199567252</c:v>
                </c:pt>
                <c:pt idx="172">
                  <c:v>258.09802773547199</c:v>
                </c:pt>
                <c:pt idx="173">
                  <c:v>259.24413328720215</c:v>
                </c:pt>
                <c:pt idx="174">
                  <c:v>260.38783815678187</c:v>
                </c:pt>
                <c:pt idx="175">
                  <c:v>261.52975758208055</c:v>
                </c:pt>
                <c:pt idx="176">
                  <c:v>262.67051286207834</c:v>
                </c:pt>
                <c:pt idx="177">
                  <c:v>263.81073174006502</c:v>
                </c:pt>
                <c:pt idx="178">
                  <c:v>264.95104883155784</c:v>
                </c:pt>
                <c:pt idx="179">
                  <c:v>266.09210609588314</c:v>
                </c:pt>
                <c:pt idx="180">
                  <c:v>267.23455334218681</c:v>
                </c:pt>
                <c:pt idx="181">
                  <c:v>268.37904876776281</c:v>
                </c:pt>
                <c:pt idx="182">
                  <c:v>269.52625952187225</c:v>
                </c:pt>
                <c:pt idx="183">
                  <c:v>270.67686228787403</c:v>
                </c:pt>
                <c:pt idx="184">
                  <c:v>271.83154388073444</c:v>
                </c:pt>
                <c:pt idx="185">
                  <c:v>272.99100184906013</c:v>
                </c:pt>
                <c:pt idx="186">
                  <c:v>274.1559450785179</c:v>
                </c:pt>
                <c:pt idx="187">
                  <c:v>275.32709438422302</c:v>
                </c:pt>
                <c:pt idx="188">
                  <c:v>276.50518308729511</c:v>
                </c:pt>
                <c:pt idx="189">
                  <c:v>277.69095756114996</c:v>
                </c:pt>
                <c:pt idx="190">
                  <c:v>278.88517774040253</c:v>
                </c:pt>
                <c:pt idx="191">
                  <c:v>280.08861757522976</c:v>
                </c:pt>
                <c:pt idx="192">
                  <c:v>281.30206542100484</c:v>
                </c:pt>
                <c:pt idx="193">
                  <c:v>282.52632434251848</c:v>
                </c:pt>
                <c:pt idx="194">
                  <c:v>283.76221231866919</c:v>
                </c:pt>
                <c:pt idx="195">
                  <c:v>285.01056232263312</c:v>
                </c:pt>
                <c:pt idx="196">
                  <c:v>286.2722222575826</c:v>
                </c:pt>
                <c:pt idx="197">
                  <c:v>287.54805472045155</c:v>
                </c:pt>
                <c:pt idx="198">
                  <c:v>288.83893656320015</c:v>
                </c:pt>
                <c:pt idx="199">
                  <c:v>290.14575822258797</c:v>
                </c:pt>
                <c:pt idx="200">
                  <c:v>291.46942277836968</c:v>
                </c:pt>
                <c:pt idx="201">
                  <c:v>292.81084470492038</c:v>
                </c:pt>
                <c:pt idx="202">
                  <c:v>294.17094826888899</c:v>
                </c:pt>
                <c:pt idx="203">
                  <c:v>295.55066553071998</c:v>
                </c:pt>
                <c:pt idx="204">
                  <c:v>296.95093389565272</c:v>
                </c:pt>
                <c:pt idx="205">
                  <c:v>298.37269316556853</c:v>
                </c:pt>
                <c:pt idx="206">
                  <c:v>299.81688203167596</c:v>
                </c:pt>
                <c:pt idx="207">
                  <c:v>301.28443395512573</c:v>
                </c:pt>
                <c:pt idx="208">
                  <c:v>302.77627237318114</c:v>
                </c:pt>
                <c:pt idx="209">
                  <c:v>304.29330517824496</c:v>
                </c:pt>
                <c:pt idx="210">
                  <c:v>305.83641841111603</c:v>
                </c:pt>
                <c:pt idx="211">
                  <c:v>307.40646912268539</c:v>
                </c:pt>
                <c:pt idx="212">
                  <c:v>309.0042773615553</c:v>
                </c:pt>
                <c:pt idx="213">
                  <c:v>310.63061725662601</c:v>
                </c:pt>
                <c:pt idx="214">
                  <c:v>312.28620718407916</c:v>
                </c:pt>
                <c:pt idx="215">
                  <c:v>313.97169902086841</c:v>
                </c:pt>
                <c:pt idx="216">
                  <c:v>315.68766652063209</c:v>
                </c:pt>
                <c:pt idx="217">
                  <c:v>317.43459287025462</c:v>
                </c:pt>
                <c:pt idx="218">
                  <c:v>319.21285753010358</c:v>
                </c:pt>
                <c:pt idx="219">
                  <c:v>321.02272249449419</c:v>
                </c:pt>
                <c:pt idx="220">
                  <c:v>322.86431816384112</c:v>
                </c:pt>
                <c:pt idx="221">
                  <c:v>324.73762906243655</c:v>
                </c:pt>
                <c:pt idx="222">
                  <c:v>326.64247969652411</c:v>
                </c:pt>
                <c:pt idx="223">
                  <c:v>328.57852089228908</c:v>
                </c:pt>
                <c:pt idx="224">
                  <c:v>330.54521701082848</c:v>
                </c:pt>
                <c:pt idx="225">
                  <c:v>332.54183447311931</c:v>
                </c:pt>
                <c:pt idx="226">
                  <c:v>334.56743206720887</c:v>
                </c:pt>
                <c:pt idx="227">
                  <c:v>336.62085352362544</c:v>
                </c:pt>
                <c:pt idx="228">
                  <c:v>338.70072284392609</c:v>
                </c:pt>
                <c:pt idx="229">
                  <c:v>340.8054428461113</c:v>
                </c:pt>
                <c:pt idx="230">
                  <c:v>342.93319733445651</c:v>
                </c:pt>
                <c:pt idx="231">
                  <c:v>345.08195722866287</c:v>
                </c:pt>
                <c:pt idx="232">
                  <c:v>347.24949087536214</c:v>
                </c:pt>
                <c:pt idx="233">
                  <c:v>349.43337863918947</c:v>
                </c:pt>
                <c:pt idx="234">
                  <c:v>351.63103171418805</c:v>
                </c:pt>
                <c:pt idx="235">
                  <c:v>353.83971493673442</c:v>
                </c:pt>
                <c:pt idx="236">
                  <c:v>356.05657320893283</c:v>
                </c:pt>
                <c:pt idx="237">
                  <c:v>358.27866098451238</c:v>
                </c:pt>
                <c:pt idx="238">
                  <c:v>0.50297412280173148</c:v>
                </c:pt>
                <c:pt idx="239">
                  <c:v>2.7264833052509516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76376"/>
        <c:axId val="447180296"/>
      </c:scatterChart>
      <c:valAx>
        <c:axId val="447176376"/>
        <c:scaling>
          <c:orientation val="minMax"/>
          <c:max val="90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7180296"/>
        <c:crosses val="autoZero"/>
        <c:crossBetween val="midCat"/>
        <c:majorUnit val="10"/>
      </c:valAx>
      <c:valAx>
        <c:axId val="447180296"/>
        <c:scaling>
          <c:orientation val="minMax"/>
          <c:max val="36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76376"/>
        <c:crosses val="autoZero"/>
        <c:crossBetween val="midCat"/>
        <c:majorUnit val="45"/>
        <c:minorUnit val="10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Sun Declination (deg)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Calculations!$T$1</c:f>
              <c:strCache>
                <c:ptCount val="1"/>
                <c:pt idx="0">
                  <c:v>Sun Declin (deg)</c:v>
                </c:pt>
              </c:strCache>
            </c:strRef>
          </c:tx>
          <c:marker>
            <c:symbol val="none"/>
          </c:marker>
          <c:val>
            <c:numRef>
              <c:f>Calculations!$T$2:$T$241</c:f>
              <c:numCache>
                <c:formatCode>General</c:formatCode>
                <c:ptCount val="240"/>
                <c:pt idx="0">
                  <c:v>-8.4880175363947075</c:v>
                </c:pt>
                <c:pt idx="1">
                  <c:v>-8.4864538435812733</c:v>
                </c:pt>
                <c:pt idx="2">
                  <c:v>-8.4848901143874773</c:v>
                </c:pt>
                <c:pt idx="3">
                  <c:v>-8.4833263491704614</c:v>
                </c:pt>
                <c:pt idx="4">
                  <c:v>-8.4817625475888008</c:v>
                </c:pt>
                <c:pt idx="5">
                  <c:v>-8.480198710000014</c:v>
                </c:pt>
                <c:pt idx="6">
                  <c:v>-8.478634836063387</c:v>
                </c:pt>
                <c:pt idx="7">
                  <c:v>-8.4770709261357542</c:v>
                </c:pt>
                <c:pt idx="8">
                  <c:v>-8.4755069798756697</c:v>
                </c:pt>
                <c:pt idx="9">
                  <c:v>-8.4739429976406999</c:v>
                </c:pt>
                <c:pt idx="10">
                  <c:v>-8.4723789790900632</c:v>
                </c:pt>
                <c:pt idx="11">
                  <c:v>-8.4708149245809761</c:v>
                </c:pt>
                <c:pt idx="12">
                  <c:v>-8.4692508337709693</c:v>
                </c:pt>
                <c:pt idx="13">
                  <c:v>-8.4676867070189683</c:v>
                </c:pt>
                <c:pt idx="14">
                  <c:v>-8.4661225439824523</c:v>
                </c:pt>
                <c:pt idx="15">
                  <c:v>-8.4645583448457824</c:v>
                </c:pt>
                <c:pt idx="16">
                  <c:v>-8.4629941097902464</c:v>
                </c:pt>
                <c:pt idx="17">
                  <c:v>-8.4614298384746771</c:v>
                </c:pt>
                <c:pt idx="18">
                  <c:v>-8.4598655312567175</c:v>
                </c:pt>
                <c:pt idx="19">
                  <c:v>-8.458301187795481</c:v>
                </c:pt>
                <c:pt idx="20">
                  <c:v>-8.4567368084479728</c:v>
                </c:pt>
                <c:pt idx="21">
                  <c:v>-8.4551723928726226</c:v>
                </c:pt>
                <c:pt idx="22">
                  <c:v>-8.4536079414270091</c:v>
                </c:pt>
                <c:pt idx="23">
                  <c:v>-8.4520434537704077</c:v>
                </c:pt>
                <c:pt idx="24">
                  <c:v>-8.4504789302596794</c:v>
                </c:pt>
                <c:pt idx="25">
                  <c:v>-8.4489143705532808</c:v>
                </c:pt>
                <c:pt idx="26">
                  <c:v>-8.4473497750088775</c:v>
                </c:pt>
                <c:pt idx="27">
                  <c:v>-8.4457851432859297</c:v>
                </c:pt>
                <c:pt idx="28">
                  <c:v>-8.4442204757407815</c:v>
                </c:pt>
                <c:pt idx="29">
                  <c:v>-8.4426557720321345</c:v>
                </c:pt>
                <c:pt idx="30">
                  <c:v>-8.4410910323426869</c:v>
                </c:pt>
                <c:pt idx="31">
                  <c:v>-8.4395262568565403</c:v>
                </c:pt>
                <c:pt idx="32">
                  <c:v>-8.4379614452306857</c:v>
                </c:pt>
                <c:pt idx="33">
                  <c:v>-8.4363965978235615</c:v>
                </c:pt>
                <c:pt idx="34">
                  <c:v>-8.4348317142931464</c:v>
                </c:pt>
                <c:pt idx="35">
                  <c:v>-8.4332667949975662</c:v>
                </c:pt>
                <c:pt idx="36">
                  <c:v>-8.4317018395947905</c:v>
                </c:pt>
                <c:pt idx="37">
                  <c:v>-8.4301368484429187</c:v>
                </c:pt>
                <c:pt idx="38">
                  <c:v>-8.4285718211999807</c:v>
                </c:pt>
                <c:pt idx="39">
                  <c:v>-8.4270067582243602</c:v>
                </c:pt>
                <c:pt idx="40">
                  <c:v>-8.4254416591730958</c:v>
                </c:pt>
                <c:pt idx="41">
                  <c:v>-8.4238765244052214</c:v>
                </c:pt>
                <c:pt idx="42">
                  <c:v>-8.422311353578495</c:v>
                </c:pt>
                <c:pt idx="43">
                  <c:v>-8.4207461470512648</c:v>
                </c:pt>
                <c:pt idx="44">
                  <c:v>-8.4191809044808732</c:v>
                </c:pt>
                <c:pt idx="45">
                  <c:v>-8.4176156260507522</c:v>
                </c:pt>
                <c:pt idx="46">
                  <c:v>-8.4160503119436001</c:v>
                </c:pt>
                <c:pt idx="47">
                  <c:v>-8.4144849618188111</c:v>
                </c:pt>
                <c:pt idx="48">
                  <c:v>-8.4129195760324311</c:v>
                </c:pt>
                <c:pt idx="49">
                  <c:v>-8.4113541542437424</c:v>
                </c:pt>
                <c:pt idx="50">
                  <c:v>-8.409788696810292</c:v>
                </c:pt>
                <c:pt idx="51">
                  <c:v>-8.4082232033912838</c:v>
                </c:pt>
                <c:pt idx="52">
                  <c:v>-8.406657674342954</c:v>
                </c:pt>
                <c:pt idx="53">
                  <c:v>-8.4050921093244515</c:v>
                </c:pt>
                <c:pt idx="54">
                  <c:v>-8.4035265086933766</c:v>
                </c:pt>
                <c:pt idx="55">
                  <c:v>-8.4019608721089352</c:v>
                </c:pt>
                <c:pt idx="56">
                  <c:v>-8.4003951999276349</c:v>
                </c:pt>
                <c:pt idx="57">
                  <c:v>-8.3988294918080388</c:v>
                </c:pt>
                <c:pt idx="58">
                  <c:v>-8.3972637481080277</c:v>
                </c:pt>
                <c:pt idx="59">
                  <c:v>-8.3956979684865001</c:v>
                </c:pt>
                <c:pt idx="60">
                  <c:v>-8.3941321531255202</c:v>
                </c:pt>
                <c:pt idx="61">
                  <c:v>-8.3925663022086372</c:v>
                </c:pt>
                <c:pt idx="62">
                  <c:v>-8.3910004153936431</c:v>
                </c:pt>
                <c:pt idx="63">
                  <c:v>-8.3894344930387881</c:v>
                </c:pt>
                <c:pt idx="64">
                  <c:v>-8.3878685348019246</c:v>
                </c:pt>
                <c:pt idx="65">
                  <c:v>-8.3863025410413421</c:v>
                </c:pt>
                <c:pt idx="66">
                  <c:v>-8.3847365114147792</c:v>
                </c:pt>
                <c:pt idx="67">
                  <c:v>-8.3831704462809391</c:v>
                </c:pt>
                <c:pt idx="68">
                  <c:v>-8.3816043452965339</c:v>
                </c:pt>
                <c:pt idx="69">
                  <c:v>-8.380038208821242</c:v>
                </c:pt>
                <c:pt idx="70">
                  <c:v>-8.3784720365114858</c:v>
                </c:pt>
                <c:pt idx="71">
                  <c:v>-8.376905828726942</c:v>
                </c:pt>
                <c:pt idx="72">
                  <c:v>-8.3753395851243368</c:v>
                </c:pt>
                <c:pt idx="73">
                  <c:v>-8.3737733060623629</c:v>
                </c:pt>
                <c:pt idx="74">
                  <c:v>-8.3722069911987536</c:v>
                </c:pt>
                <c:pt idx="75">
                  <c:v>-8.37064064071701</c:v>
                </c:pt>
                <c:pt idx="76">
                  <c:v>-8.3690742547993562</c:v>
                </c:pt>
                <c:pt idx="77">
                  <c:v>-8.3675078331044954</c:v>
                </c:pt>
                <c:pt idx="78">
                  <c:v>-8.3659413759905252</c:v>
                </c:pt>
                <c:pt idx="79">
                  <c:v>-8.3643748831153975</c:v>
                </c:pt>
                <c:pt idx="80">
                  <c:v>-8.3628083548365488</c:v>
                </c:pt>
                <c:pt idx="81">
                  <c:v>-8.3612417908126346</c:v>
                </c:pt>
                <c:pt idx="82">
                  <c:v>-8.3596751914017737</c:v>
                </c:pt>
                <c:pt idx="83">
                  <c:v>-8.3581085562615627</c:v>
                </c:pt>
                <c:pt idx="84">
                  <c:v>-8.3565418857508575</c:v>
                </c:pt>
                <c:pt idx="85">
                  <c:v>-8.3549751795265284</c:v>
                </c:pt>
                <c:pt idx="86">
                  <c:v>-8.3534084379474365</c:v>
                </c:pt>
                <c:pt idx="87">
                  <c:v>-8.3518416606711394</c:v>
                </c:pt>
                <c:pt idx="88">
                  <c:v>-8.3502748480561202</c:v>
                </c:pt>
                <c:pt idx="89">
                  <c:v>-8.3487079997600482</c:v>
                </c:pt>
                <c:pt idx="90">
                  <c:v>-8.3471411159660871</c:v>
                </c:pt>
                <c:pt idx="91">
                  <c:v>-8.3455741968575854</c:v>
                </c:pt>
                <c:pt idx="92">
                  <c:v>-8.3440072420923936</c:v>
                </c:pt>
                <c:pt idx="93">
                  <c:v>-8.3424402520280339</c:v>
                </c:pt>
                <c:pt idx="94">
                  <c:v>-8.3408732263230831</c:v>
                </c:pt>
                <c:pt idx="95">
                  <c:v>-8.3393061653357421</c:v>
                </c:pt>
                <c:pt idx="96">
                  <c:v>-8.3377390687242041</c:v>
                </c:pt>
                <c:pt idx="97">
                  <c:v>-8.3361719368453056</c:v>
                </c:pt>
                <c:pt idx="98">
                  <c:v>-8.3346047693576253</c:v>
                </c:pt>
                <c:pt idx="99">
                  <c:v>-8.3330375666204102</c:v>
                </c:pt>
                <c:pt idx="100">
                  <c:v>-8.3314703282904254</c:v>
                </c:pt>
                <c:pt idx="101">
                  <c:v>-8.3299030547256461</c:v>
                </c:pt>
                <c:pt idx="102">
                  <c:v>-8.3283357455844982</c:v>
                </c:pt>
                <c:pt idx="103">
                  <c:v>-8.3267684012249727</c:v>
                </c:pt>
                <c:pt idx="104">
                  <c:v>-8.3252010213058778</c:v>
                </c:pt>
                <c:pt idx="105">
                  <c:v>-8.3236336060088014</c:v>
                </c:pt>
                <c:pt idx="106">
                  <c:v>-8.3220661555174225</c:v>
                </c:pt>
                <c:pt idx="107">
                  <c:v>-8.3204986694898846</c:v>
                </c:pt>
                <c:pt idx="108">
                  <c:v>-8.318931148284495</c:v>
                </c:pt>
                <c:pt idx="109">
                  <c:v>-8.3173635915590154</c:v>
                </c:pt>
                <c:pt idx="110">
                  <c:v>-8.3157959996710549</c:v>
                </c:pt>
                <c:pt idx="111">
                  <c:v>-8.3142283722790786</c:v>
                </c:pt>
                <c:pt idx="112">
                  <c:v>-8.3126607097417189</c:v>
                </c:pt>
                <c:pt idx="113">
                  <c:v>-8.3110930117157249</c:v>
                </c:pt>
                <c:pt idx="114">
                  <c:v>-8.3095252785601001</c:v>
                </c:pt>
                <c:pt idx="115">
                  <c:v>-8.3079575099322387</c:v>
                </c:pt>
                <c:pt idx="116">
                  <c:v>-8.306389706190787</c:v>
                </c:pt>
                <c:pt idx="117">
                  <c:v>-8.3048218669931746</c:v>
                </c:pt>
                <c:pt idx="118">
                  <c:v>-8.3032539926981013</c:v>
                </c:pt>
                <c:pt idx="119">
                  <c:v>-8.3016860829628953</c:v>
                </c:pt>
                <c:pt idx="120">
                  <c:v>-8.3001181379712872</c:v>
                </c:pt>
                <c:pt idx="121">
                  <c:v>-8.2985501579056429</c:v>
                </c:pt>
                <c:pt idx="122">
                  <c:v>-8.2969821424243122</c:v>
                </c:pt>
                <c:pt idx="123">
                  <c:v>-8.2954140918857036</c:v>
                </c:pt>
                <c:pt idx="124">
                  <c:v>-8.2938460059477865</c:v>
                </c:pt>
                <c:pt idx="125">
                  <c:v>-8.2922778849676835</c:v>
                </c:pt>
                <c:pt idx="126">
                  <c:v>-8.2907097286036358</c:v>
                </c:pt>
                <c:pt idx="127">
                  <c:v>-8.2891415372151442</c:v>
                </c:pt>
                <c:pt idx="128">
                  <c:v>-8.2875733104587965</c:v>
                </c:pt>
                <c:pt idx="129">
                  <c:v>-8.2860050486927399</c:v>
                </c:pt>
                <c:pt idx="130">
                  <c:v>-8.2844367515752353</c:v>
                </c:pt>
                <c:pt idx="131">
                  <c:v>-8.2828684194647355</c:v>
                </c:pt>
                <c:pt idx="132">
                  <c:v>-8.2813000520188336</c:v>
                </c:pt>
                <c:pt idx="133">
                  <c:v>-8.2797316495953748</c:v>
                </c:pt>
                <c:pt idx="134">
                  <c:v>-8.2781632118525472</c:v>
                </c:pt>
                <c:pt idx="135">
                  <c:v>-8.2765947389735075</c:v>
                </c:pt>
                <c:pt idx="136">
                  <c:v>-8.2750262311423288</c:v>
                </c:pt>
                <c:pt idx="137">
                  <c:v>-8.2734576880145436</c:v>
                </c:pt>
                <c:pt idx="138">
                  <c:v>-8.2718891099500187</c:v>
                </c:pt>
                <c:pt idx="139">
                  <c:v>-8.2703204966062867</c:v>
                </c:pt>
                <c:pt idx="140">
                  <c:v>-8.2687518483426405</c:v>
                </c:pt>
                <c:pt idx="141">
                  <c:v>-8.2671831648147851</c:v>
                </c:pt>
                <c:pt idx="142">
                  <c:v>-8.2656144463820311</c:v>
                </c:pt>
                <c:pt idx="143">
                  <c:v>-8.2640456927021813</c:v>
                </c:pt>
                <c:pt idx="144">
                  <c:v>-8.2624769041341786</c:v>
                </c:pt>
                <c:pt idx="145">
                  <c:v>-8.2609080803344401</c:v>
                </c:pt>
                <c:pt idx="146">
                  <c:v>-8.2593392216619428</c:v>
                </c:pt>
                <c:pt idx="147">
                  <c:v>-8.257770327774459</c:v>
                </c:pt>
                <c:pt idx="148">
                  <c:v>-8.2562013990305818</c:v>
                </c:pt>
                <c:pt idx="149">
                  <c:v>-8.2546324350878031</c:v>
                </c:pt>
                <c:pt idx="150">
                  <c:v>-8.2530634361289206</c:v>
                </c:pt>
                <c:pt idx="151">
                  <c:v>-8.251494402337384</c:v>
                </c:pt>
                <c:pt idx="152">
                  <c:v>-8.2499253333710563</c:v>
                </c:pt>
                <c:pt idx="153">
                  <c:v>-8.2483562295891861</c:v>
                </c:pt>
                <c:pt idx="154">
                  <c:v>-8.2467870906474783</c:v>
                </c:pt>
                <c:pt idx="155">
                  <c:v>-8.245217916905311</c:v>
                </c:pt>
                <c:pt idx="156">
                  <c:v>-8.2436487080200767</c:v>
                </c:pt>
                <c:pt idx="157">
                  <c:v>-8.2420794643517947</c:v>
                </c:pt>
                <c:pt idx="158">
                  <c:v>-8.240510185555765</c:v>
                </c:pt>
                <c:pt idx="159">
                  <c:v>-8.2389408719914279</c:v>
                </c:pt>
                <c:pt idx="160">
                  <c:v>-8.2373715233164315</c:v>
                </c:pt>
                <c:pt idx="161">
                  <c:v>-8.2358021398898416</c:v>
                </c:pt>
                <c:pt idx="162">
                  <c:v>-8.2342327213679756</c:v>
                </c:pt>
                <c:pt idx="163">
                  <c:v>-8.2326632681099081</c:v>
                </c:pt>
                <c:pt idx="164">
                  <c:v>-8.2310937797732979</c:v>
                </c:pt>
                <c:pt idx="165">
                  <c:v>-8.2295242565416729</c:v>
                </c:pt>
                <c:pt idx="166">
                  <c:v>-8.2279546985982819</c:v>
                </c:pt>
                <c:pt idx="167">
                  <c:v>-8.2263851055993662</c:v>
                </c:pt>
                <c:pt idx="168">
                  <c:v>-8.2248154779047784</c:v>
                </c:pt>
                <c:pt idx="169">
                  <c:v>-8.2232458151724224</c:v>
                </c:pt>
                <c:pt idx="170">
                  <c:v>-8.2216761177594169</c:v>
                </c:pt>
                <c:pt idx="171">
                  <c:v>-8.2201063853243568</c:v>
                </c:pt>
                <c:pt idx="172">
                  <c:v>-8.2185366182250288</c:v>
                </c:pt>
                <c:pt idx="173">
                  <c:v>-8.2169668161197045</c:v>
                </c:pt>
                <c:pt idx="174">
                  <c:v>-8.2153969793661865</c:v>
                </c:pt>
                <c:pt idx="175">
                  <c:v>-8.2138271076223628</c:v>
                </c:pt>
                <c:pt idx="176">
                  <c:v>-8.2122572012471053</c:v>
                </c:pt>
                <c:pt idx="177">
                  <c:v>-8.2106872598975986</c:v>
                </c:pt>
                <c:pt idx="178">
                  <c:v>-8.2091172839319686</c:v>
                </c:pt>
                <c:pt idx="179">
                  <c:v>-8.2075472730081849</c:v>
                </c:pt>
                <c:pt idx="180">
                  <c:v>-8.2059772273094413</c:v>
                </c:pt>
                <c:pt idx="181">
                  <c:v>-8.2044071470200723</c:v>
                </c:pt>
                <c:pt idx="182">
                  <c:v>-8.2028370317952195</c:v>
                </c:pt>
                <c:pt idx="183">
                  <c:v>-8.2012668819954317</c:v>
                </c:pt>
                <c:pt idx="184">
                  <c:v>-8.1996966972768828</c:v>
                </c:pt>
                <c:pt idx="185">
                  <c:v>-8.1981264780001535</c:v>
                </c:pt>
                <c:pt idx="186">
                  <c:v>-8.1965562238203571</c:v>
                </c:pt>
                <c:pt idx="187">
                  <c:v>-8.1949859350970584</c:v>
                </c:pt>
                <c:pt idx="188">
                  <c:v>-8.1934156114877954</c:v>
                </c:pt>
                <c:pt idx="189">
                  <c:v>-8.1918452533517492</c:v>
                </c:pt>
                <c:pt idx="190">
                  <c:v>-8.1902748603450988</c:v>
                </c:pt>
                <c:pt idx="191">
                  <c:v>-8.1887044328270715</c:v>
                </c:pt>
                <c:pt idx="192">
                  <c:v>-8.1871339704550632</c:v>
                </c:pt>
                <c:pt idx="193">
                  <c:v>-8.1855634735888145</c:v>
                </c:pt>
                <c:pt idx="194">
                  <c:v>-8.1839929418836679</c:v>
                </c:pt>
                <c:pt idx="195">
                  <c:v>-8.1824223755236005</c:v>
                </c:pt>
                <c:pt idx="196">
                  <c:v>-8.1808517746926661</c:v>
                </c:pt>
                <c:pt idx="197">
                  <c:v>-8.17928113904855</c:v>
                </c:pt>
                <c:pt idx="198">
                  <c:v>-8.1777104689489324</c:v>
                </c:pt>
                <c:pt idx="199">
                  <c:v>-8.1761397640512303</c:v>
                </c:pt>
                <c:pt idx="200">
                  <c:v>-8.1745690247143745</c:v>
                </c:pt>
                <c:pt idx="201">
                  <c:v>-8.1729982505960912</c:v>
                </c:pt>
                <c:pt idx="202">
                  <c:v>-8.1714274420547657</c:v>
                </c:pt>
                <c:pt idx="203">
                  <c:v>-8.1698565987473941</c:v>
                </c:pt>
                <c:pt idx="204">
                  <c:v>-8.1682857210329658</c:v>
                </c:pt>
                <c:pt idx="205">
                  <c:v>-8.1667148085692496</c:v>
                </c:pt>
                <c:pt idx="206">
                  <c:v>-8.1651438617148848</c:v>
                </c:pt>
                <c:pt idx="207">
                  <c:v>-8.1635728801258889</c:v>
                </c:pt>
                <c:pt idx="208">
                  <c:v>-8.1620018641622867</c:v>
                </c:pt>
                <c:pt idx="209">
                  <c:v>-8.1604308134817831</c:v>
                </c:pt>
                <c:pt idx="210">
                  <c:v>-8.1588597282660249</c:v>
                </c:pt>
                <c:pt idx="211">
                  <c:v>-8.1572886087004672</c:v>
                </c:pt>
                <c:pt idx="212">
                  <c:v>-8.1557174544403175</c:v>
                </c:pt>
                <c:pt idx="213">
                  <c:v>-8.1541462658460908</c:v>
                </c:pt>
                <c:pt idx="214">
                  <c:v>-8.1525750425743304</c:v>
                </c:pt>
                <c:pt idx="215">
                  <c:v>-8.1510037849838284</c:v>
                </c:pt>
                <c:pt idx="216">
                  <c:v>-8.1494324927315134</c:v>
                </c:pt>
                <c:pt idx="217">
                  <c:v>-8.147861166176499</c:v>
                </c:pt>
                <c:pt idx="218">
                  <c:v>-8.1462898049764068</c:v>
                </c:pt>
                <c:pt idx="219">
                  <c:v>-8.1447184094896379</c:v>
                </c:pt>
                <c:pt idx="220">
                  <c:v>-8.1431469793731495</c:v>
                </c:pt>
                <c:pt idx="221">
                  <c:v>-8.1415755149860267</c:v>
                </c:pt>
                <c:pt idx="222">
                  <c:v>-8.1400040159858769</c:v>
                </c:pt>
                <c:pt idx="223">
                  <c:v>-8.1384324827311794</c:v>
                </c:pt>
                <c:pt idx="224">
                  <c:v>-8.136860914878822</c:v>
                </c:pt>
                <c:pt idx="225">
                  <c:v>-8.135289312612521</c:v>
                </c:pt>
                <c:pt idx="226">
                  <c:v>-8.1337176761164258</c:v>
                </c:pt>
                <c:pt idx="227">
                  <c:v>-8.1321460050463177</c:v>
                </c:pt>
                <c:pt idx="228">
                  <c:v>-8.1305742997621735</c:v>
                </c:pt>
                <c:pt idx="229">
                  <c:v>-8.1290025599203535</c:v>
                </c:pt>
                <c:pt idx="230">
                  <c:v>-8.1274307858805326</c:v>
                </c:pt>
                <c:pt idx="231">
                  <c:v>-8.1258589772990764</c:v>
                </c:pt>
                <c:pt idx="232">
                  <c:v>-8.1242871345352956</c:v>
                </c:pt>
                <c:pt idx="233">
                  <c:v>-8.1227152572466839</c:v>
                </c:pt>
                <c:pt idx="234">
                  <c:v>-8.1211433457917366</c:v>
                </c:pt>
                <c:pt idx="235">
                  <c:v>-8.1195713998272705</c:v>
                </c:pt>
                <c:pt idx="236">
                  <c:v>-8.1179994197125414</c:v>
                </c:pt>
                <c:pt idx="237">
                  <c:v>-8.116427405104643</c:v>
                </c:pt>
                <c:pt idx="238">
                  <c:v>-8.1148553563635488</c:v>
                </c:pt>
                <c:pt idx="239">
                  <c:v>-8.113283273144317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7181080"/>
        <c:axId val="447178336"/>
      </c:lineChart>
      <c:catAx>
        <c:axId val="447181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7178336"/>
        <c:crosses val="autoZero"/>
        <c:auto val="1"/>
        <c:lblAlgn val="ctr"/>
        <c:lblOffset val="100"/>
        <c:noMultiLvlLbl val="0"/>
      </c:catAx>
      <c:valAx>
        <c:axId val="447178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8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Solar Elevation vs. Hour of Day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Calculations!$AG$1</c:f>
              <c:strCache>
                <c:ptCount val="1"/>
                <c:pt idx="0">
                  <c:v>Solar Elevation corrected for atm refraction (deg)</c:v>
                </c:pt>
              </c:strCache>
            </c:strRef>
          </c:tx>
          <c:marker>
            <c:symbol val="none"/>
          </c:marker>
          <c:xVal>
            <c:numRef>
              <c:f>Calculations!$E$2:$E$241</c:f>
              <c:numCache>
                <c:formatCode>h:mm:ss;@</c:formatCode>
                <c:ptCount val="240"/>
                <c:pt idx="0">
                  <c:v>4.1666666666666666E-3</c:v>
                </c:pt>
                <c:pt idx="1">
                  <c:v>8.3333333333333332E-3</c:v>
                </c:pt>
                <c:pt idx="2">
                  <c:v>1.2500000000000001E-2</c:v>
                </c:pt>
                <c:pt idx="3">
                  <c:v>1.6666666666666666E-2</c:v>
                </c:pt>
                <c:pt idx="4">
                  <c:v>2.0833333333333332E-2</c:v>
                </c:pt>
                <c:pt idx="5">
                  <c:v>2.4999999999999998E-2</c:v>
                </c:pt>
                <c:pt idx="6">
                  <c:v>2.9166666666666664E-2</c:v>
                </c:pt>
                <c:pt idx="7">
                  <c:v>3.3333333333333333E-2</c:v>
                </c:pt>
                <c:pt idx="8">
                  <c:v>3.7499999999999999E-2</c:v>
                </c:pt>
                <c:pt idx="9">
                  <c:v>4.1666666666666664E-2</c:v>
                </c:pt>
                <c:pt idx="10">
                  <c:v>4.583333333333333E-2</c:v>
                </c:pt>
                <c:pt idx="11">
                  <c:v>4.9999999999999996E-2</c:v>
                </c:pt>
                <c:pt idx="12">
                  <c:v>5.4166666666666662E-2</c:v>
                </c:pt>
                <c:pt idx="13">
                  <c:v>5.8333333333333327E-2</c:v>
                </c:pt>
                <c:pt idx="14">
                  <c:v>6.2499999999999993E-2</c:v>
                </c:pt>
                <c:pt idx="15">
                  <c:v>6.6666666666666666E-2</c:v>
                </c:pt>
                <c:pt idx="16">
                  <c:v>7.0833333333333331E-2</c:v>
                </c:pt>
                <c:pt idx="17">
                  <c:v>7.4999999999999997E-2</c:v>
                </c:pt>
                <c:pt idx="18">
                  <c:v>7.9166666666666663E-2</c:v>
                </c:pt>
                <c:pt idx="19">
                  <c:v>8.3333333333333329E-2</c:v>
                </c:pt>
                <c:pt idx="20">
                  <c:v>8.7499999999999994E-2</c:v>
                </c:pt>
                <c:pt idx="21">
                  <c:v>9.166666666666666E-2</c:v>
                </c:pt>
                <c:pt idx="22">
                  <c:v>9.5833333333333326E-2</c:v>
                </c:pt>
                <c:pt idx="23">
                  <c:v>9.9999999999999992E-2</c:v>
                </c:pt>
                <c:pt idx="24">
                  <c:v>0.10416666666666666</c:v>
                </c:pt>
                <c:pt idx="25">
                  <c:v>0.10833333333333332</c:v>
                </c:pt>
                <c:pt idx="26">
                  <c:v>0.11249999999999999</c:v>
                </c:pt>
                <c:pt idx="27">
                  <c:v>0.11666666666666665</c:v>
                </c:pt>
                <c:pt idx="28">
                  <c:v>0.12083333333333332</c:v>
                </c:pt>
                <c:pt idx="29">
                  <c:v>0.12499999999999999</c:v>
                </c:pt>
                <c:pt idx="30">
                  <c:v>0.12916666666666665</c:v>
                </c:pt>
                <c:pt idx="31">
                  <c:v>0.13333333333333333</c:v>
                </c:pt>
                <c:pt idx="32">
                  <c:v>0.13750000000000001</c:v>
                </c:pt>
                <c:pt idx="33">
                  <c:v>0.14166666666666669</c:v>
                </c:pt>
                <c:pt idx="34">
                  <c:v>0.14583333333333337</c:v>
                </c:pt>
                <c:pt idx="35">
                  <c:v>0.15000000000000005</c:v>
                </c:pt>
                <c:pt idx="36">
                  <c:v>0.15416666666666673</c:v>
                </c:pt>
                <c:pt idx="37">
                  <c:v>0.15833333333333341</c:v>
                </c:pt>
                <c:pt idx="38">
                  <c:v>0.16250000000000009</c:v>
                </c:pt>
                <c:pt idx="39">
                  <c:v>0.16666666666666677</c:v>
                </c:pt>
                <c:pt idx="40">
                  <c:v>0.17083333333333345</c:v>
                </c:pt>
                <c:pt idx="41">
                  <c:v>0.17500000000000013</c:v>
                </c:pt>
                <c:pt idx="42">
                  <c:v>0.17916666666666681</c:v>
                </c:pt>
                <c:pt idx="43">
                  <c:v>0.18333333333333349</c:v>
                </c:pt>
                <c:pt idx="44">
                  <c:v>0.18750000000000017</c:v>
                </c:pt>
                <c:pt idx="45">
                  <c:v>0.19166666666666685</c:v>
                </c:pt>
                <c:pt idx="46">
                  <c:v>0.19583333333333353</c:v>
                </c:pt>
                <c:pt idx="47">
                  <c:v>0.20000000000000021</c:v>
                </c:pt>
                <c:pt idx="48">
                  <c:v>0.20416666666666689</c:v>
                </c:pt>
                <c:pt idx="49">
                  <c:v>0.20833333333333356</c:v>
                </c:pt>
                <c:pt idx="50">
                  <c:v>0.21250000000000024</c:v>
                </c:pt>
                <c:pt idx="51">
                  <c:v>0.21666666666666692</c:v>
                </c:pt>
                <c:pt idx="52">
                  <c:v>0.2208333333333336</c:v>
                </c:pt>
                <c:pt idx="53">
                  <c:v>0.22500000000000028</c:v>
                </c:pt>
                <c:pt idx="54">
                  <c:v>0.22916666666666696</c:v>
                </c:pt>
                <c:pt idx="55">
                  <c:v>0.23333333333333364</c:v>
                </c:pt>
                <c:pt idx="56">
                  <c:v>0.23750000000000032</c:v>
                </c:pt>
                <c:pt idx="57">
                  <c:v>0.241666666666667</c:v>
                </c:pt>
                <c:pt idx="58">
                  <c:v>0.24583333333333368</c:v>
                </c:pt>
                <c:pt idx="59">
                  <c:v>0.25000000000000033</c:v>
                </c:pt>
                <c:pt idx="60">
                  <c:v>0.25416666666666698</c:v>
                </c:pt>
                <c:pt idx="61">
                  <c:v>0.25833333333333364</c:v>
                </c:pt>
                <c:pt idx="62">
                  <c:v>0.26250000000000029</c:v>
                </c:pt>
                <c:pt idx="63">
                  <c:v>0.26666666666666694</c:v>
                </c:pt>
                <c:pt idx="64">
                  <c:v>0.27083333333333359</c:v>
                </c:pt>
                <c:pt idx="65">
                  <c:v>0.27500000000000024</c:v>
                </c:pt>
                <c:pt idx="66">
                  <c:v>0.2791666666666669</c:v>
                </c:pt>
                <c:pt idx="67">
                  <c:v>0.28333333333333355</c:v>
                </c:pt>
                <c:pt idx="68">
                  <c:v>0.2875000000000002</c:v>
                </c:pt>
                <c:pt idx="69">
                  <c:v>0.29166666666666685</c:v>
                </c:pt>
                <c:pt idx="70">
                  <c:v>0.2958333333333335</c:v>
                </c:pt>
                <c:pt idx="71">
                  <c:v>0.30000000000000016</c:v>
                </c:pt>
                <c:pt idx="72">
                  <c:v>0.30416666666666681</c:v>
                </c:pt>
                <c:pt idx="73">
                  <c:v>0.30833333333333346</c:v>
                </c:pt>
                <c:pt idx="74">
                  <c:v>0.31250000000000011</c:v>
                </c:pt>
                <c:pt idx="75">
                  <c:v>0.31666666666666676</c:v>
                </c:pt>
                <c:pt idx="76">
                  <c:v>0.32083333333333341</c:v>
                </c:pt>
                <c:pt idx="77">
                  <c:v>0.32500000000000007</c:v>
                </c:pt>
                <c:pt idx="78">
                  <c:v>0.32916666666666672</c:v>
                </c:pt>
                <c:pt idx="79">
                  <c:v>0.33333333333333337</c:v>
                </c:pt>
                <c:pt idx="80">
                  <c:v>0.33750000000000002</c:v>
                </c:pt>
                <c:pt idx="81">
                  <c:v>0.34166666666666667</c:v>
                </c:pt>
                <c:pt idx="82">
                  <c:v>0.34583333333333333</c:v>
                </c:pt>
                <c:pt idx="83">
                  <c:v>0.35</c:v>
                </c:pt>
                <c:pt idx="84">
                  <c:v>0.35416666666666663</c:v>
                </c:pt>
                <c:pt idx="85">
                  <c:v>0.35833333333333328</c:v>
                </c:pt>
                <c:pt idx="86">
                  <c:v>0.36249999999999993</c:v>
                </c:pt>
                <c:pt idx="87">
                  <c:v>0.36666666666666659</c:v>
                </c:pt>
                <c:pt idx="88">
                  <c:v>0.37083333333333324</c:v>
                </c:pt>
                <c:pt idx="89">
                  <c:v>0.37499999999999989</c:v>
                </c:pt>
                <c:pt idx="90">
                  <c:v>0.37916666666666654</c:v>
                </c:pt>
                <c:pt idx="91">
                  <c:v>0.38333333333333319</c:v>
                </c:pt>
                <c:pt idx="92">
                  <c:v>0.38749999999999984</c:v>
                </c:pt>
                <c:pt idx="93">
                  <c:v>0.3916666666666665</c:v>
                </c:pt>
                <c:pt idx="94">
                  <c:v>0.39583333333333315</c:v>
                </c:pt>
                <c:pt idx="95">
                  <c:v>0.3999999999999998</c:v>
                </c:pt>
                <c:pt idx="96">
                  <c:v>0.40416666666666645</c:v>
                </c:pt>
                <c:pt idx="97">
                  <c:v>0.4083333333333331</c:v>
                </c:pt>
                <c:pt idx="98">
                  <c:v>0.41249999999999976</c:v>
                </c:pt>
                <c:pt idx="99">
                  <c:v>0.41666666666666641</c:v>
                </c:pt>
                <c:pt idx="100">
                  <c:v>0.42083333333333306</c:v>
                </c:pt>
                <c:pt idx="101">
                  <c:v>0.42499999999999971</c:v>
                </c:pt>
                <c:pt idx="102">
                  <c:v>0.42916666666666636</c:v>
                </c:pt>
                <c:pt idx="103">
                  <c:v>0.43333333333333302</c:v>
                </c:pt>
                <c:pt idx="104">
                  <c:v>0.43749999999999967</c:v>
                </c:pt>
                <c:pt idx="105">
                  <c:v>0.44166666666666632</c:v>
                </c:pt>
                <c:pt idx="106">
                  <c:v>0.44583333333333297</c:v>
                </c:pt>
                <c:pt idx="107">
                  <c:v>0.44999999999999962</c:v>
                </c:pt>
                <c:pt idx="108">
                  <c:v>0.45416666666666627</c:v>
                </c:pt>
                <c:pt idx="109">
                  <c:v>0.45833333333333293</c:v>
                </c:pt>
                <c:pt idx="110">
                  <c:v>0.46249999999999958</c:v>
                </c:pt>
                <c:pt idx="111">
                  <c:v>0.46666666666666623</c:v>
                </c:pt>
                <c:pt idx="112">
                  <c:v>0.47083333333333288</c:v>
                </c:pt>
                <c:pt idx="113">
                  <c:v>0.47499999999999953</c:v>
                </c:pt>
                <c:pt idx="114">
                  <c:v>0.47916666666666619</c:v>
                </c:pt>
                <c:pt idx="115">
                  <c:v>0.48333333333333284</c:v>
                </c:pt>
                <c:pt idx="116">
                  <c:v>0.48749999999999949</c:v>
                </c:pt>
                <c:pt idx="117">
                  <c:v>0.49166666666666614</c:v>
                </c:pt>
                <c:pt idx="118">
                  <c:v>0.49583333333333279</c:v>
                </c:pt>
                <c:pt idx="119">
                  <c:v>0.49999999999999944</c:v>
                </c:pt>
                <c:pt idx="120">
                  <c:v>0.5041666666666661</c:v>
                </c:pt>
                <c:pt idx="121">
                  <c:v>0.50833333333333275</c:v>
                </c:pt>
                <c:pt idx="122">
                  <c:v>0.5124999999999994</c:v>
                </c:pt>
                <c:pt idx="123">
                  <c:v>0.51666666666666605</c:v>
                </c:pt>
                <c:pt idx="124">
                  <c:v>0.5208333333333327</c:v>
                </c:pt>
                <c:pt idx="125">
                  <c:v>0.52499999999999936</c:v>
                </c:pt>
                <c:pt idx="126">
                  <c:v>0.52916666666666601</c:v>
                </c:pt>
                <c:pt idx="127">
                  <c:v>0.53333333333333266</c:v>
                </c:pt>
                <c:pt idx="128">
                  <c:v>0.53749999999999931</c:v>
                </c:pt>
                <c:pt idx="129">
                  <c:v>0.54166666666666596</c:v>
                </c:pt>
                <c:pt idx="130">
                  <c:v>0.54583333333333262</c:v>
                </c:pt>
                <c:pt idx="131">
                  <c:v>0.54999999999999927</c:v>
                </c:pt>
                <c:pt idx="132">
                  <c:v>0.55416666666666592</c:v>
                </c:pt>
                <c:pt idx="133">
                  <c:v>0.55833333333333257</c:v>
                </c:pt>
                <c:pt idx="134">
                  <c:v>0.56249999999999922</c:v>
                </c:pt>
                <c:pt idx="135">
                  <c:v>0.56666666666666587</c:v>
                </c:pt>
                <c:pt idx="136">
                  <c:v>0.57083333333333253</c:v>
                </c:pt>
                <c:pt idx="137">
                  <c:v>0.57499999999999918</c:v>
                </c:pt>
                <c:pt idx="138">
                  <c:v>0.57916666666666583</c:v>
                </c:pt>
                <c:pt idx="139">
                  <c:v>0.58333333333333248</c:v>
                </c:pt>
                <c:pt idx="140">
                  <c:v>0.58749999999999913</c:v>
                </c:pt>
                <c:pt idx="141">
                  <c:v>0.59166666666666579</c:v>
                </c:pt>
                <c:pt idx="142">
                  <c:v>0.59583333333333244</c:v>
                </c:pt>
                <c:pt idx="143">
                  <c:v>0.59999999999999909</c:v>
                </c:pt>
                <c:pt idx="144">
                  <c:v>0.60416666666666574</c:v>
                </c:pt>
                <c:pt idx="145">
                  <c:v>0.60833333333333239</c:v>
                </c:pt>
                <c:pt idx="146">
                  <c:v>0.61249999999999905</c:v>
                </c:pt>
                <c:pt idx="147">
                  <c:v>0.6166666666666657</c:v>
                </c:pt>
                <c:pt idx="148">
                  <c:v>0.62083333333333235</c:v>
                </c:pt>
                <c:pt idx="149">
                  <c:v>0.624999999999999</c:v>
                </c:pt>
                <c:pt idx="150">
                  <c:v>0.62916666666666565</c:v>
                </c:pt>
                <c:pt idx="151">
                  <c:v>0.6333333333333323</c:v>
                </c:pt>
                <c:pt idx="152">
                  <c:v>0.63749999999999896</c:v>
                </c:pt>
                <c:pt idx="153">
                  <c:v>0.64166666666666561</c:v>
                </c:pt>
                <c:pt idx="154">
                  <c:v>0.64583333333333226</c:v>
                </c:pt>
                <c:pt idx="155">
                  <c:v>0.64999999999999891</c:v>
                </c:pt>
                <c:pt idx="156">
                  <c:v>0.65416666666666556</c:v>
                </c:pt>
                <c:pt idx="157">
                  <c:v>0.65833333333333222</c:v>
                </c:pt>
                <c:pt idx="158">
                  <c:v>0.66249999999999887</c:v>
                </c:pt>
                <c:pt idx="159">
                  <c:v>0.66666666666666552</c:v>
                </c:pt>
                <c:pt idx="160">
                  <c:v>0.67083333333333217</c:v>
                </c:pt>
                <c:pt idx="161">
                  <c:v>0.67499999999999882</c:v>
                </c:pt>
                <c:pt idx="162">
                  <c:v>0.67916666666666548</c:v>
                </c:pt>
                <c:pt idx="163">
                  <c:v>0.68333333333333213</c:v>
                </c:pt>
                <c:pt idx="164">
                  <c:v>0.68749999999999878</c:v>
                </c:pt>
                <c:pt idx="165">
                  <c:v>0.69166666666666543</c:v>
                </c:pt>
                <c:pt idx="166">
                  <c:v>0.69583333333333208</c:v>
                </c:pt>
                <c:pt idx="167">
                  <c:v>0.69999999999999873</c:v>
                </c:pt>
                <c:pt idx="168">
                  <c:v>0.70416666666666539</c:v>
                </c:pt>
                <c:pt idx="169">
                  <c:v>0.70833333333333204</c:v>
                </c:pt>
                <c:pt idx="170">
                  <c:v>0.71249999999999869</c:v>
                </c:pt>
                <c:pt idx="171">
                  <c:v>0.71666666666666534</c:v>
                </c:pt>
                <c:pt idx="172">
                  <c:v>0.72083333333333199</c:v>
                </c:pt>
                <c:pt idx="173">
                  <c:v>0.72499999999999865</c:v>
                </c:pt>
                <c:pt idx="174">
                  <c:v>0.7291666666666653</c:v>
                </c:pt>
                <c:pt idx="175">
                  <c:v>0.73333333333333195</c:v>
                </c:pt>
                <c:pt idx="176">
                  <c:v>0.7374999999999986</c:v>
                </c:pt>
                <c:pt idx="177">
                  <c:v>0.74166666666666525</c:v>
                </c:pt>
                <c:pt idx="178">
                  <c:v>0.7458333333333319</c:v>
                </c:pt>
                <c:pt idx="179">
                  <c:v>0.74999999999999856</c:v>
                </c:pt>
                <c:pt idx="180">
                  <c:v>0.75416666666666521</c:v>
                </c:pt>
                <c:pt idx="181">
                  <c:v>0.75833333333333186</c:v>
                </c:pt>
                <c:pt idx="182">
                  <c:v>0.76249999999999851</c:v>
                </c:pt>
                <c:pt idx="183">
                  <c:v>0.76666666666666516</c:v>
                </c:pt>
                <c:pt idx="184">
                  <c:v>0.77083333333333182</c:v>
                </c:pt>
                <c:pt idx="185">
                  <c:v>0.77499999999999847</c:v>
                </c:pt>
                <c:pt idx="186">
                  <c:v>0.77916666666666512</c:v>
                </c:pt>
                <c:pt idx="187">
                  <c:v>0.78333333333333177</c:v>
                </c:pt>
                <c:pt idx="188">
                  <c:v>0.78749999999999842</c:v>
                </c:pt>
                <c:pt idx="189">
                  <c:v>0.79166666666666508</c:v>
                </c:pt>
                <c:pt idx="190">
                  <c:v>0.79583333333333173</c:v>
                </c:pt>
                <c:pt idx="191">
                  <c:v>0.79999999999999838</c:v>
                </c:pt>
                <c:pt idx="192">
                  <c:v>0.80416666666666503</c:v>
                </c:pt>
                <c:pt idx="193">
                  <c:v>0.80833333333333168</c:v>
                </c:pt>
                <c:pt idx="194">
                  <c:v>0.81249999999999833</c:v>
                </c:pt>
                <c:pt idx="195">
                  <c:v>0.81666666666666499</c:v>
                </c:pt>
                <c:pt idx="196">
                  <c:v>0.82083333333333164</c:v>
                </c:pt>
                <c:pt idx="197">
                  <c:v>0.82499999999999829</c:v>
                </c:pt>
                <c:pt idx="198">
                  <c:v>0.82916666666666494</c:v>
                </c:pt>
                <c:pt idx="199">
                  <c:v>0.83333333333333159</c:v>
                </c:pt>
                <c:pt idx="200">
                  <c:v>0.83749999999999825</c:v>
                </c:pt>
                <c:pt idx="201">
                  <c:v>0.8416666666666649</c:v>
                </c:pt>
                <c:pt idx="202">
                  <c:v>0.84583333333333155</c:v>
                </c:pt>
                <c:pt idx="203">
                  <c:v>0.8499999999999982</c:v>
                </c:pt>
                <c:pt idx="204">
                  <c:v>0.85416666666666485</c:v>
                </c:pt>
                <c:pt idx="205">
                  <c:v>0.85833333333333151</c:v>
                </c:pt>
                <c:pt idx="206">
                  <c:v>0.86249999999999816</c:v>
                </c:pt>
                <c:pt idx="207">
                  <c:v>0.86666666666666481</c:v>
                </c:pt>
                <c:pt idx="208">
                  <c:v>0.87083333333333146</c:v>
                </c:pt>
                <c:pt idx="209">
                  <c:v>0.87499999999999811</c:v>
                </c:pt>
                <c:pt idx="210">
                  <c:v>0.87916666666666476</c:v>
                </c:pt>
                <c:pt idx="211">
                  <c:v>0.88333333333333142</c:v>
                </c:pt>
                <c:pt idx="212">
                  <c:v>0.88749999999999807</c:v>
                </c:pt>
                <c:pt idx="213">
                  <c:v>0.89166666666666472</c:v>
                </c:pt>
                <c:pt idx="214">
                  <c:v>0.89583333333333137</c:v>
                </c:pt>
                <c:pt idx="215">
                  <c:v>0.89999999999999802</c:v>
                </c:pt>
                <c:pt idx="216">
                  <c:v>0.90416666666666468</c:v>
                </c:pt>
                <c:pt idx="217">
                  <c:v>0.90833333333333133</c:v>
                </c:pt>
                <c:pt idx="218">
                  <c:v>0.91249999999999798</c:v>
                </c:pt>
                <c:pt idx="219">
                  <c:v>0.91666666666666463</c:v>
                </c:pt>
                <c:pt idx="220">
                  <c:v>0.92083333333333128</c:v>
                </c:pt>
                <c:pt idx="221">
                  <c:v>0.92499999999999793</c:v>
                </c:pt>
                <c:pt idx="222">
                  <c:v>0.92916666666666459</c:v>
                </c:pt>
                <c:pt idx="223">
                  <c:v>0.93333333333333124</c:v>
                </c:pt>
                <c:pt idx="224">
                  <c:v>0.93749999999999789</c:v>
                </c:pt>
                <c:pt idx="225">
                  <c:v>0.94166666666666454</c:v>
                </c:pt>
                <c:pt idx="226">
                  <c:v>0.94583333333333119</c:v>
                </c:pt>
                <c:pt idx="227">
                  <c:v>0.94999999999999785</c:v>
                </c:pt>
                <c:pt idx="228">
                  <c:v>0.9541666666666645</c:v>
                </c:pt>
                <c:pt idx="229">
                  <c:v>0.95833333333333115</c:v>
                </c:pt>
                <c:pt idx="230">
                  <c:v>0.9624999999999978</c:v>
                </c:pt>
                <c:pt idx="231">
                  <c:v>0.96666666666666445</c:v>
                </c:pt>
                <c:pt idx="232">
                  <c:v>0.97083333333333111</c:v>
                </c:pt>
                <c:pt idx="233">
                  <c:v>0.97499999999999776</c:v>
                </c:pt>
                <c:pt idx="234">
                  <c:v>0.97916666666666441</c:v>
                </c:pt>
                <c:pt idx="235">
                  <c:v>0.98333333333333106</c:v>
                </c:pt>
                <c:pt idx="236">
                  <c:v>0.98749999999999771</c:v>
                </c:pt>
                <c:pt idx="237">
                  <c:v>0.99166666666666436</c:v>
                </c:pt>
                <c:pt idx="238">
                  <c:v>0.99583333333333102</c:v>
                </c:pt>
                <c:pt idx="239">
                  <c:v>0.99999999999999767</c:v>
                </c:pt>
              </c:numCache>
            </c:numRef>
          </c:xVal>
          <c:yVal>
            <c:numRef>
              <c:f>Calculations!$AG$2:$AG$241</c:f>
              <c:numCache>
                <c:formatCode>General</c:formatCode>
                <c:ptCount val="240"/>
                <c:pt idx="0">
                  <c:v>-48.392119326606839</c:v>
                </c:pt>
                <c:pt idx="1">
                  <c:v>-48.289317914031429</c:v>
                </c:pt>
                <c:pt idx="2">
                  <c:v>-48.14940257626143</c:v>
                </c:pt>
                <c:pt idx="3">
                  <c:v>-47.972769089984325</c:v>
                </c:pt>
                <c:pt idx="4">
                  <c:v>-47.759910199127027</c:v>
                </c:pt>
                <c:pt idx="5">
                  <c:v>-47.511409417054274</c:v>
                </c:pt>
                <c:pt idx="6">
                  <c:v>-47.22793391957785</c:v>
                </c:pt>
                <c:pt idx="7">
                  <c:v>-46.910226731021055</c:v>
                </c:pt>
                <c:pt idx="8">
                  <c:v>-46.559098401960107</c:v>
                </c:pt>
                <c:pt idx="9">
                  <c:v>-46.175418387255725</c:v>
                </c:pt>
                <c:pt idx="10">
                  <c:v>-45.760106312690297</c:v>
                </c:pt>
                <c:pt idx="11">
                  <c:v>-45.314123314074642</c:v>
                </c:pt>
                <c:pt idx="12">
                  <c:v>-44.838463600971949</c:v>
                </c:pt>
                <c:pt idx="13">
                  <c:v>-44.334146384447287</c:v>
                </c:pt>
                <c:pt idx="14">
                  <c:v>-43.802208271636246</c:v>
                </c:pt>
                <c:pt idx="15">
                  <c:v>-43.243696215053326</c:v>
                </c:pt>
                <c:pt idx="16">
                  <c:v>-42.659661070098544</c:v>
                </c:pt>
                <c:pt idx="17">
                  <c:v>-42.051151797395434</c:v>
                </c:pt>
                <c:pt idx="18">
                  <c:v>-41.419210326135726</c:v>
                </c:pt>
                <c:pt idx="19">
                  <c:v>-40.76486707135011</c:v>
                </c:pt>
                <c:pt idx="20">
                  <c:v>-40.089137093067038</c:v>
                </c:pt>
                <c:pt idx="21">
                  <c:v>-39.393016863519009</c:v>
                </c:pt>
                <c:pt idx="22">
                  <c:v>-38.67748161077116</c:v>
                </c:pt>
                <c:pt idx="23">
                  <c:v>-37.943483190765477</c:v>
                </c:pt>
                <c:pt idx="24">
                  <c:v>-37.191948446741712</c:v>
                </c:pt>
                <c:pt idx="25">
                  <c:v>-36.42377800291672</c:v>
                </c:pt>
                <c:pt idx="26">
                  <c:v>-35.639845449608082</c:v>
                </c:pt>
                <c:pt idx="27">
                  <c:v>-34.840996867799817</c:v>
                </c:pt>
                <c:pt idx="28">
                  <c:v>-34.028050653457441</c:v>
                </c:pt>
                <c:pt idx="29">
                  <c:v>-33.201797594377474</c:v>
                </c:pt>
                <c:pt idx="30">
                  <c:v>-32.363001165423618</c:v>
                </c:pt>
                <c:pt idx="31">
                  <c:v>-31.512398002457495</c:v>
                </c:pt>
                <c:pt idx="32">
                  <c:v>-30.650698524154606</c:v>
                </c:pt>
                <c:pt idx="33">
                  <c:v>-29.778587674139693</c:v>
                </c:pt>
                <c:pt idx="34">
                  <c:v>-28.896725753580114</c:v>
                </c:pt>
                <c:pt idx="35">
                  <c:v>-28.005749325925667</c:v>
                </c:pt>
                <c:pt idx="36">
                  <c:v>-27.106272168353364</c:v>
                </c:pt>
                <c:pt idx="37">
                  <c:v>-26.198886256517209</c:v>
                </c:pt>
                <c:pt idx="38">
                  <c:v>-25.284162761247028</c:v>
                </c:pt>
                <c:pt idx="39">
                  <c:v>-24.362653046911223</c:v>
                </c:pt>
                <c:pt idx="40">
                  <c:v>-23.434889652252998</c:v>
                </c:pt>
                <c:pt idx="41">
                  <c:v>-22.501387244274728</c:v>
                </c:pt>
                <c:pt idx="42">
                  <c:v>-21.562643525357384</c:v>
                </c:pt>
                <c:pt idx="43">
                  <c:v>-20.619140081506739</c:v>
                </c:pt>
                <c:pt idx="44">
                  <c:v>-19.67134314655738</c:v>
                </c:pt>
                <c:pt idx="45">
                  <c:v>-18.719704260782816</c:v>
                </c:pt>
                <c:pt idx="46">
                  <c:v>-17.764660784829768</c:v>
                </c:pt>
                <c:pt idx="47">
                  <c:v>-16.80663622064889</c:v>
                </c:pt>
                <c:pt idx="48">
                  <c:v>-15.846040268234105</c:v>
                </c:pt>
                <c:pt idx="49">
                  <c:v>-14.883268505398837</c:v>
                </c:pt>
                <c:pt idx="50">
                  <c:v>-13.918701526606306</c:v>
                </c:pt>
                <c:pt idx="51">
                  <c:v>-12.952703268415229</c:v>
                </c:pt>
                <c:pt idx="52">
                  <c:v>-11.985618087744664</c:v>
                </c:pt>
                <c:pt idx="53">
                  <c:v>-11.017765845708015</c:v>
                </c:pt>
                <c:pt idx="54">
                  <c:v>-10.049433695205449</c:v>
                </c:pt>
                <c:pt idx="55">
                  <c:v>-9.0808621651605446</c:v>
                </c:pt>
                <c:pt idx="56">
                  <c:v>-8.112220892841032</c:v>
                </c:pt>
                <c:pt idx="57">
                  <c:v>-7.1435644095514252</c:v>
                </c:pt>
                <c:pt idx="58">
                  <c:v>-6.1747466658567705</c:v>
                </c:pt>
                <c:pt idx="59">
                  <c:v>-5.2052421980946502</c:v>
                </c:pt>
                <c:pt idx="60">
                  <c:v>-4.2337300916926024</c:v>
                </c:pt>
                <c:pt idx="61">
                  <c:v>-3.2569719900639234</c:v>
                </c:pt>
                <c:pt idx="62">
                  <c:v>-2.266040207456173</c:v>
                </c:pt>
                <c:pt idx="63">
                  <c:v>-1.2278668687049363</c:v>
                </c:pt>
                <c:pt idx="64">
                  <c:v>5.3037629031137845E-2</c:v>
                </c:pt>
                <c:pt idx="65">
                  <c:v>0.85525281749413895</c:v>
                </c:pt>
                <c:pt idx="66">
                  <c:v>1.6966866566639167</c:v>
                </c:pt>
                <c:pt idx="67">
                  <c:v>2.5624445813104582</c:v>
                </c:pt>
                <c:pt idx="68">
                  <c:v>3.441561712674754</c:v>
                </c:pt>
                <c:pt idx="69">
                  <c:v>4.3268443438947291</c:v>
                </c:pt>
                <c:pt idx="70">
                  <c:v>5.2151641340726203</c:v>
                </c:pt>
                <c:pt idx="71">
                  <c:v>6.1029187220078747</c:v>
                </c:pt>
                <c:pt idx="72">
                  <c:v>6.9875480973567408</c:v>
                </c:pt>
                <c:pt idx="73">
                  <c:v>7.8676445738868699</c:v>
                </c:pt>
                <c:pt idx="74">
                  <c:v>8.742073070863233</c:v>
                </c:pt>
                <c:pt idx="75">
                  <c:v>9.6098776707340949</c:v>
                </c:pt>
                <c:pt idx="76">
                  <c:v>10.470227546527926</c:v>
                </c:pt>
                <c:pt idx="77">
                  <c:v>11.322378484249773</c:v>
                </c:pt>
                <c:pt idx="78">
                  <c:v>12.165645420990522</c:v>
                </c:pt>
                <c:pt idx="79">
                  <c:v>12.999383066759345</c:v>
                </c:pt>
                <c:pt idx="80">
                  <c:v>13.822972263197563</c:v>
                </c:pt>
                <c:pt idx="81">
                  <c:v>14.635810348366929</c:v>
                </c:pt>
                <c:pt idx="82">
                  <c:v>15.43730430492265</c:v>
                </c:pt>
                <c:pt idx="83">
                  <c:v>16.22686586449235</c:v>
                </c:pt>
                <c:pt idx="84">
                  <c:v>17.003907999993878</c:v>
                </c:pt>
                <c:pt idx="85">
                  <c:v>17.767842430045675</c:v>
                </c:pt>
                <c:pt idx="86">
                  <c:v>18.518077872000401</c:v>
                </c:pt>
                <c:pt idx="87">
                  <c:v>19.254018872623764</c:v>
                </c:pt>
                <c:pt idx="88">
                  <c:v>19.97506509078292</c:v>
                </c:pt>
                <c:pt idx="89">
                  <c:v>20.680610954588733</c:v>
                </c:pt>
                <c:pt idx="90">
                  <c:v>21.370045631141629</c:v>
                </c:pt>
                <c:pt idx="91">
                  <c:v>22.042753273891183</c:v>
                </c:pt>
                <c:pt idx="92">
                  <c:v>22.698113519197609</c:v>
                </c:pt>
                <c:pt idx="93">
                  <c:v>23.335502211957198</c:v>
                </c:pt>
                <c:pt idx="94">
                  <c:v>23.954292351507508</c:v>
                </c:pt>
                <c:pt idx="95">
                  <c:v>24.553855243254493</c:v>
                </c:pt>
                <c:pt idx="96">
                  <c:v>25.133561853873214</c:v>
                </c:pt>
                <c:pt idx="97">
                  <c:v>25.692784358007742</c:v>
                </c:pt>
                <c:pt idx="98">
                  <c:v>26.230897874909637</c:v>
                </c:pt>
                <c:pt idx="99">
                  <c:v>26.747282381698778</c:v>
                </c:pt>
                <c:pt idx="100">
                  <c:v>27.241324799120704</c:v>
                </c:pt>
                <c:pt idx="101">
                  <c:v>27.712421232643042</c:v>
                </c:pt>
                <c:pt idx="102">
                  <c:v>28.159979360104273</c:v>
                </c:pt>
                <c:pt idx="103">
                  <c:v>28.583420943274795</c:v>
                </c:pt>
                <c:pt idx="104">
                  <c:v>28.982184448610077</c:v>
                </c:pt>
                <c:pt idx="105">
                  <c:v>29.355727748450139</c:v>
                </c:pt>
                <c:pt idx="106">
                  <c:v>29.703530880442102</c:v>
                </c:pt>
                <c:pt idx="107">
                  <c:v>30.025098833967803</c:v>
                </c:pt>
                <c:pt idx="108">
                  <c:v>30.319964329617196</c:v>
                </c:pt>
                <c:pt idx="109">
                  <c:v>30.587690561648763</c:v>
                </c:pt>
                <c:pt idx="110">
                  <c:v>30.827873861877428</c:v>
                </c:pt>
                <c:pt idx="111">
                  <c:v>31.040146253464513</c:v>
                </c:pt>
                <c:pt idx="112">
                  <c:v>31.224177851627314</c:v>
                </c:pt>
                <c:pt idx="113">
                  <c:v>31.379679080162759</c:v>
                </c:pt>
                <c:pt idx="114">
                  <c:v>31.506402662965435</c:v>
                </c:pt>
                <c:pt idx="115">
                  <c:v>31.604145363478931</c:v>
                </c:pt>
                <c:pt idx="116">
                  <c:v>31.67274943711352</c:v>
                </c:pt>
                <c:pt idx="117">
                  <c:v>31.712103777181461</c:v>
                </c:pt>
                <c:pt idx="118">
                  <c:v>31.722144728609944</c:v>
                </c:pt>
                <c:pt idx="119">
                  <c:v>31.702856560550146</c:v>
                </c:pt>
                <c:pt idx="120">
                  <c:v>31.654271583981231</c:v>
                </c:pt>
                <c:pt idx="121">
                  <c:v>31.576469916560999</c:v>
                </c:pt>
                <c:pt idx="122">
                  <c:v>31.46957889719852</c:v>
                </c:pt>
                <c:pt idx="123">
                  <c:v>31.333772159132948</c:v>
                </c:pt>
                <c:pt idx="124">
                  <c:v>31.169268382260711</c:v>
                </c:pt>
                <c:pt idx="125">
                  <c:v>30.97632974118719</c:v>
                </c:pt>
                <c:pt idx="126">
                  <c:v>30.755260081087709</c:v>
                </c:pt>
                <c:pt idx="127">
                  <c:v>30.506402846437712</c:v>
                </c:pt>
                <c:pt idx="128">
                  <c:v>30.23013880170236</c:v>
                </c:pt>
                <c:pt idx="129">
                  <c:v>29.926883574342103</c:v>
                </c:pt>
                <c:pt idx="130">
                  <c:v>29.597085062590107</c:v>
                </c:pt>
                <c:pt idx="131">
                  <c:v>29.241220740008018</c:v>
                </c:pt>
                <c:pt idx="132">
                  <c:v>28.859794899047191</c:v>
                </c:pt>
                <c:pt idx="133">
                  <c:v>28.453335863947249</c:v>
                </c:pt>
                <c:pt idx="134">
                  <c:v>28.022393211994679</c:v>
                </c:pt>
                <c:pt idx="135">
                  <c:v>27.567535029409896</c:v>
                </c:pt>
                <c:pt idx="136">
                  <c:v>27.089345234490366</c:v>
                </c:pt>
                <c:pt idx="137">
                  <c:v>26.588420991865558</c:v>
                </c:pt>
                <c:pt idx="138">
                  <c:v>26.065370238629214</c:v>
                </c:pt>
                <c:pt idx="139">
                  <c:v>25.520809345499217</c:v>
                </c:pt>
                <c:pt idx="140">
                  <c:v>24.955360924255185</c:v>
                </c:pt>
                <c:pt idx="141">
                  <c:v>24.369651799823679</c:v>
                </c:pt>
                <c:pt idx="142">
                  <c:v>23.764311152943058</c:v>
                </c:pt>
                <c:pt idx="143">
                  <c:v>23.139968847250227</c:v>
                </c:pt>
                <c:pt idx="144">
                  <c:v>22.497253943360636</c:v>
                </c:pt>
                <c:pt idx="145">
                  <c:v>21.8367934114798</c:v>
                </c:pt>
                <c:pt idx="146">
                  <c:v>21.159211044497294</c:v>
                </c:pt>
                <c:pt idx="147">
                  <c:v>20.465126584157037</c:v>
                </c:pt>
                <c:pt idx="148">
                  <c:v>19.755155065781629</c:v>
                </c:pt>
                <c:pt idx="149">
                  <c:v>19.029906400457961</c:v>
                </c:pt>
                <c:pt idx="150">
                  <c:v>18.289985210695356</c:v>
                </c:pt>
                <c:pt idx="151">
                  <c:v>17.535990952994222</c:v>
                </c:pt>
                <c:pt idx="152">
                  <c:v>16.768518369321104</c:v>
                </c:pt>
                <c:pt idx="153">
                  <c:v>15.988158329380406</c:v>
                </c:pt>
                <c:pt idx="154">
                  <c:v>15.195499159222292</c:v>
                </c:pt>
                <c:pt idx="155">
                  <c:v>14.39112858608379</c:v>
                </c:pt>
                <c:pt idx="156">
                  <c:v>13.575636500140069</c:v>
                </c:pt>
                <c:pt idx="157">
                  <c:v>12.749618817093747</c:v>
                </c:pt>
                <c:pt idx="158">
                  <c:v>11.913682871239013</c:v>
                </c:pt>
                <c:pt idx="159">
                  <c:v>11.068454963499256</c:v>
                </c:pt>
                <c:pt idx="160">
                  <c:v>10.214590995630264</c:v>
                </c:pt>
                <c:pt idx="161">
                  <c:v>9.3527915342697447</c:v>
                </c:pt>
                <c:pt idx="162">
                  <c:v>8.4838232044470576</c:v>
                </c:pt>
                <c:pt idx="163">
                  <c:v>7.6085489061850069</c:v>
                </c:pt>
                <c:pt idx="164">
                  <c:v>6.7279699808438131</c:v>
                </c:pt>
                <c:pt idx="165">
                  <c:v>5.8432866942187784</c:v>
                </c:pt>
                <c:pt idx="166">
                  <c:v>4.9556582370495681</c:v>
                </c:pt>
                <c:pt idx="167">
                  <c:v>4.0695048401912821</c:v>
                </c:pt>
                <c:pt idx="168">
                  <c:v>3.1866361651112225</c:v>
                </c:pt>
                <c:pt idx="169">
                  <c:v>2.3116603196867098</c:v>
                </c:pt>
                <c:pt idx="170">
                  <c:v>1.4528067279468342</c:v>
                </c:pt>
                <c:pt idx="171">
                  <c:v>0.62209960908515372</c:v>
                </c:pt>
                <c:pt idx="172">
                  <c:v>-0.35224586196305635</c:v>
                </c:pt>
                <c:pt idx="173">
                  <c:v>-1.5297837261753029</c:v>
                </c:pt>
                <c:pt idx="174">
                  <c:v>-2.5458795612411382</c:v>
                </c:pt>
                <c:pt idx="175">
                  <c:v>-3.5295425777859588</c:v>
                </c:pt>
                <c:pt idx="176">
                  <c:v>-4.5025476308885208</c:v>
                </c:pt>
                <c:pt idx="177">
                  <c:v>-5.47145962088487</c:v>
                </c:pt>
                <c:pt idx="178">
                  <c:v>-6.4387743801549835</c:v>
                </c:pt>
                <c:pt idx="179">
                  <c:v>-7.4055181264106471</c:v>
                </c:pt>
                <c:pt idx="180">
                  <c:v>-8.3720794042230509</c:v>
                </c:pt>
                <c:pt idx="181">
                  <c:v>-9.3385326063927909</c:v>
                </c:pt>
                <c:pt idx="182">
                  <c:v>-10.304781789669626</c:v>
                </c:pt>
                <c:pt idx="183">
                  <c:v>-11.270631141434528</c:v>
                </c:pt>
                <c:pt idx="184">
                  <c:v>-12.23582211431574</c:v>
                </c:pt>
                <c:pt idx="185">
                  <c:v>-13.200054096406683</c:v>
                </c:pt>
                <c:pt idx="186">
                  <c:v>-14.162996377319592</c:v>
                </c:pt>
                <c:pt idx="187">
                  <c:v>-15.124295253013134</c:v>
                </c:pt>
                <c:pt idx="188">
                  <c:v>-16.083578279019129</c:v>
                </c:pt>
                <c:pt idx="189">
                  <c:v>-17.040456785585974</c:v>
                </c:pt>
                <c:pt idx="190">
                  <c:v>-17.994527288884225</c:v>
                </c:pt>
                <c:pt idx="191">
                  <c:v>-18.945372182719911</c:v>
                </c:pt>
                <c:pt idx="192">
                  <c:v>-19.892559941437046</c:v>
                </c:pt>
                <c:pt idx="193">
                  <c:v>-20.835644986823052</c:v>
                </c:pt>
                <c:pt idx="194">
                  <c:v>-21.774167312406931</c:v>
                </c:pt>
                <c:pt idx="195">
                  <c:v>-22.707651934342756</c:v>
                </c:pt>
                <c:pt idx="196">
                  <c:v>-23.635608211194644</c:v>
                </c:pt>
                <c:pt idx="197">
                  <c:v>-24.557529066511709</c:v>
                </c:pt>
                <c:pt idx="198">
                  <c:v>-25.472890140059249</c:v>
                </c:pt>
                <c:pt idx="199">
                  <c:v>-26.381148884204389</c:v>
                </c:pt>
                <c:pt idx="200">
                  <c:v>-27.281743625965806</c:v>
                </c:pt>
                <c:pt idx="201">
                  <c:v>-28.174092605857226</c:v>
                </c:pt>
                <c:pt idx="202">
                  <c:v>-29.057593012227237</c:v>
                </c:pt>
                <c:pt idx="203">
                  <c:v>-29.931620022042985</c:v>
                </c:pt>
                <c:pt idx="204">
                  <c:v>-30.795525868167754</c:v>
                </c:pt>
                <c:pt idx="205">
                  <c:v>-31.648638946470662</c:v>
                </c:pt>
                <c:pt idx="206">
                  <c:v>-32.490262986284314</c:v>
                </c:pt>
                <c:pt idx="207">
                  <c:v>-33.319676301707936</c:v>
                </c:pt>
                <c:pt idx="208">
                  <c:v>-34.136131152256816</c:v>
                </c:pt>
                <c:pt idx="209">
                  <c:v>-34.938853235764789</c:v>
                </c:pt>
                <c:pt idx="210">
                  <c:v>-35.727041347909761</c:v>
                </c:pt>
                <c:pt idx="211">
                  <c:v>-36.499867238388703</c:v>
                </c:pt>
                <c:pt idx="212">
                  <c:v>-37.25647570156292</c:v>
                </c:pt>
                <c:pt idx="213">
                  <c:v>-37.995984942528466</c:v>
                </c:pt>
                <c:pt idx="214">
                  <c:v>-38.717487257278513</c:v>
                </c:pt>
                <c:pt idx="215">
                  <c:v>-39.420050075656413</c:v>
                </c:pt>
                <c:pt idx="216">
                  <c:v>-40.102717408259558</c:v>
                </c:pt>
                <c:pt idx="217">
                  <c:v>-40.764511747911939</c:v>
                </c:pt>
                <c:pt idx="218">
                  <c:v>-41.404436466077335</c:v>
                </c:pt>
                <c:pt idx="219">
                  <c:v>-42.021478751179096</c:v>
                </c:pt>
                <c:pt idx="220">
                  <c:v>-42.614613121652475</c:v>
                </c:pt>
                <c:pt idx="221">
                  <c:v>-43.182805548967941</c:v>
                </c:pt>
                <c:pt idx="222">
                  <c:v>-43.725018206557948</c:v>
                </c:pt>
                <c:pt idx="223">
                  <c:v>-44.240214857745713</c:v>
                </c:pt>
                <c:pt idx="224">
                  <c:v>-44.727366870526048</c:v>
                </c:pt>
                <c:pt idx="225">
                  <c:v>-45.185459838500996</c:v>
                </c:pt>
                <c:pt idx="226">
                  <c:v>-45.613500757702084</c:v>
                </c:pt>
                <c:pt idx="227">
                  <c:v>-46.010525691544366</c:v>
                </c:pt>
                <c:pt idx="228">
                  <c:v>-46.375607832083546</c:v>
                </c:pt>
                <c:pt idx="229">
                  <c:v>-46.707865835503718</c:v>
                </c:pt>
                <c:pt idx="230">
                  <c:v>-47.006472295439906</c:v>
                </c:pt>
                <c:pt idx="231">
                  <c:v>-47.270662186306083</c:v>
                </c:pt>
                <c:pt idx="232">
                  <c:v>-47.499741102337723</c:v>
                </c:pt>
                <c:pt idx="233">
                  <c:v>-47.693093095790893</c:v>
                </c:pt>
                <c:pt idx="234">
                  <c:v>-47.850187923842896</c:v>
                </c:pt>
                <c:pt idx="235">
                  <c:v>-47.97058750618644</c:v>
                </c:pt>
                <c:pt idx="236">
                  <c:v>-48.053951418118942</c:v>
                </c:pt>
                <c:pt idx="237">
                  <c:v>-48.100041253526612</c:v>
                </c:pt>
                <c:pt idx="238">
                  <c:v>-48.108723731940401</c:v>
                </c:pt>
                <c:pt idx="239">
                  <c:v>-48.079972448427078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181864"/>
        <c:axId val="447177160"/>
      </c:scatterChart>
      <c:valAx>
        <c:axId val="447181864"/>
        <c:scaling>
          <c:orientation val="minMax"/>
          <c:max val="1"/>
          <c:min val="0"/>
        </c:scaling>
        <c:delete val="0"/>
        <c:axPos val="b"/>
        <c:numFmt formatCode="h:mm:ss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7177160"/>
        <c:crosses val="autoZero"/>
        <c:crossBetween val="midCat"/>
        <c:majorUnit val="0.25"/>
      </c:valAx>
      <c:valAx>
        <c:axId val="447177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7181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3</xdr:col>
      <xdr:colOff>0</xdr:colOff>
      <xdr:row>21</xdr:row>
      <xdr:rowOff>0</xdr:rowOff>
    </xdr:to>
    <xdr:graphicFrame macro="">
      <xdr:nvGraphicFramePr>
        <xdr:cNvPr id="109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3</xdr:col>
      <xdr:colOff>0</xdr:colOff>
      <xdr:row>34</xdr:row>
      <xdr:rowOff>0</xdr:rowOff>
    </xdr:to>
    <xdr:graphicFrame macro="">
      <xdr:nvGraphicFramePr>
        <xdr:cNvPr id="109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3</xdr:col>
      <xdr:colOff>0</xdr:colOff>
      <xdr:row>47</xdr:row>
      <xdr:rowOff>7620</xdr:rowOff>
    </xdr:to>
    <xdr:graphicFrame macro="">
      <xdr:nvGraphicFramePr>
        <xdr:cNvPr id="109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1"/>
  <sheetViews>
    <sheetView tabSelected="1" topLeftCell="A217" workbookViewId="0">
      <selection activeCell="E219" sqref="E219"/>
    </sheetView>
  </sheetViews>
  <sheetFormatPr defaultRowHeight="14.4" x14ac:dyDescent="0.3"/>
  <cols>
    <col min="1" max="1" width="16.44140625" customWidth="1"/>
    <col min="2" max="2" width="10.6640625" bestFit="1" customWidth="1"/>
    <col min="3" max="3" width="15.88671875" customWidth="1"/>
    <col min="4" max="4" width="10.44140625" customWidth="1"/>
    <col min="5" max="5" width="10" customWidth="1"/>
    <col min="6" max="6" width="11" customWidth="1"/>
    <col min="7" max="7" width="10.5546875" bestFit="1" customWidth="1"/>
    <col min="8" max="8" width="2.5546875" customWidth="1"/>
    <col min="22" max="22" width="10" customWidth="1"/>
    <col min="27" max="27" width="9.88671875" customWidth="1"/>
  </cols>
  <sheetData>
    <row r="1" spans="1:34" ht="86.4" x14ac:dyDescent="0.3">
      <c r="A1" s="10" t="s">
        <v>20</v>
      </c>
      <c r="B1" s="11"/>
      <c r="C1" s="11"/>
      <c r="D1" s="1" t="s">
        <v>1</v>
      </c>
      <c r="E1" s="1" t="s">
        <v>33</v>
      </c>
      <c r="F1" s="1" t="s">
        <v>2</v>
      </c>
      <c r="G1" s="1" t="s">
        <v>3</v>
      </c>
      <c r="H1" s="1"/>
      <c r="I1" s="1" t="s">
        <v>21</v>
      </c>
      <c r="J1" s="1" t="s">
        <v>22</v>
      </c>
      <c r="K1" s="1" t="s">
        <v>4</v>
      </c>
      <c r="L1" s="1" t="s">
        <v>5</v>
      </c>
      <c r="M1" s="1" t="s">
        <v>23</v>
      </c>
      <c r="N1" s="1" t="s">
        <v>24</v>
      </c>
      <c r="O1" s="1" t="s">
        <v>6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7</v>
      </c>
      <c r="U1" s="1" t="s">
        <v>8</v>
      </c>
      <c r="V1" s="1" t="s">
        <v>9</v>
      </c>
      <c r="W1" s="1" t="s">
        <v>10</v>
      </c>
      <c r="X1" s="1" t="s">
        <v>29</v>
      </c>
      <c r="Y1" s="1" t="s">
        <v>30</v>
      </c>
      <c r="Z1" s="1" t="s">
        <v>31</v>
      </c>
      <c r="AA1" s="1" t="s">
        <v>32</v>
      </c>
      <c r="AB1" s="1" t="s">
        <v>11</v>
      </c>
      <c r="AC1" s="1" t="s">
        <v>12</v>
      </c>
      <c r="AD1" s="1" t="s">
        <v>13</v>
      </c>
      <c r="AE1" s="1" t="s">
        <v>14</v>
      </c>
      <c r="AF1" s="1" t="s">
        <v>15</v>
      </c>
      <c r="AG1" s="1" t="s">
        <v>16</v>
      </c>
      <c r="AH1" s="1" t="s">
        <v>17</v>
      </c>
    </row>
    <row r="2" spans="1:34" x14ac:dyDescent="0.3">
      <c r="A2" s="7" t="s">
        <v>34</v>
      </c>
      <c r="B2" s="7">
        <v>50</v>
      </c>
      <c r="D2" s="2">
        <f>$B$7</f>
        <v>43158</v>
      </c>
      <c r="E2" s="8">
        <f>0.1/24</f>
        <v>4.1666666666666666E-3</v>
      </c>
      <c r="F2" s="3">
        <f>D2+2415018.5+E2-$B$5/24</f>
        <v>2458176.3791666669</v>
      </c>
      <c r="G2" s="4">
        <f>(F2-2451545)/36525</f>
        <v>0.18155726671230346</v>
      </c>
      <c r="I2">
        <f>MOD(280.46646+G2*(36000.76983 + G2*0.0003032),360)</f>
        <v>336.66783986795144</v>
      </c>
      <c r="J2">
        <f>357.52911+G2*(35999.05029 - 0.0001537*G2)</f>
        <v>6893.4182798247366</v>
      </c>
      <c r="K2">
        <f>0.016708634-G2*(0.000042037+0.0000001267*G2)</f>
        <v>1.6700997700761909E-2</v>
      </c>
      <c r="L2">
        <f>SIN(RADIANS(J2))*(1.914602-G2*(0.004817+0.000014*G2))+SIN(RADIANS(2*J2))*(0.019993-0.000101*G2)+SIN(RADIANS(3*J2))*0.000289</f>
        <v>1.5559534949994902</v>
      </c>
      <c r="M2">
        <f>I2+L2</f>
        <v>338.22379336295091</v>
      </c>
      <c r="N2">
        <f>J2+L2</f>
        <v>6894.9742333197364</v>
      </c>
      <c r="O2">
        <f>(1.000001018*(1-K2*K2))/(1+K2*COS(RADIANS(N2)))</f>
        <v>0.99023029129716111</v>
      </c>
      <c r="P2">
        <f>M2-0.00569-0.00478*SIN(RADIANS(125.04-1934.136*G2))</f>
        <v>338.21465817742916</v>
      </c>
      <c r="Q2">
        <f>23+(26+((21.448-G2*(46.815+G2*(0.00059-G2*0.001813))))/60)/60</f>
        <v>23.436930107766916</v>
      </c>
      <c r="R2">
        <f>Q2+0.00256*COS(RADIANS(125.04-1934.136*G2))</f>
        <v>23.43515552861837</v>
      </c>
      <c r="S2">
        <f t="shared" ref="S2:S65" si="0">DEGREES(ATAN2(COS(RADIANS(P2)),COS(RADIANS(R2))*SIN(RADIANS(P2))))</f>
        <v>-20.138283535114095</v>
      </c>
      <c r="T2">
        <f>DEGREES(ASIN(SIN(RADIANS(R2))*SIN(RADIANS(P2))))</f>
        <v>-8.4880175363947075</v>
      </c>
      <c r="U2">
        <f>TAN(RADIANS(R2/2))*TAN(RADIANS(R2/2))</f>
        <v>4.3018912956200493E-2</v>
      </c>
      <c r="V2">
        <f>4*DEGREES(U2*SIN(2*RADIANS(I2))-2*K2*SIN(RADIANS(J2))+4*K2*U2*SIN(RADIANS(J2))*COS(2*RADIANS(I2))-0.5*U2*U2*SIN(4*RADIANS(I2))-1.25*K2*K2*SIN(2*RADIANS(J2)))</f>
        <v>-12.820025226126463</v>
      </c>
      <c r="W2">
        <f>DEGREES(ACOS(COS(RADIANS(90.833))/(COS(RADIANS($B$3))*COS(RADIANS(T2)))-TAN(RADIANS($B$3))*TAN(RADIANS(T2))))</f>
        <v>81.084000653380741</v>
      </c>
      <c r="X2" s="8">
        <f>(720-4*$B$4-V2+$B$5*60)/1440</f>
        <v>0.4950139064070323</v>
      </c>
      <c r="Y2" s="8">
        <f>X2-W2*4/1440</f>
        <v>0.26978057125875243</v>
      </c>
      <c r="Z2" s="8">
        <f>X2+W2*4/1440</f>
        <v>0.72024724155531217</v>
      </c>
      <c r="AA2" s="9">
        <f>8*W2</f>
        <v>648.67200522704593</v>
      </c>
      <c r="AB2">
        <f>MOD(E2*1440+V2+4*$B$4-60*$B$5,1440)</f>
        <v>13.179974773873539</v>
      </c>
      <c r="AC2">
        <f>IF(AB2/4&lt;0,AB2/4+180,AB2/4-180)</f>
        <v>-176.70500630653163</v>
      </c>
      <c r="AD2">
        <f>DEGREES(ACOS(SIN(RADIANS($B$3))*SIN(RADIANS(T2))+COS(RADIANS($B$3))*COS(RADIANS(T2))*COS(RADIANS(AC2))))</f>
        <v>138.39724266890951</v>
      </c>
      <c r="AE2">
        <f>90-AD2</f>
        <v>-48.397242668909513</v>
      </c>
      <c r="AF2">
        <f>IF(AE2&gt;85,0,IF(AE2&gt;5,58.1/TAN(RADIANS(AE2))-0.07/POWER(TAN(RADIANS(AE2)),3)+0.000086/POWER(TAN(RADIANS(AE2)),5),IF(AE2&gt;-0.575,1735+AE2*(-518.2+AE2*(103.4+AE2*(-12.79+AE2*0.711))),-20.772/TAN(RADIANS(AE2)))))/3600</f>
        <v>5.1233423026758266E-3</v>
      </c>
      <c r="AG2">
        <f>AE2+AF2</f>
        <v>-48.392119326606839</v>
      </c>
      <c r="AH2">
        <f>IF(AC2&gt;0,MOD(DEGREES(ACOS(((SIN(RADIANS($B$3))*COS(RADIANS(AD2)))-SIN(RADIANS(T2)))/(COS(RADIANS($B$3))*SIN(RADIANS(AD2)))))+180,360),MOD(540-DEGREES(ACOS(((SIN(RADIANS($B$3))*COS(RADIANS(AD2)))-SIN(RADIANS(T2)))/(COS(RADIANS($B$3))*SIN(RADIANS(AD2))))),360))</f>
        <v>4.9115737835625168</v>
      </c>
    </row>
    <row r="3" spans="1:34" x14ac:dyDescent="0.3">
      <c r="A3" t="s">
        <v>0</v>
      </c>
      <c r="B3" s="5">
        <v>50</v>
      </c>
      <c r="D3" s="2">
        <f t="shared" ref="D3:D66" si="1">$B$7</f>
        <v>43158</v>
      </c>
      <c r="E3" s="8">
        <f>E2+0.1/24</f>
        <v>8.3333333333333332E-3</v>
      </c>
      <c r="F3" s="3">
        <f t="shared" ref="F3:F66" si="2">D3+2415018.5+E3-$B$5/24</f>
        <v>2458176.3833333333</v>
      </c>
      <c r="G3" s="4">
        <f t="shared" ref="G3:G66" si="3">(F3-2451545)/36525</f>
        <v>0.1815573807894128</v>
      </c>
      <c r="I3">
        <f t="shared" ref="I3:I66" si="4">MOD(280.46646+G3*(36000.76983 + G3*0.0003032),360)</f>
        <v>336.6719467317198</v>
      </c>
      <c r="J3">
        <f t="shared" ref="J3:J66" si="5">357.52911+G3*(35999.05029 - 0.0001537*G3)</f>
        <v>6893.4223864923251</v>
      </c>
      <c r="K3">
        <f t="shared" ref="K3:K66" si="6">0.016708634-G3*(0.000042037+0.0000001267*G3)</f>
        <v>1.6700997695961201E-2</v>
      </c>
      <c r="L3">
        <f t="shared" ref="L3:L66" si="7">SIN(RADIANS(J3))*(1.914602-G3*(0.004817+0.000014*G3))+SIN(RADIANS(2*J3))*(0.019993-0.000101*G3)+SIN(RADIANS(3*J3))*0.000289</f>
        <v>1.5560343492842728</v>
      </c>
      <c r="M3">
        <f t="shared" ref="M3:M66" si="8">I3+L3</f>
        <v>338.22798108100409</v>
      </c>
      <c r="N3">
        <f t="shared" ref="N3:N66" si="9">J3+L3</f>
        <v>6894.9784208416095</v>
      </c>
      <c r="O3">
        <f t="shared" ref="O3:O66" si="10">(1.000001018*(1-K3*K3))/(1+K3*COS(RADIANS(N3)))</f>
        <v>0.99023127171344205</v>
      </c>
      <c r="P3">
        <f t="shared" ref="P3:P66" si="11">M3-0.00569-0.00478*SIN(RADIANS(125.04-1934.136*G3))</f>
        <v>338.21884588272252</v>
      </c>
      <c r="Q3">
        <f t="shared" ref="Q3:Q66" si="12">23+(26+((21.448-G3*(46.815+G3*(0.00059-G3*0.001813))))/60)/60</f>
        <v>23.436930106283437</v>
      </c>
      <c r="R3">
        <f t="shared" ref="R3:R66" si="13">Q3+0.00256*COS(RADIANS(125.04-1934.136*G3))</f>
        <v>23.435155534240288</v>
      </c>
      <c r="S3">
        <f t="shared" si="0"/>
        <v>-20.134355711678772</v>
      </c>
      <c r="T3">
        <f t="shared" ref="T3:T66" si="14">DEGREES(ASIN(SIN(RADIANS(R3))*SIN(RADIANS(P3))))</f>
        <v>-8.4864538435812733</v>
      </c>
      <c r="U3">
        <f t="shared" ref="U3:U66" si="15">TAN(RADIANS(R3/2))*TAN(RADIANS(R3/2))</f>
        <v>4.3018912977427243E-2</v>
      </c>
      <c r="V3">
        <f t="shared" ref="V3:V66" si="16">4*DEGREES(U3*SIN(2*RADIANS(I3))-2*K3*SIN(RADIANS(J3))+4*K3*U3*SIN(RADIANS(J3))*COS(2*RADIANS(I3))-0.5*U3*U3*SIN(4*RADIANS(I3))-1.25*K3*K3*SIN(2*RADIANS(J3)))</f>
        <v>-12.819300879087432</v>
      </c>
      <c r="W3">
        <f t="shared" ref="W3:W66" si="17">DEGREES(ACOS(COS(RADIANS(90.833))/(COS(RADIANS($B$3))*COS(RADIANS(T3)))-TAN(RADIANS($B$3))*TAN(RADIANS(T3))))</f>
        <v>81.085923580882493</v>
      </c>
      <c r="X3" s="8">
        <f t="shared" ref="X3:X66" si="18">(720-4*$B$4-V3+$B$5*60)/1440</f>
        <v>0.49501340338825517</v>
      </c>
      <c r="Y3" s="8">
        <f t="shared" ref="Y3:Y66" si="19">X3-W3*4/1440</f>
        <v>0.26977472677469272</v>
      </c>
      <c r="Z3" s="8">
        <f t="shared" ref="Z3:Z66" si="20">X3+W3*4/1440</f>
        <v>0.72025208000181762</v>
      </c>
      <c r="AA3" s="9">
        <f t="shared" ref="AA3:AA66" si="21">8*W3</f>
        <v>648.68738864705995</v>
      </c>
      <c r="AB3">
        <f t="shared" ref="AB3:AB66" si="22">MOD(E3*1440+V3+4*$B$4-60*$B$5,1440)</f>
        <v>19.180699120912578</v>
      </c>
      <c r="AC3">
        <f t="shared" ref="AC3:AC66" si="23">IF(AB3/4&lt;0,AB3/4+180,AB3/4-180)</f>
        <v>-175.20482521977186</v>
      </c>
      <c r="AD3">
        <f t="shared" ref="AD3:AD66" si="24">DEGREES(ACOS(SIN(RADIANS($B$3))*SIN(RADIANS(T3))+COS(RADIANS($B$3))*COS(RADIANS(T3))*COS(RADIANS(AC3))))</f>
        <v>138.29445979741817</v>
      </c>
      <c r="AE3">
        <f t="shared" ref="AE3:AE66" si="25">90-AD3</f>
        <v>-48.29445979741817</v>
      </c>
      <c r="AF3">
        <f t="shared" ref="AF3:AF66" si="26">IF(AE3&gt;85,0,IF(AE3&gt;5,58.1/TAN(RADIANS(AE3))-0.07/POWER(TAN(RADIANS(AE3)),3)+0.000086/POWER(TAN(RADIANS(AE3)),5),IF(AE3&gt;-0.575,1735+AE3*(-518.2+AE3*(103.4+AE3*(-12.79+AE3*0.711))),-20.772/TAN(RADIANS(AE3)))))/3600</f>
        <v>5.1418833867391779E-3</v>
      </c>
      <c r="AG3">
        <f t="shared" ref="AG3:AG66" si="27">AE3+AF3</f>
        <v>-48.289317914031429</v>
      </c>
      <c r="AH3">
        <f t="shared" ref="AH3:AH66" si="28">IF(AC3&gt;0,MOD(DEGREES(ACOS(((SIN(RADIANS($B$3))*COS(RADIANS(AD3)))-SIN(RADIANS(T3)))/(COS(RADIANS($B$3))*SIN(RADIANS(AD3)))))+180,360),MOD(540-DEGREES(ACOS(((SIN(RADIANS($B$3))*COS(RADIANS(AD3)))-SIN(RADIANS(T3)))/(COS(RADIANS($B$3))*SIN(RADIANS(AD3))))),360))</f>
        <v>7.1387302038978078</v>
      </c>
    </row>
    <row r="4" spans="1:34" x14ac:dyDescent="0.3">
      <c r="A4" t="s">
        <v>18</v>
      </c>
      <c r="B4" s="5">
        <v>50</v>
      </c>
      <c r="D4" s="2">
        <f t="shared" si="1"/>
        <v>43158</v>
      </c>
      <c r="E4" s="8">
        <f t="shared" ref="E4:E67" si="29">E3+0.1/24</f>
        <v>1.2500000000000001E-2</v>
      </c>
      <c r="F4" s="3">
        <f t="shared" si="2"/>
        <v>2458176.3875000002</v>
      </c>
      <c r="G4" s="4">
        <f t="shared" si="3"/>
        <v>0.18155749486653489</v>
      </c>
      <c r="I4">
        <f t="shared" si="4"/>
        <v>336.67605359594654</v>
      </c>
      <c r="J4">
        <f t="shared" si="5"/>
        <v>6893.4264931603748</v>
      </c>
      <c r="K4">
        <f t="shared" si="6"/>
        <v>1.6700997691160492E-2</v>
      </c>
      <c r="L4">
        <f t="shared" si="7"/>
        <v>1.5561151952856538</v>
      </c>
      <c r="M4">
        <f t="shared" si="8"/>
        <v>338.2321687912322</v>
      </c>
      <c r="N4">
        <f t="shared" si="9"/>
        <v>6894.98260835566</v>
      </c>
      <c r="O4">
        <f t="shared" si="10"/>
        <v>0.99023225218004673</v>
      </c>
      <c r="P4">
        <f t="shared" si="11"/>
        <v>338.22303358019082</v>
      </c>
      <c r="Q4">
        <f t="shared" si="12"/>
        <v>23.436930104799956</v>
      </c>
      <c r="R4">
        <f t="shared" si="13"/>
        <v>23.43515553986223</v>
      </c>
      <c r="S4">
        <f t="shared" si="0"/>
        <v>-20.130427927572772</v>
      </c>
      <c r="T4">
        <f t="shared" si="14"/>
        <v>-8.4848901143874773</v>
      </c>
      <c r="U4">
        <f t="shared" si="15"/>
        <v>4.3018912998654096E-2</v>
      </c>
      <c r="V4">
        <f t="shared" si="16"/>
        <v>-12.818576372324243</v>
      </c>
      <c r="W4">
        <f t="shared" si="17"/>
        <v>81.087846528326367</v>
      </c>
      <c r="X4" s="8">
        <f t="shared" si="18"/>
        <v>0.49501290025855854</v>
      </c>
      <c r="Y4" s="8">
        <f t="shared" si="19"/>
        <v>0.2697688821243186</v>
      </c>
      <c r="Z4" s="8">
        <f t="shared" si="20"/>
        <v>0.72025691839279848</v>
      </c>
      <c r="AA4" s="9">
        <f t="shared" si="21"/>
        <v>648.70277222661093</v>
      </c>
      <c r="AB4">
        <f t="shared" si="22"/>
        <v>25.18142362767577</v>
      </c>
      <c r="AC4">
        <f t="shared" si="23"/>
        <v>-173.70464409308107</v>
      </c>
      <c r="AD4">
        <f t="shared" si="24"/>
        <v>138.15456978999489</v>
      </c>
      <c r="AE4">
        <f t="shared" si="25"/>
        <v>-48.154569789994895</v>
      </c>
      <c r="AF4">
        <f t="shared" si="26"/>
        <v>5.1672137334658986E-3</v>
      </c>
      <c r="AG4">
        <f t="shared" si="27"/>
        <v>-48.14940257626143</v>
      </c>
      <c r="AH4">
        <f t="shared" si="28"/>
        <v>9.3560406846718251</v>
      </c>
    </row>
    <row r="5" spans="1:34" x14ac:dyDescent="0.3">
      <c r="A5" t="s">
        <v>19</v>
      </c>
      <c r="B5" s="5">
        <v>3</v>
      </c>
      <c r="D5" s="2">
        <f t="shared" si="1"/>
        <v>43158</v>
      </c>
      <c r="E5" s="8">
        <f t="shared" si="29"/>
        <v>1.6666666666666666E-2</v>
      </c>
      <c r="F5" s="3">
        <f t="shared" si="2"/>
        <v>2458176.3916666666</v>
      </c>
      <c r="G5" s="4">
        <f t="shared" si="3"/>
        <v>0.1815576089436442</v>
      </c>
      <c r="I5">
        <f t="shared" si="4"/>
        <v>336.6801604597149</v>
      </c>
      <c r="J5">
        <f t="shared" si="5"/>
        <v>6893.4305998279624</v>
      </c>
      <c r="K5">
        <f t="shared" si="6"/>
        <v>1.6700997686359784E-2</v>
      </c>
      <c r="L5">
        <f t="shared" si="7"/>
        <v>1.5561960329850562</v>
      </c>
      <c r="M5">
        <f t="shared" si="8"/>
        <v>338.23635649269994</v>
      </c>
      <c r="N5">
        <f t="shared" si="9"/>
        <v>6894.9867958609475</v>
      </c>
      <c r="O5">
        <f t="shared" si="10"/>
        <v>0.99023323269675001</v>
      </c>
      <c r="P5">
        <f t="shared" si="11"/>
        <v>338.2272212688988</v>
      </c>
      <c r="Q5">
        <f t="shared" si="12"/>
        <v>23.436930103316477</v>
      </c>
      <c r="R5">
        <f t="shared" si="13"/>
        <v>23.435155545484204</v>
      </c>
      <c r="S5">
        <f t="shared" si="0"/>
        <v>-20.126500183667712</v>
      </c>
      <c r="T5">
        <f t="shared" si="14"/>
        <v>-8.4833263491704614</v>
      </c>
      <c r="U5">
        <f t="shared" si="15"/>
        <v>4.3018913019881075E-2</v>
      </c>
      <c r="V5">
        <f t="shared" si="16"/>
        <v>-12.817851706020015</v>
      </c>
      <c r="W5">
        <f t="shared" si="17"/>
        <v>81.089769495277068</v>
      </c>
      <c r="X5" s="8">
        <f t="shared" si="18"/>
        <v>0.49501239701806948</v>
      </c>
      <c r="Y5" s="8">
        <f t="shared" si="19"/>
        <v>0.26976303730896656</v>
      </c>
      <c r="Z5" s="8">
        <f t="shared" si="20"/>
        <v>0.72026175672717241</v>
      </c>
      <c r="AA5" s="9">
        <f t="shared" si="21"/>
        <v>648.71815596221654</v>
      </c>
      <c r="AB5">
        <f t="shared" si="22"/>
        <v>31.182148293979992</v>
      </c>
      <c r="AC5">
        <f t="shared" si="23"/>
        <v>-172.20446292650502</v>
      </c>
      <c r="AD5">
        <f t="shared" si="24"/>
        <v>137.97796844017108</v>
      </c>
      <c r="AE5">
        <f t="shared" si="25"/>
        <v>-47.977968440171082</v>
      </c>
      <c r="AF5">
        <f t="shared" si="26"/>
        <v>5.1993501867591257E-3</v>
      </c>
      <c r="AG5">
        <f t="shared" si="27"/>
        <v>-47.972769089984325</v>
      </c>
      <c r="AH5">
        <f t="shared" si="28"/>
        <v>11.560641716918269</v>
      </c>
    </row>
    <row r="6" spans="1:34" x14ac:dyDescent="0.3">
      <c r="D6" s="2">
        <f t="shared" si="1"/>
        <v>43158</v>
      </c>
      <c r="E6" s="8">
        <f t="shared" si="29"/>
        <v>2.0833333333333332E-2</v>
      </c>
      <c r="F6" s="3">
        <f t="shared" si="2"/>
        <v>2458176.3958333335</v>
      </c>
      <c r="G6" s="4">
        <f t="shared" si="3"/>
        <v>0.18155772302076628</v>
      </c>
      <c r="I6">
        <f t="shared" si="4"/>
        <v>336.68426732394255</v>
      </c>
      <c r="J6">
        <f t="shared" si="5"/>
        <v>6893.4347064960111</v>
      </c>
      <c r="K6">
        <f t="shared" si="6"/>
        <v>1.6700997681559075E-2</v>
      </c>
      <c r="L6">
        <f t="shared" si="7"/>
        <v>1.5562768624002392</v>
      </c>
      <c r="M6">
        <f t="shared" si="8"/>
        <v>338.24054418634279</v>
      </c>
      <c r="N6">
        <f t="shared" si="9"/>
        <v>6894.9909833584115</v>
      </c>
      <c r="O6">
        <f t="shared" si="10"/>
        <v>0.99023421326376659</v>
      </c>
      <c r="P6">
        <f t="shared" si="11"/>
        <v>338.23140894978195</v>
      </c>
      <c r="Q6">
        <f t="shared" si="12"/>
        <v>23.436930101832999</v>
      </c>
      <c r="R6">
        <f t="shared" si="13"/>
        <v>23.435155551106202</v>
      </c>
      <c r="S6">
        <f t="shared" si="0"/>
        <v>-20.122572479080542</v>
      </c>
      <c r="T6">
        <f t="shared" si="14"/>
        <v>-8.4817625475888008</v>
      </c>
      <c r="U6">
        <f t="shared" si="15"/>
        <v>4.3018913041108144E-2</v>
      </c>
      <c r="V6">
        <f t="shared" si="16"/>
        <v>-12.817126880035074</v>
      </c>
      <c r="W6">
        <f t="shared" si="17"/>
        <v>81.091692482158294</v>
      </c>
      <c r="X6" s="8">
        <f t="shared" si="18"/>
        <v>0.49501189366669102</v>
      </c>
      <c r="Y6" s="8">
        <f t="shared" si="19"/>
        <v>0.26975719232736239</v>
      </c>
      <c r="Z6" s="8">
        <f t="shared" si="20"/>
        <v>0.72026659500601964</v>
      </c>
      <c r="AA6" s="9">
        <f t="shared" si="21"/>
        <v>648.73353985726635</v>
      </c>
      <c r="AB6">
        <f t="shared" si="22"/>
        <v>37.182873119964938</v>
      </c>
      <c r="AC6">
        <f t="shared" si="23"/>
        <v>-170.70428172000877</v>
      </c>
      <c r="AD6">
        <f t="shared" si="24"/>
        <v>137.7651485145619</v>
      </c>
      <c r="AE6">
        <f t="shared" si="25"/>
        <v>-47.765148514561901</v>
      </c>
      <c r="AF6">
        <f t="shared" si="26"/>
        <v>5.2383154348724223E-3</v>
      </c>
      <c r="AG6">
        <f t="shared" si="27"/>
        <v>-47.759910199127027</v>
      </c>
      <c r="AH6">
        <f t="shared" si="28"/>
        <v>13.749808159888516</v>
      </c>
    </row>
    <row r="7" spans="1:34" x14ac:dyDescent="0.3">
      <c r="A7" t="s">
        <v>1</v>
      </c>
      <c r="B7" s="6">
        <v>43158</v>
      </c>
      <c r="D7" s="2">
        <f t="shared" si="1"/>
        <v>43158</v>
      </c>
      <c r="E7" s="8">
        <f t="shared" si="29"/>
        <v>2.4999999999999998E-2</v>
      </c>
      <c r="F7" s="3">
        <f t="shared" si="2"/>
        <v>2458176.4</v>
      </c>
      <c r="G7" s="4">
        <f t="shared" si="3"/>
        <v>0.18155783709787562</v>
      </c>
      <c r="I7">
        <f t="shared" si="4"/>
        <v>336.68837418771182</v>
      </c>
      <c r="J7">
        <f t="shared" si="5"/>
        <v>6893.4388131636015</v>
      </c>
      <c r="K7">
        <f t="shared" si="6"/>
        <v>1.6700997676758367E-2</v>
      </c>
      <c r="L7">
        <f t="shared" si="7"/>
        <v>1.5563576835127091</v>
      </c>
      <c r="M7">
        <f t="shared" si="8"/>
        <v>338.24473187122453</v>
      </c>
      <c r="N7">
        <f t="shared" si="9"/>
        <v>6894.9951708471144</v>
      </c>
      <c r="O7">
        <f t="shared" si="10"/>
        <v>0.99023519388087133</v>
      </c>
      <c r="P7">
        <f t="shared" si="11"/>
        <v>338.23559662190405</v>
      </c>
      <c r="Q7">
        <f t="shared" si="12"/>
        <v>23.436930100349521</v>
      </c>
      <c r="R7">
        <f t="shared" si="13"/>
        <v>23.435155556728226</v>
      </c>
      <c r="S7">
        <f t="shared" si="0"/>
        <v>-20.118644814683755</v>
      </c>
      <c r="T7">
        <f t="shared" si="14"/>
        <v>-8.480198710000014</v>
      </c>
      <c r="U7">
        <f t="shared" si="15"/>
        <v>4.3018913062335309E-2</v>
      </c>
      <c r="V7">
        <f t="shared" si="16"/>
        <v>-12.816401894553158</v>
      </c>
      <c r="W7">
        <f t="shared" si="17"/>
        <v>81.093615488534311</v>
      </c>
      <c r="X7" s="8">
        <f t="shared" si="18"/>
        <v>0.49501139020455076</v>
      </c>
      <c r="Y7" s="8">
        <f t="shared" si="19"/>
        <v>0.26975134718084437</v>
      </c>
      <c r="Z7" s="8">
        <f t="shared" si="20"/>
        <v>0.72027143322825715</v>
      </c>
      <c r="AA7" s="9">
        <f t="shared" si="21"/>
        <v>648.74892390827449</v>
      </c>
      <c r="AB7">
        <f t="shared" si="22"/>
        <v>43.183598105446833</v>
      </c>
      <c r="AC7">
        <f t="shared" si="23"/>
        <v>-169.20410047363828</v>
      </c>
      <c r="AD7">
        <f t="shared" si="24"/>
        <v>137.5166935560361</v>
      </c>
      <c r="AE7">
        <f t="shared" si="25"/>
        <v>-47.516693556036103</v>
      </c>
      <c r="AF7">
        <f t="shared" si="26"/>
        <v>5.2841389818266823E-3</v>
      </c>
      <c r="AG7">
        <f t="shared" si="27"/>
        <v>-47.511409417054274</v>
      </c>
      <c r="AH7">
        <f t="shared" si="28"/>
        <v>15.920978768881298</v>
      </c>
    </row>
    <row r="8" spans="1:34" x14ac:dyDescent="0.3">
      <c r="D8" s="2">
        <f t="shared" si="1"/>
        <v>43158</v>
      </c>
      <c r="E8" s="8">
        <f t="shared" si="29"/>
        <v>2.9166666666666664E-2</v>
      </c>
      <c r="F8" s="3">
        <f t="shared" si="2"/>
        <v>2458176.4041666668</v>
      </c>
      <c r="G8" s="4">
        <f t="shared" si="3"/>
        <v>0.18155795117499771</v>
      </c>
      <c r="I8">
        <f t="shared" si="4"/>
        <v>336.69248105193856</v>
      </c>
      <c r="J8">
        <f t="shared" si="5"/>
        <v>6893.4429198316493</v>
      </c>
      <c r="K8">
        <f t="shared" si="6"/>
        <v>1.6700997671957658E-2</v>
      </c>
      <c r="L8">
        <f t="shared" si="7"/>
        <v>1.5564384963400777</v>
      </c>
      <c r="M8">
        <f t="shared" si="8"/>
        <v>338.24891954827865</v>
      </c>
      <c r="N8">
        <f t="shared" si="9"/>
        <v>6894.9993583279893</v>
      </c>
      <c r="O8">
        <f t="shared" si="10"/>
        <v>0.99023617454827784</v>
      </c>
      <c r="P8">
        <f t="shared" si="11"/>
        <v>338.23978428619859</v>
      </c>
      <c r="Q8">
        <f t="shared" si="12"/>
        <v>23.436930098866043</v>
      </c>
      <c r="R8">
        <f t="shared" si="13"/>
        <v>23.435155562350278</v>
      </c>
      <c r="S8">
        <f t="shared" si="0"/>
        <v>-20.114717189596139</v>
      </c>
      <c r="T8">
        <f t="shared" si="14"/>
        <v>-8.478634836063387</v>
      </c>
      <c r="U8">
        <f t="shared" si="15"/>
        <v>4.3018913083562572E-2</v>
      </c>
      <c r="V8">
        <f t="shared" si="16"/>
        <v>-12.815676749434427</v>
      </c>
      <c r="W8">
        <f t="shared" si="17"/>
        <v>81.09553851482795</v>
      </c>
      <c r="X8" s="8">
        <f t="shared" si="18"/>
        <v>0.49501088663155163</v>
      </c>
      <c r="Y8" s="8">
        <f t="shared" si="19"/>
        <v>0.26974550186814061</v>
      </c>
      <c r="Z8" s="8">
        <f t="shared" si="20"/>
        <v>0.72027627139496264</v>
      </c>
      <c r="AA8" s="9">
        <f t="shared" si="21"/>
        <v>648.7643081186236</v>
      </c>
      <c r="AB8">
        <f t="shared" si="22"/>
        <v>49.184323250565569</v>
      </c>
      <c r="AC8">
        <f t="shared" si="23"/>
        <v>-167.70391918735862</v>
      </c>
      <c r="AD8">
        <f t="shared" si="24"/>
        <v>137.23327077787641</v>
      </c>
      <c r="AE8">
        <f t="shared" si="25"/>
        <v>-47.233270777876413</v>
      </c>
      <c r="AF8">
        <f t="shared" si="26"/>
        <v>5.3368582985599787E-3</v>
      </c>
      <c r="AG8">
        <f t="shared" si="27"/>
        <v>-47.22793391957785</v>
      </c>
      <c r="AH8">
        <f t="shared" si="28"/>
        <v>18.071777703661382</v>
      </c>
    </row>
    <row r="9" spans="1:34" x14ac:dyDescent="0.3">
      <c r="D9" s="2">
        <f t="shared" si="1"/>
        <v>43158</v>
      </c>
      <c r="E9" s="8">
        <f t="shared" si="29"/>
        <v>3.3333333333333333E-2</v>
      </c>
      <c r="F9" s="3">
        <f t="shared" si="2"/>
        <v>2458176.4083333332</v>
      </c>
      <c r="G9" s="4">
        <f t="shared" si="3"/>
        <v>0.18155806525210702</v>
      </c>
      <c r="I9">
        <f t="shared" si="4"/>
        <v>336.69658791570691</v>
      </c>
      <c r="J9">
        <f t="shared" si="5"/>
        <v>6893.4470264992387</v>
      </c>
      <c r="K9">
        <f t="shared" si="6"/>
        <v>1.6700997667156953E-2</v>
      </c>
      <c r="L9">
        <f t="shared" si="7"/>
        <v>1.5565193008639513</v>
      </c>
      <c r="M9">
        <f t="shared" si="8"/>
        <v>338.25310721657087</v>
      </c>
      <c r="N9">
        <f t="shared" si="9"/>
        <v>6895.003545800103</v>
      </c>
      <c r="O9">
        <f t="shared" si="10"/>
        <v>0.9902371552657625</v>
      </c>
      <c r="P9">
        <f t="shared" si="11"/>
        <v>338.24397194173127</v>
      </c>
      <c r="Q9">
        <f t="shared" si="12"/>
        <v>23.436930097382561</v>
      </c>
      <c r="R9">
        <f t="shared" si="13"/>
        <v>23.435155567972352</v>
      </c>
      <c r="S9">
        <f t="shared" si="0"/>
        <v>-20.110789604688406</v>
      </c>
      <c r="T9">
        <f t="shared" si="14"/>
        <v>-8.4770709261357542</v>
      </c>
      <c r="U9">
        <f t="shared" si="15"/>
        <v>4.3018913104789933E-2</v>
      </c>
      <c r="V9">
        <f t="shared" si="16"/>
        <v>-12.814951444862587</v>
      </c>
      <c r="W9">
        <f t="shared" si="17"/>
        <v>81.09746156060433</v>
      </c>
      <c r="X9" s="8">
        <f t="shared" si="18"/>
        <v>0.49501038294782124</v>
      </c>
      <c r="Y9" s="8">
        <f t="shared" si="19"/>
        <v>0.26973965639058695</v>
      </c>
      <c r="Z9" s="8">
        <f t="shared" si="20"/>
        <v>0.72028110950505553</v>
      </c>
      <c r="AA9" s="9">
        <f t="shared" si="21"/>
        <v>648.77969248483464</v>
      </c>
      <c r="AB9">
        <f t="shared" si="22"/>
        <v>55.185048555137428</v>
      </c>
      <c r="AC9">
        <f t="shared" si="23"/>
        <v>-166.20373786121564</v>
      </c>
      <c r="AD9">
        <f t="shared" si="24"/>
        <v>136.9156232511628</v>
      </c>
      <c r="AE9">
        <f t="shared" si="25"/>
        <v>-46.915623251162799</v>
      </c>
      <c r="AF9">
        <f t="shared" si="26"/>
        <v>5.3965201417414581E-3</v>
      </c>
      <c r="AG9">
        <f t="shared" si="27"/>
        <v>-46.910226731021055</v>
      </c>
      <c r="AH9">
        <f t="shared" si="28"/>
        <v>20.200031702150625</v>
      </c>
    </row>
    <row r="10" spans="1:34" x14ac:dyDescent="0.3">
      <c r="D10" s="2">
        <f t="shared" si="1"/>
        <v>43158</v>
      </c>
      <c r="E10" s="8">
        <f t="shared" si="29"/>
        <v>3.7499999999999999E-2</v>
      </c>
      <c r="F10" s="3">
        <f t="shared" si="2"/>
        <v>2458176.4125000001</v>
      </c>
      <c r="G10" s="4">
        <f t="shared" si="3"/>
        <v>0.1815581793292291</v>
      </c>
      <c r="I10">
        <f t="shared" si="4"/>
        <v>336.70069477993457</v>
      </c>
      <c r="J10">
        <f t="shared" si="5"/>
        <v>6893.4511331672866</v>
      </c>
      <c r="K10">
        <f t="shared" si="6"/>
        <v>1.6700997662356245E-2</v>
      </c>
      <c r="L10">
        <f t="shared" si="7"/>
        <v>1.5566000971019538</v>
      </c>
      <c r="M10">
        <f t="shared" si="8"/>
        <v>338.25729487703654</v>
      </c>
      <c r="N10">
        <f t="shared" si="9"/>
        <v>6895.0077332643887</v>
      </c>
      <c r="O10">
        <f t="shared" si="10"/>
        <v>0.99023813603353816</v>
      </c>
      <c r="P10">
        <f t="shared" si="11"/>
        <v>338.24815958943748</v>
      </c>
      <c r="Q10">
        <f t="shared" si="12"/>
        <v>23.436930095899083</v>
      </c>
      <c r="R10">
        <f t="shared" si="13"/>
        <v>23.435155573594454</v>
      </c>
      <c r="S10">
        <f t="shared" si="0"/>
        <v>-20.106862059077589</v>
      </c>
      <c r="T10">
        <f t="shared" si="14"/>
        <v>-8.4755069798756697</v>
      </c>
      <c r="U10">
        <f t="shared" si="15"/>
        <v>4.3018913126017383E-2</v>
      </c>
      <c r="V10">
        <f t="shared" si="16"/>
        <v>-12.814225980697357</v>
      </c>
      <c r="W10">
        <f t="shared" si="17"/>
        <v>81.09938462628719</v>
      </c>
      <c r="X10" s="8">
        <f t="shared" si="18"/>
        <v>0.495009879153262</v>
      </c>
      <c r="Y10" s="8">
        <f t="shared" si="19"/>
        <v>0.26973381074690872</v>
      </c>
      <c r="Z10" s="8">
        <f t="shared" si="20"/>
        <v>0.72028594755961528</v>
      </c>
      <c r="AA10" s="9">
        <f t="shared" si="21"/>
        <v>648.79507701029752</v>
      </c>
      <c r="AB10">
        <f t="shared" si="22"/>
        <v>61.185774019302642</v>
      </c>
      <c r="AC10">
        <f t="shared" si="23"/>
        <v>-164.70355649517433</v>
      </c>
      <c r="AD10">
        <f t="shared" si="24"/>
        <v>136.56456158399126</v>
      </c>
      <c r="AE10">
        <f t="shared" si="25"/>
        <v>-46.564561583991264</v>
      </c>
      <c r="AF10">
        <f t="shared" si="26"/>
        <v>5.4631820311580991E-3</v>
      </c>
      <c r="AG10">
        <f t="shared" si="27"/>
        <v>-46.559098401960107</v>
      </c>
      <c r="AH10">
        <f t="shared" si="28"/>
        <v>22.303782781083214</v>
      </c>
    </row>
    <row r="11" spans="1:34" x14ac:dyDescent="0.3">
      <c r="D11" s="2">
        <f t="shared" si="1"/>
        <v>43158</v>
      </c>
      <c r="E11" s="8">
        <f t="shared" si="29"/>
        <v>4.1666666666666664E-2</v>
      </c>
      <c r="F11" s="3">
        <f t="shared" si="2"/>
        <v>2458176.4166666665</v>
      </c>
      <c r="G11" s="4">
        <f t="shared" si="3"/>
        <v>0.18155829340633844</v>
      </c>
      <c r="I11">
        <f t="shared" si="4"/>
        <v>336.70480164370383</v>
      </c>
      <c r="J11">
        <f t="shared" si="5"/>
        <v>6893.4552398348769</v>
      </c>
      <c r="K11">
        <f t="shared" si="6"/>
        <v>1.6700997657555536E-2</v>
      </c>
      <c r="L11">
        <f t="shared" si="7"/>
        <v>1.5566808850356479</v>
      </c>
      <c r="M11">
        <f t="shared" si="8"/>
        <v>338.26148252873946</v>
      </c>
      <c r="N11">
        <f t="shared" si="9"/>
        <v>6895.0119207199123</v>
      </c>
      <c r="O11">
        <f t="shared" si="10"/>
        <v>0.99023911685138111</v>
      </c>
      <c r="P11">
        <f t="shared" si="11"/>
        <v>338.25234722838098</v>
      </c>
      <c r="Q11">
        <f t="shared" si="12"/>
        <v>23.436930094415604</v>
      </c>
      <c r="R11">
        <f t="shared" si="13"/>
        <v>23.435155579216584</v>
      </c>
      <c r="S11">
        <f t="shared" si="0"/>
        <v>-20.102934553636157</v>
      </c>
      <c r="T11">
        <f t="shared" si="14"/>
        <v>-8.4739429976406999</v>
      </c>
      <c r="U11">
        <f t="shared" si="15"/>
        <v>4.3018913147244951E-2</v>
      </c>
      <c r="V11">
        <f t="shared" si="16"/>
        <v>-12.813500357122797</v>
      </c>
      <c r="W11">
        <f t="shared" si="17"/>
        <v>81.101307711440711</v>
      </c>
      <c r="X11" s="8">
        <f t="shared" si="18"/>
        <v>0.49500937524800198</v>
      </c>
      <c r="Y11" s="8">
        <f t="shared" si="19"/>
        <v>0.26972796493844442</v>
      </c>
      <c r="Z11" s="8">
        <f t="shared" si="20"/>
        <v>0.72029078555755954</v>
      </c>
      <c r="AA11" s="9">
        <f t="shared" si="21"/>
        <v>648.81046169152569</v>
      </c>
      <c r="AB11">
        <f t="shared" si="22"/>
        <v>67.186499642877209</v>
      </c>
      <c r="AC11">
        <f t="shared" si="23"/>
        <v>-163.20337508928071</v>
      </c>
      <c r="AD11">
        <f t="shared" si="24"/>
        <v>136.18095530113214</v>
      </c>
      <c r="AE11">
        <f t="shared" si="25"/>
        <v>-46.180955301132144</v>
      </c>
      <c r="AF11">
        <f t="shared" si="26"/>
        <v>5.5369138764225969E-3</v>
      </c>
      <c r="AG11">
        <f t="shared" si="27"/>
        <v>-46.175418387255725</v>
      </c>
      <c r="AH11">
        <f t="shared" si="28"/>
        <v>24.381296494609046</v>
      </c>
    </row>
    <row r="12" spans="1:34" x14ac:dyDescent="0.3">
      <c r="D12" s="2">
        <f t="shared" si="1"/>
        <v>43158</v>
      </c>
      <c r="E12" s="8">
        <f t="shared" si="29"/>
        <v>4.583333333333333E-2</v>
      </c>
      <c r="F12" s="3">
        <f t="shared" si="2"/>
        <v>2458176.4208333334</v>
      </c>
      <c r="G12" s="4">
        <f t="shared" si="3"/>
        <v>0.18155840748346053</v>
      </c>
      <c r="I12">
        <f t="shared" si="4"/>
        <v>336.70890850793057</v>
      </c>
      <c r="J12">
        <f t="shared" si="5"/>
        <v>6893.4593465029257</v>
      </c>
      <c r="K12">
        <f t="shared" si="6"/>
        <v>1.6700997652754828E-2</v>
      </c>
      <c r="L12">
        <f t="shared" si="7"/>
        <v>1.5567616646826852</v>
      </c>
      <c r="M12">
        <f t="shared" si="8"/>
        <v>338.26567017261328</v>
      </c>
      <c r="N12">
        <f t="shared" si="9"/>
        <v>6895.0161081676088</v>
      </c>
      <c r="O12">
        <f t="shared" si="10"/>
        <v>0.99024009771950505</v>
      </c>
      <c r="P12">
        <f t="shared" si="11"/>
        <v>338.25653485949539</v>
      </c>
      <c r="Q12">
        <f t="shared" si="12"/>
        <v>23.436930092932126</v>
      </c>
      <c r="R12">
        <f t="shared" si="13"/>
        <v>23.435155584838743</v>
      </c>
      <c r="S12">
        <f t="shared" si="0"/>
        <v>-20.099007087482857</v>
      </c>
      <c r="T12">
        <f t="shared" si="14"/>
        <v>-8.4723789790900632</v>
      </c>
      <c r="U12">
        <f t="shared" si="15"/>
        <v>4.3018913168472624E-2</v>
      </c>
      <c r="V12">
        <f t="shared" si="16"/>
        <v>-12.81277457399913</v>
      </c>
      <c r="W12">
        <f t="shared" si="17"/>
        <v>81.103230816487837</v>
      </c>
      <c r="X12" s="8">
        <f t="shared" si="18"/>
        <v>0.49500887123194387</v>
      </c>
      <c r="Y12" s="8">
        <f t="shared" si="19"/>
        <v>0.26972211896392206</v>
      </c>
      <c r="Z12" s="8">
        <f t="shared" si="20"/>
        <v>0.72029562349996568</v>
      </c>
      <c r="AA12" s="9">
        <f t="shared" si="21"/>
        <v>648.8258465319027</v>
      </c>
      <c r="AB12">
        <f t="shared" si="22"/>
        <v>73.187225426000879</v>
      </c>
      <c r="AC12">
        <f t="shared" si="23"/>
        <v>-161.70319364349979</v>
      </c>
      <c r="AD12">
        <f t="shared" si="24"/>
        <v>135.76572411243902</v>
      </c>
      <c r="AE12">
        <f t="shared" si="25"/>
        <v>-45.765724112439017</v>
      </c>
      <c r="AF12">
        <f t="shared" si="26"/>
        <v>5.6177997487191905E-3</v>
      </c>
      <c r="AG12">
        <f t="shared" si="27"/>
        <v>-45.760106312690297</v>
      </c>
      <c r="AH12">
        <f t="shared" si="28"/>
        <v>26.431065930188197</v>
      </c>
    </row>
    <row r="13" spans="1:34" x14ac:dyDescent="0.3">
      <c r="D13" s="2">
        <f t="shared" si="1"/>
        <v>43158</v>
      </c>
      <c r="E13" s="8">
        <f t="shared" si="29"/>
        <v>4.9999999999999996E-2</v>
      </c>
      <c r="F13" s="3">
        <f t="shared" si="2"/>
        <v>2458176.4249999998</v>
      </c>
      <c r="G13" s="4">
        <f t="shared" si="3"/>
        <v>0.18155852156056984</v>
      </c>
      <c r="I13">
        <f t="shared" si="4"/>
        <v>336.71301537169802</v>
      </c>
      <c r="J13">
        <f t="shared" si="5"/>
        <v>6893.4634531705133</v>
      </c>
      <c r="K13">
        <f t="shared" si="6"/>
        <v>1.670099764795412E-2</v>
      </c>
      <c r="L13">
        <f t="shared" si="7"/>
        <v>1.5568424360245681</v>
      </c>
      <c r="M13">
        <f t="shared" si="8"/>
        <v>338.26985780772259</v>
      </c>
      <c r="N13">
        <f t="shared" si="9"/>
        <v>6895.0202956065377</v>
      </c>
      <c r="O13">
        <f t="shared" si="10"/>
        <v>0.99024107863768429</v>
      </c>
      <c r="P13">
        <f t="shared" si="11"/>
        <v>338.26072248184539</v>
      </c>
      <c r="Q13">
        <f t="shared" si="12"/>
        <v>23.436930091448648</v>
      </c>
      <c r="R13">
        <f t="shared" si="13"/>
        <v>23.435155590460923</v>
      </c>
      <c r="S13">
        <f t="shared" si="0"/>
        <v>-20.095079661489244</v>
      </c>
      <c r="T13">
        <f t="shared" si="14"/>
        <v>-8.4708149245809761</v>
      </c>
      <c r="U13">
        <f t="shared" si="15"/>
        <v>4.3018913189700372E-2</v>
      </c>
      <c r="V13">
        <f t="shared" si="16"/>
        <v>-12.81204863151002</v>
      </c>
      <c r="W13">
        <f t="shared" si="17"/>
        <v>81.105153940993219</v>
      </c>
      <c r="X13" s="8">
        <f t="shared" si="18"/>
        <v>0.49500836710521529</v>
      </c>
      <c r="Y13" s="8">
        <f t="shared" si="19"/>
        <v>0.26971627282467858</v>
      </c>
      <c r="Z13" s="8">
        <f t="shared" si="20"/>
        <v>0.72030046138575199</v>
      </c>
      <c r="AA13" s="9">
        <f t="shared" si="21"/>
        <v>648.84123152794575</v>
      </c>
      <c r="AB13">
        <f t="shared" si="22"/>
        <v>79.187951368489962</v>
      </c>
      <c r="AC13">
        <f t="shared" si="23"/>
        <v>-160.20301215787751</v>
      </c>
      <c r="AD13">
        <f t="shared" si="24"/>
        <v>135.31982925386959</v>
      </c>
      <c r="AE13">
        <f t="shared" si="25"/>
        <v>-45.319829253869585</v>
      </c>
      <c r="AF13">
        <f t="shared" si="26"/>
        <v>5.7059397949414427E-3</v>
      </c>
      <c r="AG13">
        <f t="shared" si="27"/>
        <v>-45.314123314074642</v>
      </c>
      <c r="AH13">
        <f t="shared" si="28"/>
        <v>28.451811747896386</v>
      </c>
    </row>
    <row r="14" spans="1:34" x14ac:dyDescent="0.3">
      <c r="D14" s="2">
        <f t="shared" si="1"/>
        <v>43158</v>
      </c>
      <c r="E14" s="8">
        <f t="shared" si="29"/>
        <v>5.4166666666666662E-2</v>
      </c>
      <c r="F14" s="3">
        <f t="shared" si="2"/>
        <v>2458176.4291666667</v>
      </c>
      <c r="G14" s="4">
        <f t="shared" si="3"/>
        <v>0.18155863563769192</v>
      </c>
      <c r="I14">
        <f t="shared" si="4"/>
        <v>336.71712223592658</v>
      </c>
      <c r="J14">
        <f t="shared" si="5"/>
        <v>6893.4675598385629</v>
      </c>
      <c r="K14">
        <f t="shared" si="6"/>
        <v>1.6700997643153411E-2</v>
      </c>
      <c r="L14">
        <f t="shared" si="7"/>
        <v>1.5569231990790411</v>
      </c>
      <c r="M14">
        <f t="shared" si="8"/>
        <v>338.27404543500563</v>
      </c>
      <c r="N14">
        <f t="shared" si="9"/>
        <v>6895.0244830376423</v>
      </c>
      <c r="O14">
        <f t="shared" si="10"/>
        <v>0.99024205960613476</v>
      </c>
      <c r="P14">
        <f t="shared" si="11"/>
        <v>338.26491009636914</v>
      </c>
      <c r="Q14">
        <f t="shared" si="12"/>
        <v>23.436930089965166</v>
      </c>
      <c r="R14">
        <f t="shared" si="13"/>
        <v>23.435155596083128</v>
      </c>
      <c r="S14">
        <f t="shared" si="0"/>
        <v>-20.09115227476989</v>
      </c>
      <c r="T14">
        <f t="shared" si="14"/>
        <v>-8.4692508337709693</v>
      </c>
      <c r="U14">
        <f t="shared" si="15"/>
        <v>4.3018913210928225E-2</v>
      </c>
      <c r="V14">
        <f t="shared" si="16"/>
        <v>-12.811322529514822</v>
      </c>
      <c r="W14">
        <f t="shared" si="17"/>
        <v>81.107077085381832</v>
      </c>
      <c r="X14" s="8">
        <f t="shared" si="18"/>
        <v>0.49500786286771858</v>
      </c>
      <c r="Y14" s="8">
        <f t="shared" si="19"/>
        <v>0.26971042651943572</v>
      </c>
      <c r="Z14" s="8">
        <f t="shared" si="20"/>
        <v>0.7203052992160015</v>
      </c>
      <c r="AA14" s="9">
        <f t="shared" si="21"/>
        <v>648.85661668305465</v>
      </c>
      <c r="AB14">
        <f t="shared" si="22"/>
        <v>85.188677470485175</v>
      </c>
      <c r="AC14">
        <f t="shared" si="23"/>
        <v>-158.70283063237872</v>
      </c>
      <c r="AD14">
        <f t="shared" si="24"/>
        <v>134.84426505327019</v>
      </c>
      <c r="AE14">
        <f t="shared" si="25"/>
        <v>-44.844265053270192</v>
      </c>
      <c r="AF14">
        <f t="shared" si="26"/>
        <v>5.8014522982408482E-3</v>
      </c>
      <c r="AG14">
        <f t="shared" si="27"/>
        <v>-44.838463600971949</v>
      </c>
      <c r="AH14">
        <f t="shared" si="28"/>
        <v>30.442478663356269</v>
      </c>
    </row>
    <row r="15" spans="1:34" x14ac:dyDescent="0.3">
      <c r="D15" s="2">
        <f t="shared" si="1"/>
        <v>43158</v>
      </c>
      <c r="E15" s="8">
        <f t="shared" si="29"/>
        <v>5.8333333333333327E-2</v>
      </c>
      <c r="F15" s="3">
        <f t="shared" si="2"/>
        <v>2458176.4333333331</v>
      </c>
      <c r="G15" s="4">
        <f t="shared" si="3"/>
        <v>0.18155874971480127</v>
      </c>
      <c r="I15">
        <f t="shared" si="4"/>
        <v>336.72122909969494</v>
      </c>
      <c r="J15">
        <f t="shared" si="5"/>
        <v>6893.4716665061515</v>
      </c>
      <c r="K15">
        <f t="shared" si="6"/>
        <v>1.6700997638352703E-2</v>
      </c>
      <c r="L15">
        <f t="shared" si="7"/>
        <v>1.5570039538275462</v>
      </c>
      <c r="M15">
        <f t="shared" si="8"/>
        <v>338.27823305352246</v>
      </c>
      <c r="N15">
        <f t="shared" si="9"/>
        <v>6895.0286704599794</v>
      </c>
      <c r="O15">
        <f t="shared" si="10"/>
        <v>0.99024304062463009</v>
      </c>
      <c r="P15">
        <f t="shared" si="11"/>
        <v>338.26909770212671</v>
      </c>
      <c r="Q15">
        <f t="shared" si="12"/>
        <v>23.436930088481688</v>
      </c>
      <c r="R15">
        <f t="shared" si="13"/>
        <v>23.435155601705365</v>
      </c>
      <c r="S15">
        <f t="shared" si="0"/>
        <v>-20.08722492820058</v>
      </c>
      <c r="T15">
        <f t="shared" si="14"/>
        <v>-8.4676867070189683</v>
      </c>
      <c r="U15">
        <f t="shared" si="15"/>
        <v>4.3018913232156182E-2</v>
      </c>
      <c r="V15">
        <f t="shared" si="16"/>
        <v>-12.810596268198188</v>
      </c>
      <c r="W15">
        <f t="shared" si="17"/>
        <v>81.109000249216223</v>
      </c>
      <c r="X15" s="8">
        <f t="shared" si="18"/>
        <v>0.49500735851958211</v>
      </c>
      <c r="Y15" s="8">
        <f t="shared" si="19"/>
        <v>0.26970458004953701</v>
      </c>
      <c r="Z15" s="8">
        <f t="shared" si="20"/>
        <v>0.7203101369896272</v>
      </c>
      <c r="AA15" s="9">
        <f t="shared" si="21"/>
        <v>648.87200199372978</v>
      </c>
      <c r="AB15">
        <f t="shared" si="22"/>
        <v>91.189403731801804</v>
      </c>
      <c r="AC15">
        <f t="shared" si="23"/>
        <v>-157.20264906704955</v>
      </c>
      <c r="AD15">
        <f t="shared" si="24"/>
        <v>134.34005086033937</v>
      </c>
      <c r="AE15">
        <f t="shared" si="25"/>
        <v>-44.340050860339375</v>
      </c>
      <c r="AF15">
        <f t="shared" si="26"/>
        <v>5.9044758920844967E-3</v>
      </c>
      <c r="AG15">
        <f t="shared" si="27"/>
        <v>-44.334146384447287</v>
      </c>
      <c r="AH15">
        <f t="shared" si="28"/>
        <v>32.402228843347984</v>
      </c>
    </row>
    <row r="16" spans="1:34" x14ac:dyDescent="0.3">
      <c r="D16" s="2">
        <f t="shared" si="1"/>
        <v>43158</v>
      </c>
      <c r="E16" s="8">
        <f t="shared" si="29"/>
        <v>6.2499999999999993E-2</v>
      </c>
      <c r="F16" s="3">
        <f t="shared" si="2"/>
        <v>2458176.4375</v>
      </c>
      <c r="G16" s="4">
        <f t="shared" si="3"/>
        <v>0.18155886379192335</v>
      </c>
      <c r="I16">
        <f t="shared" si="4"/>
        <v>336.7253359639235</v>
      </c>
      <c r="J16">
        <f t="shared" si="5"/>
        <v>6893.4757731742002</v>
      </c>
      <c r="K16">
        <f t="shared" si="6"/>
        <v>1.6700997633551994E-2</v>
      </c>
      <c r="L16">
        <f t="shared" si="7"/>
        <v>1.5570847002878245</v>
      </c>
      <c r="M16">
        <f t="shared" si="8"/>
        <v>338.28242066421132</v>
      </c>
      <c r="N16">
        <f t="shared" si="9"/>
        <v>6895.0328578744884</v>
      </c>
      <c r="O16">
        <f t="shared" si="10"/>
        <v>0.99024402169338555</v>
      </c>
      <c r="P16">
        <f t="shared" si="11"/>
        <v>338.27328530005639</v>
      </c>
      <c r="Q16">
        <f t="shared" si="12"/>
        <v>23.43693008699821</v>
      </c>
      <c r="R16">
        <f t="shared" si="13"/>
        <v>23.435155607327626</v>
      </c>
      <c r="S16">
        <f t="shared" si="0"/>
        <v>-20.083297620895802</v>
      </c>
      <c r="T16">
        <f t="shared" si="14"/>
        <v>-8.4661225439824523</v>
      </c>
      <c r="U16">
        <f t="shared" si="15"/>
        <v>4.3018913253384257E-2</v>
      </c>
      <c r="V16">
        <f t="shared" si="16"/>
        <v>-12.809869847419423</v>
      </c>
      <c r="W16">
        <f t="shared" si="17"/>
        <v>81.110923432921453</v>
      </c>
      <c r="X16" s="8">
        <f t="shared" si="18"/>
        <v>0.49500685406070793</v>
      </c>
      <c r="Y16" s="8">
        <f t="shared" si="19"/>
        <v>0.26969873341370387</v>
      </c>
      <c r="Z16" s="8">
        <f t="shared" si="20"/>
        <v>0.720314974707712</v>
      </c>
      <c r="AA16" s="9">
        <f t="shared" si="21"/>
        <v>648.88738746337162</v>
      </c>
      <c r="AB16">
        <f t="shared" si="22"/>
        <v>97.190130152580537</v>
      </c>
      <c r="AC16">
        <f t="shared" si="23"/>
        <v>-155.70246746185487</v>
      </c>
      <c r="AD16">
        <f t="shared" si="24"/>
        <v>133.80822344357921</v>
      </c>
      <c r="AE16">
        <f t="shared" si="25"/>
        <v>-43.808223443579209</v>
      </c>
      <c r="AF16">
        <f t="shared" si="26"/>
        <v>6.0151719429611906E-3</v>
      </c>
      <c r="AG16">
        <f t="shared" si="27"/>
        <v>-43.802208271636246</v>
      </c>
      <c r="AH16">
        <f t="shared" si="28"/>
        <v>34.330432717617555</v>
      </c>
    </row>
    <row r="17" spans="4:34" x14ac:dyDescent="0.3">
      <c r="D17" s="2">
        <f t="shared" si="1"/>
        <v>43158</v>
      </c>
      <c r="E17" s="8">
        <f t="shared" si="29"/>
        <v>6.6666666666666666E-2</v>
      </c>
      <c r="F17" s="3">
        <f t="shared" si="2"/>
        <v>2458176.4416666669</v>
      </c>
      <c r="G17" s="4">
        <f t="shared" si="3"/>
        <v>0.18155897786904543</v>
      </c>
      <c r="I17">
        <f t="shared" si="4"/>
        <v>336.72944282814933</v>
      </c>
      <c r="J17">
        <f t="shared" si="5"/>
        <v>6893.479879842248</v>
      </c>
      <c r="K17">
        <f t="shared" si="6"/>
        <v>1.6700997628751286E-2</v>
      </c>
      <c r="L17">
        <f t="shared" si="7"/>
        <v>1.5571654384503979</v>
      </c>
      <c r="M17">
        <f t="shared" si="8"/>
        <v>338.28660826659973</v>
      </c>
      <c r="N17">
        <f t="shared" si="9"/>
        <v>6895.0370452806983</v>
      </c>
      <c r="O17">
        <f t="shared" si="10"/>
        <v>0.99024500281228467</v>
      </c>
      <c r="P17">
        <f t="shared" si="11"/>
        <v>338.27747288968567</v>
      </c>
      <c r="Q17">
        <f t="shared" si="12"/>
        <v>23.436930085514732</v>
      </c>
      <c r="R17">
        <f t="shared" si="13"/>
        <v>23.435155612949913</v>
      </c>
      <c r="S17">
        <f t="shared" si="0"/>
        <v>-20.079370353293005</v>
      </c>
      <c r="T17">
        <f t="shared" si="14"/>
        <v>-8.4645583448457824</v>
      </c>
      <c r="U17">
        <f t="shared" si="15"/>
        <v>4.3018913274612401E-2</v>
      </c>
      <c r="V17">
        <f t="shared" si="16"/>
        <v>-12.80914326728238</v>
      </c>
      <c r="W17">
        <f t="shared" si="17"/>
        <v>81.112846636274725</v>
      </c>
      <c r="X17" s="8">
        <f t="shared" si="18"/>
        <v>0.49500634949116828</v>
      </c>
      <c r="Y17" s="8">
        <f t="shared" si="19"/>
        <v>0.26969288661262736</v>
      </c>
      <c r="Z17" s="8">
        <f t="shared" si="20"/>
        <v>0.72031981236970921</v>
      </c>
      <c r="AA17" s="9">
        <f t="shared" si="21"/>
        <v>648.9027730901978</v>
      </c>
      <c r="AB17">
        <f t="shared" si="22"/>
        <v>103.19085673271763</v>
      </c>
      <c r="AC17">
        <f t="shared" si="23"/>
        <v>-154.20228581682059</v>
      </c>
      <c r="AD17">
        <f t="shared" si="24"/>
        <v>133.2498299421745</v>
      </c>
      <c r="AE17">
        <f t="shared" si="25"/>
        <v>-43.2498299421745</v>
      </c>
      <c r="AF17">
        <f t="shared" si="26"/>
        <v>6.133727121171031E-3</v>
      </c>
      <c r="AG17">
        <f t="shared" si="27"/>
        <v>-43.243696215053326</v>
      </c>
      <c r="AH17">
        <f t="shared" si="28"/>
        <v>36.226657724543998</v>
      </c>
    </row>
    <row r="18" spans="4:34" x14ac:dyDescent="0.3">
      <c r="D18" s="2">
        <f t="shared" si="1"/>
        <v>43158</v>
      </c>
      <c r="E18" s="8">
        <f t="shared" si="29"/>
        <v>7.0833333333333331E-2</v>
      </c>
      <c r="F18" s="3">
        <f t="shared" si="2"/>
        <v>2458176.4458333333</v>
      </c>
      <c r="G18" s="4">
        <f t="shared" si="3"/>
        <v>0.18155909194615474</v>
      </c>
      <c r="I18">
        <f t="shared" si="4"/>
        <v>336.73354969191769</v>
      </c>
      <c r="J18">
        <f t="shared" si="5"/>
        <v>6893.4839865098375</v>
      </c>
      <c r="K18">
        <f t="shared" si="6"/>
        <v>1.6700997623950581E-2</v>
      </c>
      <c r="L18">
        <f t="shared" si="7"/>
        <v>1.5572461683058547</v>
      </c>
      <c r="M18">
        <f t="shared" si="8"/>
        <v>338.29079586022357</v>
      </c>
      <c r="N18">
        <f t="shared" si="9"/>
        <v>6895.0412326781434</v>
      </c>
      <c r="O18">
        <f t="shared" si="10"/>
        <v>0.990245983981214</v>
      </c>
      <c r="P18">
        <f t="shared" si="11"/>
        <v>338.28166047055043</v>
      </c>
      <c r="Q18">
        <f t="shared" si="12"/>
        <v>23.436930084031253</v>
      </c>
      <c r="R18">
        <f t="shared" si="13"/>
        <v>23.435155618572228</v>
      </c>
      <c r="S18">
        <f t="shared" si="0"/>
        <v>-20.07544312582186</v>
      </c>
      <c r="T18">
        <f t="shared" si="14"/>
        <v>-8.4629941097902464</v>
      </c>
      <c r="U18">
        <f t="shared" si="15"/>
        <v>4.3018913295840677E-2</v>
      </c>
      <c r="V18">
        <f t="shared" si="16"/>
        <v>-12.808416527889175</v>
      </c>
      <c r="W18">
        <f t="shared" si="17"/>
        <v>81.11476985905702</v>
      </c>
      <c r="X18" s="8">
        <f t="shared" si="18"/>
        <v>0.49500584481103416</v>
      </c>
      <c r="Y18" s="8">
        <f t="shared" si="19"/>
        <v>0.26968703964698687</v>
      </c>
      <c r="Z18" s="8">
        <f t="shared" si="20"/>
        <v>0.7203246499750815</v>
      </c>
      <c r="AA18" s="9">
        <f t="shared" si="21"/>
        <v>648.91815887245616</v>
      </c>
      <c r="AB18">
        <f t="shared" si="22"/>
        <v>109.19158347211084</v>
      </c>
      <c r="AC18">
        <f t="shared" si="23"/>
        <v>-152.70210413197231</v>
      </c>
      <c r="AD18">
        <f t="shared" si="24"/>
        <v>132.6659214262867</v>
      </c>
      <c r="AE18">
        <f t="shared" si="25"/>
        <v>-42.665921426286701</v>
      </c>
      <c r="AF18">
        <f t="shared" si="26"/>
        <v>6.26035618815935E-3</v>
      </c>
      <c r="AG18">
        <f t="shared" si="27"/>
        <v>-42.659661070098544</v>
      </c>
      <c r="AH18">
        <f t="shared" si="28"/>
        <v>38.090655494032831</v>
      </c>
    </row>
    <row r="19" spans="4:34" x14ac:dyDescent="0.3">
      <c r="D19" s="2">
        <f t="shared" si="1"/>
        <v>43158</v>
      </c>
      <c r="E19" s="8">
        <f t="shared" si="29"/>
        <v>7.4999999999999997E-2</v>
      </c>
      <c r="F19" s="3">
        <f t="shared" si="2"/>
        <v>2458176.4500000002</v>
      </c>
      <c r="G19" s="4">
        <f t="shared" si="3"/>
        <v>0.18155920602327683</v>
      </c>
      <c r="I19">
        <f t="shared" si="4"/>
        <v>336.73765655614534</v>
      </c>
      <c r="J19">
        <f t="shared" si="5"/>
        <v>6893.4880931778862</v>
      </c>
      <c r="K19">
        <f t="shared" si="6"/>
        <v>1.6700997619149872E-2</v>
      </c>
      <c r="L19">
        <f t="shared" si="7"/>
        <v>1.5573268898718682</v>
      </c>
      <c r="M19">
        <f t="shared" si="8"/>
        <v>338.29498344601723</v>
      </c>
      <c r="N19">
        <f t="shared" si="9"/>
        <v>6895.0454200677577</v>
      </c>
      <c r="O19">
        <f t="shared" si="10"/>
        <v>0.99024696520038658</v>
      </c>
      <c r="P19">
        <f t="shared" si="11"/>
        <v>338.28584804358508</v>
      </c>
      <c r="Q19">
        <f t="shared" si="12"/>
        <v>23.436930082547772</v>
      </c>
      <c r="R19">
        <f t="shared" si="13"/>
        <v>23.435155624194564</v>
      </c>
      <c r="S19">
        <f t="shared" si="0"/>
        <v>-20.07151593760036</v>
      </c>
      <c r="T19">
        <f t="shared" si="14"/>
        <v>-8.4614298384746771</v>
      </c>
      <c r="U19">
        <f t="shared" si="15"/>
        <v>4.3018913317069016E-2</v>
      </c>
      <c r="V19">
        <f t="shared" si="16"/>
        <v>-12.807689629099677</v>
      </c>
      <c r="W19">
        <f t="shared" si="17"/>
        <v>81.116693101691695</v>
      </c>
      <c r="X19" s="8">
        <f t="shared" si="18"/>
        <v>0.49500534002020807</v>
      </c>
      <c r="Y19" s="8">
        <f t="shared" si="19"/>
        <v>0.26968119251550893</v>
      </c>
      <c r="Z19" s="8">
        <f t="shared" si="20"/>
        <v>0.72032948752490722</v>
      </c>
      <c r="AA19" s="9">
        <f t="shared" si="21"/>
        <v>648.93354481353356</v>
      </c>
      <c r="AB19">
        <f t="shared" si="22"/>
        <v>115.19231037090032</v>
      </c>
      <c r="AC19">
        <f t="shared" si="23"/>
        <v>-151.20192240727494</v>
      </c>
      <c r="AD19">
        <f t="shared" si="24"/>
        <v>132.05754710243085</v>
      </c>
      <c r="AE19">
        <f t="shared" si="25"/>
        <v>-42.057547102430846</v>
      </c>
      <c r="AF19">
        <f t="shared" si="26"/>
        <v>6.3953050354119594E-3</v>
      </c>
      <c r="AG19">
        <f t="shared" si="27"/>
        <v>-42.051151797395434</v>
      </c>
      <c r="AH19">
        <f t="shared" si="28"/>
        <v>39.922347943634236</v>
      </c>
    </row>
    <row r="20" spans="4:34" x14ac:dyDescent="0.3">
      <c r="D20" s="2">
        <f t="shared" si="1"/>
        <v>43158</v>
      </c>
      <c r="E20" s="8">
        <f t="shared" si="29"/>
        <v>7.9166666666666663E-2</v>
      </c>
      <c r="F20" s="3">
        <f t="shared" si="2"/>
        <v>2458176.4541666666</v>
      </c>
      <c r="G20" s="4">
        <f t="shared" si="3"/>
        <v>0.18155932010038617</v>
      </c>
      <c r="I20">
        <f t="shared" si="4"/>
        <v>336.74176341991461</v>
      </c>
      <c r="J20">
        <f t="shared" si="5"/>
        <v>6893.4921998454756</v>
      </c>
      <c r="K20">
        <f t="shared" si="6"/>
        <v>1.6700997614349164E-2</v>
      </c>
      <c r="L20">
        <f t="shared" si="7"/>
        <v>1.5574076031299684</v>
      </c>
      <c r="M20">
        <f t="shared" si="8"/>
        <v>338.29917102304455</v>
      </c>
      <c r="N20">
        <f t="shared" si="9"/>
        <v>6895.0496074486055</v>
      </c>
      <c r="O20">
        <f t="shared" si="10"/>
        <v>0.99024794646957781</v>
      </c>
      <c r="P20">
        <f t="shared" si="11"/>
        <v>338.29003560785344</v>
      </c>
      <c r="Q20">
        <f t="shared" si="12"/>
        <v>23.436930081064293</v>
      </c>
      <c r="R20">
        <f t="shared" si="13"/>
        <v>23.435155629816933</v>
      </c>
      <c r="S20">
        <f t="shared" si="0"/>
        <v>-20.06758878950091</v>
      </c>
      <c r="T20">
        <f t="shared" si="14"/>
        <v>-8.4598655312567175</v>
      </c>
      <c r="U20">
        <f t="shared" si="15"/>
        <v>4.3018913338297479E-2</v>
      </c>
      <c r="V20">
        <f t="shared" si="16"/>
        <v>-12.806962571098101</v>
      </c>
      <c r="W20">
        <f t="shared" si="17"/>
        <v>81.11861636374293</v>
      </c>
      <c r="X20" s="8">
        <f t="shared" si="18"/>
        <v>0.4950048351188181</v>
      </c>
      <c r="Y20" s="8">
        <f t="shared" si="19"/>
        <v>0.26967534521953218</v>
      </c>
      <c r="Z20" s="8">
        <f t="shared" si="20"/>
        <v>0.72033432501810402</v>
      </c>
      <c r="AA20" s="9">
        <f t="shared" si="21"/>
        <v>648.94893090994344</v>
      </c>
      <c r="AB20">
        <f t="shared" si="22"/>
        <v>121.1930374289019</v>
      </c>
      <c r="AC20">
        <f t="shared" si="23"/>
        <v>-149.70174064277452</v>
      </c>
      <c r="AD20">
        <f t="shared" si="24"/>
        <v>131.42574918015421</v>
      </c>
      <c r="AE20">
        <f t="shared" si="25"/>
        <v>-41.425749180154213</v>
      </c>
      <c r="AF20">
        <f t="shared" si="26"/>
        <v>6.5388540184836939E-3</v>
      </c>
      <c r="AG20">
        <f t="shared" si="27"/>
        <v>-41.419210326135726</v>
      </c>
      <c r="AH20">
        <f t="shared" si="28"/>
        <v>41.721812721935066</v>
      </c>
    </row>
    <row r="21" spans="4:34" x14ac:dyDescent="0.3">
      <c r="D21" s="2">
        <f t="shared" si="1"/>
        <v>43158</v>
      </c>
      <c r="E21" s="8">
        <f t="shared" si="29"/>
        <v>8.3333333333333329E-2</v>
      </c>
      <c r="F21" s="3">
        <f t="shared" si="2"/>
        <v>2458176.4583333335</v>
      </c>
      <c r="G21" s="4">
        <f t="shared" si="3"/>
        <v>0.18155943417750825</v>
      </c>
      <c r="I21">
        <f t="shared" si="4"/>
        <v>336.74587028414135</v>
      </c>
      <c r="J21">
        <f t="shared" si="5"/>
        <v>6893.4963065135244</v>
      </c>
      <c r="K21">
        <f t="shared" si="6"/>
        <v>1.6700997609548456E-2</v>
      </c>
      <c r="L21">
        <f t="shared" si="7"/>
        <v>1.5574883080978081</v>
      </c>
      <c r="M21">
        <f t="shared" si="8"/>
        <v>338.30335859223914</v>
      </c>
      <c r="N21">
        <f t="shared" si="9"/>
        <v>6895.0537948216224</v>
      </c>
      <c r="O21">
        <f t="shared" si="10"/>
        <v>0.9902489277890022</v>
      </c>
      <c r="P21">
        <f t="shared" si="11"/>
        <v>338.29422316428912</v>
      </c>
      <c r="Q21">
        <f t="shared" si="12"/>
        <v>23.436930079580815</v>
      </c>
      <c r="R21">
        <f t="shared" si="13"/>
        <v>23.435155635439326</v>
      </c>
      <c r="S21">
        <f t="shared" si="0"/>
        <v>-20.063661680642277</v>
      </c>
      <c r="T21">
        <f t="shared" si="14"/>
        <v>-8.458301187795481</v>
      </c>
      <c r="U21">
        <f t="shared" si="15"/>
        <v>4.3018913359526026E-2</v>
      </c>
      <c r="V21">
        <f t="shared" si="16"/>
        <v>-12.806235353744428</v>
      </c>
      <c r="W21">
        <f t="shared" si="17"/>
        <v>81.120539645633727</v>
      </c>
      <c r="X21" s="8">
        <f t="shared" si="18"/>
        <v>0.49500433010676698</v>
      </c>
      <c r="Y21" s="8">
        <f t="shared" si="19"/>
        <v>0.26966949775778437</v>
      </c>
      <c r="Z21" s="8">
        <f t="shared" si="20"/>
        <v>0.72033916245574958</v>
      </c>
      <c r="AA21" s="9">
        <f t="shared" si="21"/>
        <v>648.96431716506982</v>
      </c>
      <c r="AB21">
        <f t="shared" si="22"/>
        <v>127.19376464625554</v>
      </c>
      <c r="AC21">
        <f t="shared" si="23"/>
        <v>-148.20155883843611</v>
      </c>
      <c r="AD21">
        <f t="shared" si="24"/>
        <v>130.77155839299076</v>
      </c>
      <c r="AE21">
        <f t="shared" si="25"/>
        <v>-40.771558392990755</v>
      </c>
      <c r="AF21">
        <f t="shared" si="26"/>
        <v>6.691321640644783E-3</v>
      </c>
      <c r="AG21">
        <f t="shared" si="27"/>
        <v>-40.76486707135011</v>
      </c>
      <c r="AH21">
        <f t="shared" si="28"/>
        <v>43.489268379897794</v>
      </c>
    </row>
    <row r="22" spans="4:34" x14ac:dyDescent="0.3">
      <c r="D22" s="2">
        <f t="shared" si="1"/>
        <v>43158</v>
      </c>
      <c r="E22" s="8">
        <f t="shared" si="29"/>
        <v>8.7499999999999994E-2</v>
      </c>
      <c r="F22" s="3">
        <f t="shared" si="2"/>
        <v>2458176.4624999999</v>
      </c>
      <c r="G22" s="4">
        <f t="shared" si="3"/>
        <v>0.18155954825461756</v>
      </c>
      <c r="I22">
        <f t="shared" si="4"/>
        <v>336.7499771479097</v>
      </c>
      <c r="J22">
        <f t="shared" si="5"/>
        <v>6893.500413181112</v>
      </c>
      <c r="K22">
        <f t="shared" si="6"/>
        <v>1.6700997604747747E-2</v>
      </c>
      <c r="L22">
        <f t="shared" si="7"/>
        <v>1.5575690047568902</v>
      </c>
      <c r="M22">
        <f t="shared" si="8"/>
        <v>338.30754615266659</v>
      </c>
      <c r="N22">
        <f t="shared" si="9"/>
        <v>6895.0579821858692</v>
      </c>
      <c r="O22">
        <f t="shared" si="10"/>
        <v>0.99024990915843414</v>
      </c>
      <c r="P22">
        <f t="shared" si="11"/>
        <v>338.29841071195767</v>
      </c>
      <c r="Q22">
        <f t="shared" si="12"/>
        <v>23.436930078097337</v>
      </c>
      <c r="R22">
        <f t="shared" si="13"/>
        <v>23.435155641061744</v>
      </c>
      <c r="S22">
        <f t="shared" si="0"/>
        <v>-20.059734611895177</v>
      </c>
      <c r="T22">
        <f t="shared" si="14"/>
        <v>-8.4567368084479728</v>
      </c>
      <c r="U22">
        <f t="shared" si="15"/>
        <v>4.3018913380754684E-2</v>
      </c>
      <c r="V22">
        <f t="shared" si="16"/>
        <v>-12.805507977222378</v>
      </c>
      <c r="W22">
        <f t="shared" si="17"/>
        <v>81.122462946929062</v>
      </c>
      <c r="X22" s="8">
        <f t="shared" si="18"/>
        <v>0.49500382498418222</v>
      </c>
      <c r="Y22" s="8">
        <f t="shared" si="19"/>
        <v>0.26966365013160148</v>
      </c>
      <c r="Z22" s="8">
        <f t="shared" si="20"/>
        <v>0.72034399983676289</v>
      </c>
      <c r="AA22" s="9">
        <f t="shared" si="21"/>
        <v>648.9797035754325</v>
      </c>
      <c r="AB22">
        <f t="shared" si="22"/>
        <v>133.19449202277758</v>
      </c>
      <c r="AC22">
        <f t="shared" si="23"/>
        <v>-146.7013769943056</v>
      </c>
      <c r="AD22">
        <f t="shared" si="24"/>
        <v>130.09599016171651</v>
      </c>
      <c r="AE22">
        <f t="shared" si="25"/>
        <v>-40.095990161716514</v>
      </c>
      <c r="AF22">
        <f t="shared" si="26"/>
        <v>6.8530686494773334E-3</v>
      </c>
      <c r="AG22">
        <f t="shared" si="27"/>
        <v>-40.089137093067038</v>
      </c>
      <c r="AH22">
        <f t="shared" si="28"/>
        <v>45.225059599521842</v>
      </c>
    </row>
    <row r="23" spans="4:34" x14ac:dyDescent="0.3">
      <c r="D23" s="2">
        <f t="shared" si="1"/>
        <v>43158</v>
      </c>
      <c r="E23" s="8">
        <f t="shared" si="29"/>
        <v>9.166666666666666E-2</v>
      </c>
      <c r="F23" s="3">
        <f t="shared" si="2"/>
        <v>2458176.4666666668</v>
      </c>
      <c r="G23" s="4">
        <f t="shared" si="3"/>
        <v>0.18155966233173965</v>
      </c>
      <c r="I23">
        <f t="shared" si="4"/>
        <v>336.75408401213735</v>
      </c>
      <c r="J23">
        <f t="shared" si="5"/>
        <v>6893.5045198491616</v>
      </c>
      <c r="K23">
        <f t="shared" si="6"/>
        <v>1.6700997599947039E-2</v>
      </c>
      <c r="L23">
        <f t="shared" si="7"/>
        <v>1.557649693124975</v>
      </c>
      <c r="M23">
        <f t="shared" si="8"/>
        <v>338.31173370526233</v>
      </c>
      <c r="N23">
        <f t="shared" si="9"/>
        <v>6895.0621695422869</v>
      </c>
      <c r="O23">
        <f t="shared" si="10"/>
        <v>0.99025089057808902</v>
      </c>
      <c r="P23">
        <f t="shared" si="11"/>
        <v>338.30259825179456</v>
      </c>
      <c r="Q23">
        <f t="shared" si="12"/>
        <v>23.436930076613859</v>
      </c>
      <c r="R23">
        <f t="shared" si="13"/>
        <v>23.435155646684191</v>
      </c>
      <c r="S23">
        <f t="shared" si="0"/>
        <v>-20.055807582376726</v>
      </c>
      <c r="T23">
        <f t="shared" si="14"/>
        <v>-8.4551723928726226</v>
      </c>
      <c r="U23">
        <f t="shared" si="15"/>
        <v>4.3018913401983452E-2</v>
      </c>
      <c r="V23">
        <f t="shared" si="16"/>
        <v>-12.804780441391799</v>
      </c>
      <c r="W23">
        <f t="shared" si="17"/>
        <v>81.12438626805276</v>
      </c>
      <c r="X23" s="8">
        <f t="shared" si="18"/>
        <v>0.49500331975096656</v>
      </c>
      <c r="Y23" s="8">
        <f t="shared" si="19"/>
        <v>0.26965780233970893</v>
      </c>
      <c r="Z23" s="8">
        <f t="shared" si="20"/>
        <v>0.7203488371622242</v>
      </c>
      <c r="AA23" s="9">
        <f t="shared" si="21"/>
        <v>648.99509014442208</v>
      </c>
      <c r="AB23">
        <f t="shared" si="22"/>
        <v>139.19521955860819</v>
      </c>
      <c r="AC23">
        <f t="shared" si="23"/>
        <v>-145.20119511034795</v>
      </c>
      <c r="AD23">
        <f t="shared" si="24"/>
        <v>129.40004136614374</v>
      </c>
      <c r="AE23">
        <f t="shared" si="25"/>
        <v>-39.400041366143739</v>
      </c>
      <c r="AF23">
        <f t="shared" si="26"/>
        <v>7.0245026247341977E-3</v>
      </c>
      <c r="AG23">
        <f t="shared" si="27"/>
        <v>-39.393016863519009</v>
      </c>
      <c r="AH23">
        <f t="shared" si="28"/>
        <v>46.929642748148353</v>
      </c>
    </row>
    <row r="24" spans="4:34" x14ac:dyDescent="0.3">
      <c r="D24" s="2">
        <f t="shared" si="1"/>
        <v>43158</v>
      </c>
      <c r="E24" s="8">
        <f t="shared" si="29"/>
        <v>9.5833333333333326E-2</v>
      </c>
      <c r="F24" s="3">
        <f t="shared" si="2"/>
        <v>2458176.4708333332</v>
      </c>
      <c r="G24" s="4">
        <f t="shared" si="3"/>
        <v>0.18155977640884899</v>
      </c>
      <c r="I24">
        <f t="shared" si="4"/>
        <v>336.75819087590662</v>
      </c>
      <c r="J24">
        <f t="shared" si="5"/>
        <v>6893.508626516752</v>
      </c>
      <c r="K24">
        <f t="shared" si="6"/>
        <v>1.670099759514633E-2</v>
      </c>
      <c r="L24">
        <f t="shared" si="7"/>
        <v>1.5577303731835539</v>
      </c>
      <c r="M24">
        <f t="shared" si="8"/>
        <v>338.3159212490902</v>
      </c>
      <c r="N24">
        <f t="shared" si="9"/>
        <v>6895.0663568899354</v>
      </c>
      <c r="O24">
        <f t="shared" si="10"/>
        <v>0.99025187204774112</v>
      </c>
      <c r="P24">
        <f t="shared" si="11"/>
        <v>338.3067857828637</v>
      </c>
      <c r="Q24">
        <f t="shared" si="12"/>
        <v>23.436930075130377</v>
      </c>
      <c r="R24">
        <f t="shared" si="13"/>
        <v>23.435155652306658</v>
      </c>
      <c r="S24">
        <f t="shared" si="0"/>
        <v>-20.051880592959062</v>
      </c>
      <c r="T24">
        <f t="shared" si="14"/>
        <v>-8.4536079414270091</v>
      </c>
      <c r="U24">
        <f t="shared" si="15"/>
        <v>4.3018913423212284E-2</v>
      </c>
      <c r="V24">
        <f t="shared" si="16"/>
        <v>-12.804052746436877</v>
      </c>
      <c r="W24">
        <f t="shared" si="17"/>
        <v>81.126309608569102</v>
      </c>
      <c r="X24" s="8">
        <f t="shared" si="18"/>
        <v>0.49500281440724786</v>
      </c>
      <c r="Y24" s="8">
        <f t="shared" si="19"/>
        <v>0.2696519543834448</v>
      </c>
      <c r="Z24" s="8">
        <f t="shared" si="20"/>
        <v>0.72035367443105092</v>
      </c>
      <c r="AA24" s="9">
        <f t="shared" si="21"/>
        <v>649.01047686855281</v>
      </c>
      <c r="AB24">
        <f t="shared" si="22"/>
        <v>145.19594725356313</v>
      </c>
      <c r="AC24">
        <f t="shared" si="23"/>
        <v>-143.7010131866092</v>
      </c>
      <c r="AD24">
        <f t="shared" si="24"/>
        <v>128.68468769391927</v>
      </c>
      <c r="AE24">
        <f t="shared" si="25"/>
        <v>-38.684687693919273</v>
      </c>
      <c r="AF24">
        <f t="shared" si="26"/>
        <v>7.2060831481104521E-3</v>
      </c>
      <c r="AG24">
        <f t="shared" si="27"/>
        <v>-38.67748161077116</v>
      </c>
      <c r="AH24">
        <f t="shared" si="28"/>
        <v>48.603571976824469</v>
      </c>
    </row>
    <row r="25" spans="4:34" x14ac:dyDescent="0.3">
      <c r="D25" s="2">
        <f t="shared" si="1"/>
        <v>43158</v>
      </c>
      <c r="E25" s="8">
        <f t="shared" si="29"/>
        <v>9.9999999999999992E-2</v>
      </c>
      <c r="F25" s="3">
        <f t="shared" si="2"/>
        <v>2458176.4750000001</v>
      </c>
      <c r="G25" s="4">
        <f t="shared" si="3"/>
        <v>0.18155989048597107</v>
      </c>
      <c r="I25">
        <f t="shared" si="4"/>
        <v>336.76229774013336</v>
      </c>
      <c r="J25">
        <f t="shared" si="5"/>
        <v>6893.5127331847989</v>
      </c>
      <c r="K25">
        <f t="shared" si="6"/>
        <v>1.6700997590345622E-2</v>
      </c>
      <c r="L25">
        <f t="shared" si="7"/>
        <v>1.5578110449502074</v>
      </c>
      <c r="M25">
        <f t="shared" si="8"/>
        <v>338.32010878508356</v>
      </c>
      <c r="N25">
        <f t="shared" si="9"/>
        <v>6895.0705442297494</v>
      </c>
      <c r="O25">
        <f t="shared" si="10"/>
        <v>0.99025285356760429</v>
      </c>
      <c r="P25">
        <f t="shared" si="11"/>
        <v>338.31097330609833</v>
      </c>
      <c r="Q25">
        <f t="shared" si="12"/>
        <v>23.436930073646899</v>
      </c>
      <c r="R25">
        <f t="shared" si="13"/>
        <v>23.435155657929158</v>
      </c>
      <c r="S25">
        <f t="shared" si="0"/>
        <v>-20.047953642761453</v>
      </c>
      <c r="T25">
        <f t="shared" si="14"/>
        <v>-8.4520434537704077</v>
      </c>
      <c r="U25">
        <f t="shared" si="15"/>
        <v>4.301891344444124E-2</v>
      </c>
      <c r="V25">
        <f t="shared" si="16"/>
        <v>-12.803324892217223</v>
      </c>
      <c r="W25">
        <f t="shared" si="17"/>
        <v>81.128232968900861</v>
      </c>
      <c r="X25" s="8">
        <f t="shared" si="18"/>
        <v>0.49500230895292863</v>
      </c>
      <c r="Y25" s="8">
        <f t="shared" si="19"/>
        <v>0.26964610626153734</v>
      </c>
      <c r="Z25" s="8">
        <f t="shared" si="20"/>
        <v>0.72035851164431985</v>
      </c>
      <c r="AA25" s="9">
        <f t="shared" si="21"/>
        <v>649.02586375120688</v>
      </c>
      <c r="AB25">
        <f t="shared" si="22"/>
        <v>151.19667510778277</v>
      </c>
      <c r="AC25">
        <f t="shared" si="23"/>
        <v>-142.20083122305431</v>
      </c>
      <c r="AD25">
        <f t="shared" si="24"/>
        <v>127.95088151843113</v>
      </c>
      <c r="AE25">
        <f t="shared" si="25"/>
        <v>-37.950881518431132</v>
      </c>
      <c r="AF25">
        <f t="shared" si="26"/>
        <v>7.3983276656563422E-3</v>
      </c>
      <c r="AG25">
        <f t="shared" si="27"/>
        <v>-37.943483190765477</v>
      </c>
      <c r="AH25">
        <f t="shared" si="28"/>
        <v>50.247486024844022</v>
      </c>
    </row>
    <row r="26" spans="4:34" x14ac:dyDescent="0.3">
      <c r="D26" s="2">
        <f t="shared" si="1"/>
        <v>43158</v>
      </c>
      <c r="E26" s="8">
        <f t="shared" si="29"/>
        <v>0.10416666666666666</v>
      </c>
      <c r="F26" s="3">
        <f t="shared" si="2"/>
        <v>2458176.4791666665</v>
      </c>
      <c r="G26" s="4">
        <f t="shared" si="3"/>
        <v>0.18156000456308038</v>
      </c>
      <c r="I26">
        <f t="shared" si="4"/>
        <v>336.76640460390172</v>
      </c>
      <c r="J26">
        <f t="shared" si="5"/>
        <v>6893.5168398523883</v>
      </c>
      <c r="K26">
        <f t="shared" si="6"/>
        <v>1.6700997585544913E-2</v>
      </c>
      <c r="L26">
        <f t="shared" si="7"/>
        <v>1.5578917084066062</v>
      </c>
      <c r="M26">
        <f t="shared" si="8"/>
        <v>338.32429631230832</v>
      </c>
      <c r="N26">
        <f t="shared" si="9"/>
        <v>6895.074731560795</v>
      </c>
      <c r="O26">
        <f t="shared" si="10"/>
        <v>0.99025383513745424</v>
      </c>
      <c r="P26">
        <f t="shared" si="11"/>
        <v>338.31516082056442</v>
      </c>
      <c r="Q26">
        <f t="shared" si="12"/>
        <v>23.43693007216342</v>
      </c>
      <c r="R26">
        <f t="shared" si="13"/>
        <v>23.435155663551683</v>
      </c>
      <c r="S26">
        <f t="shared" si="0"/>
        <v>-20.044026732654157</v>
      </c>
      <c r="T26">
        <f t="shared" si="14"/>
        <v>-8.4504789302596794</v>
      </c>
      <c r="U26">
        <f t="shared" si="15"/>
        <v>4.3018913465670293E-2</v>
      </c>
      <c r="V26">
        <f t="shared" si="16"/>
        <v>-12.802596878917296</v>
      </c>
      <c r="W26">
        <f t="shared" si="17"/>
        <v>81.130156348613227</v>
      </c>
      <c r="X26" s="8">
        <f t="shared" si="18"/>
        <v>0.49500180338813698</v>
      </c>
      <c r="Y26" s="8">
        <f t="shared" si="19"/>
        <v>0.26964025797532243</v>
      </c>
      <c r="Z26" s="8">
        <f t="shared" si="20"/>
        <v>0.72036334880095154</v>
      </c>
      <c r="AA26" s="9">
        <f t="shared" si="21"/>
        <v>649.04125078890581</v>
      </c>
      <c r="AB26">
        <f t="shared" si="22"/>
        <v>157.19740312108274</v>
      </c>
      <c r="AC26">
        <f t="shared" si="23"/>
        <v>-140.70064921972931</v>
      </c>
      <c r="AD26">
        <f t="shared" si="24"/>
        <v>127.19955026491387</v>
      </c>
      <c r="AE26">
        <f t="shared" si="25"/>
        <v>-37.199550264913867</v>
      </c>
      <c r="AF26">
        <f t="shared" si="26"/>
        <v>7.6018181721570462E-3</v>
      </c>
      <c r="AG26">
        <f t="shared" si="27"/>
        <v>-37.191948446741712</v>
      </c>
      <c r="AH26">
        <f t="shared" si="28"/>
        <v>51.862095851517438</v>
      </c>
    </row>
    <row r="27" spans="4:34" x14ac:dyDescent="0.3">
      <c r="D27" s="2">
        <f t="shared" si="1"/>
        <v>43158</v>
      </c>
      <c r="E27" s="8">
        <f t="shared" si="29"/>
        <v>0.10833333333333332</v>
      </c>
      <c r="F27" s="3">
        <f t="shared" si="2"/>
        <v>2458176.4833333334</v>
      </c>
      <c r="G27" s="4">
        <f t="shared" si="3"/>
        <v>0.18156011864020247</v>
      </c>
      <c r="I27">
        <f t="shared" si="4"/>
        <v>336.77051146812937</v>
      </c>
      <c r="J27">
        <f t="shared" si="5"/>
        <v>6893.5209465204362</v>
      </c>
      <c r="K27">
        <f t="shared" si="6"/>
        <v>1.6700997580744205E-2</v>
      </c>
      <c r="L27">
        <f t="shared" si="7"/>
        <v>1.5579723635703273</v>
      </c>
      <c r="M27">
        <f t="shared" si="8"/>
        <v>338.32848383169971</v>
      </c>
      <c r="N27">
        <f t="shared" si="9"/>
        <v>6895.0789188840063</v>
      </c>
      <c r="O27">
        <f t="shared" si="10"/>
        <v>0.99025481675750504</v>
      </c>
      <c r="P27">
        <f t="shared" si="11"/>
        <v>338.31934832719719</v>
      </c>
      <c r="Q27">
        <f t="shared" si="12"/>
        <v>23.436930070679942</v>
      </c>
      <c r="R27">
        <f t="shared" si="13"/>
        <v>23.435155669174236</v>
      </c>
      <c r="S27">
        <f t="shared" si="0"/>
        <v>-20.040099861754459</v>
      </c>
      <c r="T27">
        <f t="shared" si="14"/>
        <v>-8.4489143705532808</v>
      </c>
      <c r="U27">
        <f t="shared" si="15"/>
        <v>4.3018913486899457E-2</v>
      </c>
      <c r="V27">
        <f t="shared" si="16"/>
        <v>-12.801868706396165</v>
      </c>
      <c r="W27">
        <f t="shared" si="17"/>
        <v>81.132079748129982</v>
      </c>
      <c r="X27" s="8">
        <f t="shared" si="18"/>
        <v>0.49500129771277507</v>
      </c>
      <c r="Y27" s="8">
        <f t="shared" si="19"/>
        <v>0.26963440952352513</v>
      </c>
      <c r="Z27" s="8">
        <f t="shared" si="20"/>
        <v>0.720368185902025</v>
      </c>
      <c r="AA27" s="9">
        <f t="shared" si="21"/>
        <v>649.05663798503986</v>
      </c>
      <c r="AB27">
        <f t="shared" si="22"/>
        <v>163.19813129360381</v>
      </c>
      <c r="AC27">
        <f t="shared" si="23"/>
        <v>-139.20046717659903</v>
      </c>
      <c r="AD27">
        <f t="shared" si="24"/>
        <v>126.43159521179186</v>
      </c>
      <c r="AE27">
        <f t="shared" si="25"/>
        <v>-36.431595211791858</v>
      </c>
      <c r="AF27">
        <f t="shared" si="26"/>
        <v>7.8172088751418713E-3</v>
      </c>
      <c r="AG27">
        <f t="shared" si="27"/>
        <v>-36.42377800291672</v>
      </c>
      <c r="AH27">
        <f t="shared" si="28"/>
        <v>53.448173170199652</v>
      </c>
    </row>
    <row r="28" spans="4:34" x14ac:dyDescent="0.3">
      <c r="D28" s="2">
        <f t="shared" si="1"/>
        <v>43158</v>
      </c>
      <c r="E28" s="8">
        <f t="shared" si="29"/>
        <v>0.11249999999999999</v>
      </c>
      <c r="F28" s="3">
        <f t="shared" si="2"/>
        <v>2458176.4874999998</v>
      </c>
      <c r="G28" s="4">
        <f t="shared" si="3"/>
        <v>0.18156023271731181</v>
      </c>
      <c r="I28">
        <f t="shared" si="4"/>
        <v>336.77461833189864</v>
      </c>
      <c r="J28">
        <f t="shared" si="5"/>
        <v>6893.5250531880265</v>
      </c>
      <c r="K28">
        <f t="shared" si="6"/>
        <v>1.67009975759435E-2</v>
      </c>
      <c r="L28">
        <f t="shared" si="7"/>
        <v>1.5580530104229824</v>
      </c>
      <c r="M28">
        <f t="shared" si="8"/>
        <v>338.33267134232165</v>
      </c>
      <c r="N28">
        <f t="shared" si="9"/>
        <v>6895.0831061984491</v>
      </c>
      <c r="O28">
        <f t="shared" si="10"/>
        <v>0.9902557984275322</v>
      </c>
      <c r="P28">
        <f t="shared" si="11"/>
        <v>338.32353582506056</v>
      </c>
      <c r="Q28">
        <f t="shared" si="12"/>
        <v>23.436930069196464</v>
      </c>
      <c r="R28">
        <f t="shared" si="13"/>
        <v>23.43515567479681</v>
      </c>
      <c r="S28">
        <f t="shared" si="0"/>
        <v>-20.036173030934609</v>
      </c>
      <c r="T28">
        <f t="shared" si="14"/>
        <v>-8.4473497750088775</v>
      </c>
      <c r="U28">
        <f t="shared" si="15"/>
        <v>4.3018913508128698E-2</v>
      </c>
      <c r="V28">
        <f t="shared" si="16"/>
        <v>-12.801140374838598</v>
      </c>
      <c r="W28">
        <f t="shared" si="17"/>
        <v>81.134003167015294</v>
      </c>
      <c r="X28" s="8">
        <f t="shared" si="18"/>
        <v>0.49500079192697127</v>
      </c>
      <c r="Y28" s="8">
        <f t="shared" si="19"/>
        <v>0.26962856090748433</v>
      </c>
      <c r="Z28" s="8">
        <f t="shared" si="20"/>
        <v>0.72037302294645822</v>
      </c>
      <c r="AA28" s="9">
        <f t="shared" si="21"/>
        <v>649.07202533612235</v>
      </c>
      <c r="AB28">
        <f t="shared" si="22"/>
        <v>169.19885962516139</v>
      </c>
      <c r="AC28">
        <f t="shared" si="23"/>
        <v>-137.70028509370965</v>
      </c>
      <c r="AD28">
        <f t="shared" si="24"/>
        <v>125.64789068463314</v>
      </c>
      <c r="AE28">
        <f t="shared" si="25"/>
        <v>-35.64789068463314</v>
      </c>
      <c r="AF28">
        <f t="shared" si="26"/>
        <v>8.0452350250586613E-3</v>
      </c>
      <c r="AG28">
        <f t="shared" si="27"/>
        <v>-35.639845449608082</v>
      </c>
      <c r="AH28">
        <f t="shared" si="28"/>
        <v>55.00653993047041</v>
      </c>
    </row>
    <row r="29" spans="4:34" x14ac:dyDescent="0.3">
      <c r="D29" s="2">
        <f t="shared" si="1"/>
        <v>43158</v>
      </c>
      <c r="E29" s="8">
        <f t="shared" si="29"/>
        <v>0.11666666666666665</v>
      </c>
      <c r="F29" s="3">
        <f t="shared" si="2"/>
        <v>2458176.4916666667</v>
      </c>
      <c r="G29" s="4">
        <f t="shared" si="3"/>
        <v>0.18156034679443389</v>
      </c>
      <c r="I29">
        <f t="shared" si="4"/>
        <v>336.77872519612447</v>
      </c>
      <c r="J29">
        <f t="shared" si="5"/>
        <v>6893.5291598560752</v>
      </c>
      <c r="K29">
        <f t="shared" si="6"/>
        <v>1.6700997571142791E-2</v>
      </c>
      <c r="L29">
        <f t="shared" si="7"/>
        <v>1.55813364898216</v>
      </c>
      <c r="M29">
        <f t="shared" si="8"/>
        <v>338.33685884510663</v>
      </c>
      <c r="N29">
        <f t="shared" si="9"/>
        <v>6895.0872935050575</v>
      </c>
      <c r="O29">
        <f t="shared" si="10"/>
        <v>0.99025678014774943</v>
      </c>
      <c r="P29">
        <f t="shared" si="11"/>
        <v>338.32772331508704</v>
      </c>
      <c r="Q29">
        <f t="shared" si="12"/>
        <v>23.436930067712982</v>
      </c>
      <c r="R29">
        <f t="shared" si="13"/>
        <v>23.435155680419413</v>
      </c>
      <c r="S29">
        <f t="shared" si="0"/>
        <v>-20.032246239314436</v>
      </c>
      <c r="T29">
        <f t="shared" si="14"/>
        <v>-8.4457851432859297</v>
      </c>
      <c r="U29">
        <f t="shared" si="15"/>
        <v>4.3018913529358049E-2</v>
      </c>
      <c r="V29">
        <f t="shared" si="16"/>
        <v>-12.800411884104316</v>
      </c>
      <c r="W29">
        <f t="shared" si="17"/>
        <v>81.135926605691736</v>
      </c>
      <c r="X29" s="8">
        <f t="shared" si="18"/>
        <v>0.49500028603062796</v>
      </c>
      <c r="Y29" s="8">
        <f t="shared" si="19"/>
        <v>0.2696227121259287</v>
      </c>
      <c r="Z29" s="8">
        <f t="shared" si="20"/>
        <v>0.72037785993532721</v>
      </c>
      <c r="AA29" s="9">
        <f t="shared" si="21"/>
        <v>649.08741284553389</v>
      </c>
      <c r="AB29">
        <f t="shared" si="22"/>
        <v>175.19958811589566</v>
      </c>
      <c r="AC29">
        <f t="shared" si="23"/>
        <v>-136.20010297102607</v>
      </c>
      <c r="AD29">
        <f t="shared" si="24"/>
        <v>124.84928359093973</v>
      </c>
      <c r="AE29">
        <f t="shared" si="25"/>
        <v>-34.849283590939734</v>
      </c>
      <c r="AF29">
        <f t="shared" si="26"/>
        <v>8.2867231399188241E-3</v>
      </c>
      <c r="AG29">
        <f t="shared" si="27"/>
        <v>-34.840996867799817</v>
      </c>
      <c r="AH29">
        <f t="shared" si="28"/>
        <v>56.538058759958346</v>
      </c>
    </row>
    <row r="30" spans="4:34" x14ac:dyDescent="0.3">
      <c r="D30" s="2">
        <f t="shared" si="1"/>
        <v>43158</v>
      </c>
      <c r="E30" s="8">
        <f t="shared" si="29"/>
        <v>0.12083333333333332</v>
      </c>
      <c r="F30" s="3">
        <f t="shared" si="2"/>
        <v>2458176.4958333331</v>
      </c>
      <c r="G30" s="4">
        <f t="shared" si="3"/>
        <v>0.18156046087154321</v>
      </c>
      <c r="I30">
        <f t="shared" si="4"/>
        <v>336.78283205989283</v>
      </c>
      <c r="J30">
        <f t="shared" si="5"/>
        <v>6893.5332665236638</v>
      </c>
      <c r="K30">
        <f t="shared" si="6"/>
        <v>1.6700997566342083E-2</v>
      </c>
      <c r="L30">
        <f t="shared" si="7"/>
        <v>1.5582142792294102</v>
      </c>
      <c r="M30">
        <f t="shared" si="8"/>
        <v>338.34104633912222</v>
      </c>
      <c r="N30">
        <f t="shared" si="9"/>
        <v>6895.0914808028929</v>
      </c>
      <c r="O30">
        <f t="shared" si="10"/>
        <v>0.99025776191793169</v>
      </c>
      <c r="P30">
        <f t="shared" si="11"/>
        <v>338.33191079634418</v>
      </c>
      <c r="Q30">
        <f t="shared" si="12"/>
        <v>23.436930066229504</v>
      </c>
      <c r="R30">
        <f t="shared" si="13"/>
        <v>23.435155686042041</v>
      </c>
      <c r="S30">
        <f t="shared" si="0"/>
        <v>-20.028319487762822</v>
      </c>
      <c r="T30">
        <f t="shared" si="14"/>
        <v>-8.4442204757407815</v>
      </c>
      <c r="U30">
        <f t="shared" si="15"/>
        <v>4.3018913550587491E-2</v>
      </c>
      <c r="V30">
        <f t="shared" si="16"/>
        <v>-12.79968323437703</v>
      </c>
      <c r="W30">
        <f t="shared" si="17"/>
        <v>81.137850063725125</v>
      </c>
      <c r="X30" s="8">
        <f t="shared" si="18"/>
        <v>0.49499978002387296</v>
      </c>
      <c r="Y30" s="8">
        <f t="shared" si="19"/>
        <v>0.26961686318019207</v>
      </c>
      <c r="Z30" s="8">
        <f t="shared" si="20"/>
        <v>0.72038269686755385</v>
      </c>
      <c r="AA30" s="9">
        <f t="shared" si="21"/>
        <v>649.102800509801</v>
      </c>
      <c r="AB30">
        <f t="shared" si="22"/>
        <v>181.20031676562292</v>
      </c>
      <c r="AC30">
        <f t="shared" si="23"/>
        <v>-134.69992080859427</v>
      </c>
      <c r="AD30">
        <f t="shared" si="24"/>
        <v>124.0365932563559</v>
      </c>
      <c r="AE30">
        <f t="shared" si="25"/>
        <v>-34.0365932563559</v>
      </c>
      <c r="AF30">
        <f t="shared" si="26"/>
        <v>8.5426028984580214E-3</v>
      </c>
      <c r="AG30">
        <f t="shared" si="27"/>
        <v>-34.028050653457441</v>
      </c>
      <c r="AH30">
        <f t="shared" si="28"/>
        <v>58.04362435993022</v>
      </c>
    </row>
    <row r="31" spans="4:34" x14ac:dyDescent="0.3">
      <c r="D31" s="2">
        <f t="shared" si="1"/>
        <v>43158</v>
      </c>
      <c r="E31" s="8">
        <f t="shared" si="29"/>
        <v>0.12499999999999999</v>
      </c>
      <c r="F31" s="3">
        <f t="shared" si="2"/>
        <v>2458176.5</v>
      </c>
      <c r="G31" s="4">
        <f t="shared" si="3"/>
        <v>0.18156057494866529</v>
      </c>
      <c r="I31">
        <f t="shared" si="4"/>
        <v>336.78693892412048</v>
      </c>
      <c r="J31">
        <f t="shared" si="5"/>
        <v>6893.5373731917125</v>
      </c>
      <c r="K31">
        <f t="shared" si="6"/>
        <v>1.6700997561541375E-2</v>
      </c>
      <c r="L31">
        <f t="shared" si="7"/>
        <v>1.5582949011824327</v>
      </c>
      <c r="M31">
        <f t="shared" si="8"/>
        <v>338.3452338253029</v>
      </c>
      <c r="N31">
        <f t="shared" si="9"/>
        <v>6895.0956680928948</v>
      </c>
      <c r="O31">
        <f t="shared" si="10"/>
        <v>0.99025874373829348</v>
      </c>
      <c r="P31">
        <f t="shared" si="11"/>
        <v>338.33609826976641</v>
      </c>
      <c r="Q31">
        <f t="shared" si="12"/>
        <v>23.436930064746026</v>
      </c>
      <c r="R31">
        <f t="shared" si="13"/>
        <v>23.435155691664697</v>
      </c>
      <c r="S31">
        <f t="shared" si="0"/>
        <v>-20.024392775397747</v>
      </c>
      <c r="T31">
        <f t="shared" si="14"/>
        <v>-8.4426557720321345</v>
      </c>
      <c r="U31">
        <f t="shared" si="15"/>
        <v>4.3018913571817037E-2</v>
      </c>
      <c r="V31">
        <f t="shared" si="16"/>
        <v>-12.798954425516358</v>
      </c>
      <c r="W31">
        <f t="shared" si="17"/>
        <v>81.139773541538915</v>
      </c>
      <c r="X31" s="8">
        <f t="shared" si="18"/>
        <v>0.49499927390660858</v>
      </c>
      <c r="Y31" s="8">
        <f t="shared" si="19"/>
        <v>0.26961101406900045</v>
      </c>
      <c r="Z31" s="8">
        <f t="shared" si="20"/>
        <v>0.72038753374421671</v>
      </c>
      <c r="AA31" s="9">
        <f t="shared" si="21"/>
        <v>649.11818833231132</v>
      </c>
      <c r="AB31">
        <f t="shared" si="22"/>
        <v>187.2010455744836</v>
      </c>
      <c r="AC31">
        <f t="shared" si="23"/>
        <v>-133.1997386063791</v>
      </c>
      <c r="AD31">
        <f t="shared" si="24"/>
        <v>123.21061151541713</v>
      </c>
      <c r="AE31">
        <f t="shared" si="25"/>
        <v>-33.210611515417128</v>
      </c>
      <c r="AF31">
        <f t="shared" si="26"/>
        <v>8.8139210396506011E-3</v>
      </c>
      <c r="AG31">
        <f t="shared" si="27"/>
        <v>-33.201797594377474</v>
      </c>
      <c r="AH31">
        <f t="shared" si="28"/>
        <v>59.524155824865488</v>
      </c>
    </row>
    <row r="32" spans="4:34" x14ac:dyDescent="0.3">
      <c r="D32" s="2">
        <f t="shared" si="1"/>
        <v>43158</v>
      </c>
      <c r="E32" s="8">
        <f t="shared" si="29"/>
        <v>0.12916666666666665</v>
      </c>
      <c r="F32" s="3">
        <f t="shared" si="2"/>
        <v>2458176.5041666669</v>
      </c>
      <c r="G32" s="4">
        <f t="shared" si="3"/>
        <v>0.18156068902578737</v>
      </c>
      <c r="I32">
        <f t="shared" si="4"/>
        <v>336.79104578834904</v>
      </c>
      <c r="J32">
        <f t="shared" si="5"/>
        <v>6893.5414798597603</v>
      </c>
      <c r="K32">
        <f t="shared" si="6"/>
        <v>1.6700997556740666E-2</v>
      </c>
      <c r="L32">
        <f t="shared" si="7"/>
        <v>1.558375514831762</v>
      </c>
      <c r="M32">
        <f t="shared" si="8"/>
        <v>338.3494213031808</v>
      </c>
      <c r="N32">
        <f t="shared" si="9"/>
        <v>6895.0998553745922</v>
      </c>
      <c r="O32">
        <f t="shared" si="10"/>
        <v>0.99025972560871989</v>
      </c>
      <c r="P32">
        <f t="shared" si="11"/>
        <v>338.34028573488598</v>
      </c>
      <c r="Q32">
        <f t="shared" si="12"/>
        <v>23.436930063262547</v>
      </c>
      <c r="R32">
        <f t="shared" si="13"/>
        <v>23.435155697287382</v>
      </c>
      <c r="S32">
        <f t="shared" si="0"/>
        <v>-20.020466102652279</v>
      </c>
      <c r="T32">
        <f t="shared" si="14"/>
        <v>-8.4410910323426869</v>
      </c>
      <c r="U32">
        <f t="shared" si="15"/>
        <v>4.3018913593046701E-2</v>
      </c>
      <c r="V32">
        <f t="shared" si="16"/>
        <v>-12.798225457625316</v>
      </c>
      <c r="W32">
        <f t="shared" si="17"/>
        <v>81.141697038912426</v>
      </c>
      <c r="X32" s="8">
        <f t="shared" si="18"/>
        <v>0.49499876767890649</v>
      </c>
      <c r="Y32" s="8">
        <f t="shared" si="19"/>
        <v>0.26960516479303864</v>
      </c>
      <c r="Z32" s="8">
        <f t="shared" si="20"/>
        <v>0.72039237056477434</v>
      </c>
      <c r="AA32" s="9">
        <f t="shared" si="21"/>
        <v>649.13357631129941</v>
      </c>
      <c r="AB32">
        <f t="shared" si="22"/>
        <v>193.20177454237466</v>
      </c>
      <c r="AC32">
        <f t="shared" si="23"/>
        <v>-131.69955636440633</v>
      </c>
      <c r="AD32">
        <f t="shared" si="24"/>
        <v>122.37210302310385</v>
      </c>
      <c r="AE32">
        <f t="shared" si="25"/>
        <v>-32.372103023103847</v>
      </c>
      <c r="AF32">
        <f t="shared" si="26"/>
        <v>9.1018576802258822E-3</v>
      </c>
      <c r="AG32">
        <f t="shared" si="27"/>
        <v>-32.363001165423618</v>
      </c>
      <c r="AH32">
        <f t="shared" si="28"/>
        <v>60.980589848617569</v>
      </c>
    </row>
    <row r="33" spans="4:34" x14ac:dyDescent="0.3">
      <c r="D33" s="2">
        <f t="shared" si="1"/>
        <v>43158</v>
      </c>
      <c r="E33" s="8">
        <f t="shared" si="29"/>
        <v>0.13333333333333333</v>
      </c>
      <c r="F33" s="3">
        <f t="shared" si="2"/>
        <v>2458176.5083333333</v>
      </c>
      <c r="G33" s="4">
        <f t="shared" si="3"/>
        <v>0.18156080310289671</v>
      </c>
      <c r="I33">
        <f t="shared" si="4"/>
        <v>336.79515265211649</v>
      </c>
      <c r="J33">
        <f t="shared" si="5"/>
        <v>6893.5455865273507</v>
      </c>
      <c r="K33">
        <f t="shared" si="6"/>
        <v>1.6700997551939958E-2</v>
      </c>
      <c r="L33">
        <f t="shared" si="7"/>
        <v>1.5584561201680189</v>
      </c>
      <c r="M33">
        <f t="shared" si="8"/>
        <v>338.35360877228453</v>
      </c>
      <c r="N33">
        <f t="shared" si="9"/>
        <v>6895.1040426475183</v>
      </c>
      <c r="O33">
        <f t="shared" si="10"/>
        <v>0.99026070752909567</v>
      </c>
      <c r="P33">
        <f t="shared" si="11"/>
        <v>338.34447319123137</v>
      </c>
      <c r="Q33">
        <f t="shared" si="12"/>
        <v>23.436930061779069</v>
      </c>
      <c r="R33">
        <f t="shared" si="13"/>
        <v>23.435155702910091</v>
      </c>
      <c r="S33">
        <f t="shared" si="0"/>
        <v>-20.016539469962929</v>
      </c>
      <c r="T33">
        <f t="shared" si="14"/>
        <v>-8.4395262568565403</v>
      </c>
      <c r="U33">
        <f t="shared" si="15"/>
        <v>4.3018913614276455E-2</v>
      </c>
      <c r="V33">
        <f t="shared" si="16"/>
        <v>-12.797496330808201</v>
      </c>
      <c r="W33">
        <f t="shared" si="17"/>
        <v>81.143620555623258</v>
      </c>
      <c r="X33" s="8">
        <f t="shared" si="18"/>
        <v>0.49499826134083896</v>
      </c>
      <c r="Y33" s="8">
        <f t="shared" si="19"/>
        <v>0.26959931535299658</v>
      </c>
      <c r="Z33" s="8">
        <f t="shared" si="20"/>
        <v>0.72039720732868129</v>
      </c>
      <c r="AA33" s="9">
        <f t="shared" si="21"/>
        <v>649.14896444498606</v>
      </c>
      <c r="AB33">
        <f t="shared" si="22"/>
        <v>199.2025036691918</v>
      </c>
      <c r="AC33">
        <f t="shared" si="23"/>
        <v>-130.19937408270204</v>
      </c>
      <c r="AD33">
        <f t="shared" si="24"/>
        <v>121.52180574801945</v>
      </c>
      <c r="AE33">
        <f t="shared" si="25"/>
        <v>-31.521805748019446</v>
      </c>
      <c r="AF33">
        <f t="shared" si="26"/>
        <v>9.4077455619500996E-3</v>
      </c>
      <c r="AG33">
        <f t="shared" si="27"/>
        <v>-31.512398002457495</v>
      </c>
      <c r="AH33">
        <f t="shared" si="28"/>
        <v>62.413874764932018</v>
      </c>
    </row>
    <row r="34" spans="4:34" x14ac:dyDescent="0.3">
      <c r="D34" s="2">
        <f t="shared" si="1"/>
        <v>43158</v>
      </c>
      <c r="E34" s="8">
        <f t="shared" si="29"/>
        <v>0.13750000000000001</v>
      </c>
      <c r="F34" s="3">
        <f t="shared" si="2"/>
        <v>2458176.5125000002</v>
      </c>
      <c r="G34" s="4">
        <f t="shared" si="3"/>
        <v>0.18156091718001879</v>
      </c>
      <c r="I34">
        <f t="shared" si="4"/>
        <v>336.79925951634414</v>
      </c>
      <c r="J34">
        <f t="shared" si="5"/>
        <v>6893.5496931953994</v>
      </c>
      <c r="K34">
        <f t="shared" si="6"/>
        <v>1.6700997547139249E-2</v>
      </c>
      <c r="L34">
        <f t="shared" si="7"/>
        <v>1.5585367172088163</v>
      </c>
      <c r="M34">
        <f t="shared" si="8"/>
        <v>338.35779623355296</v>
      </c>
      <c r="N34">
        <f t="shared" si="9"/>
        <v>6895.1082299126083</v>
      </c>
      <c r="O34">
        <f t="shared" si="10"/>
        <v>0.99026168949963489</v>
      </c>
      <c r="P34">
        <f t="shared" si="11"/>
        <v>338.34866063974158</v>
      </c>
      <c r="Q34">
        <f t="shared" si="12"/>
        <v>23.436930060295587</v>
      </c>
      <c r="R34">
        <f t="shared" si="13"/>
        <v>23.435155708532822</v>
      </c>
      <c r="S34">
        <f t="shared" si="0"/>
        <v>-20.012612876443509</v>
      </c>
      <c r="T34">
        <f t="shared" si="14"/>
        <v>-8.4379614452306857</v>
      </c>
      <c r="U34">
        <f t="shared" si="15"/>
        <v>4.3018913635506285E-2</v>
      </c>
      <c r="V34">
        <f t="shared" si="16"/>
        <v>-12.79676704492311</v>
      </c>
      <c r="W34">
        <f t="shared" si="17"/>
        <v>81.145544092096941</v>
      </c>
      <c r="X34" s="8">
        <f t="shared" si="18"/>
        <v>0.49499775489230768</v>
      </c>
      <c r="Y34" s="8">
        <f t="shared" si="19"/>
        <v>0.26959346574759396</v>
      </c>
      <c r="Z34" s="8">
        <f t="shared" si="20"/>
        <v>0.72040204403702135</v>
      </c>
      <c r="AA34" s="9">
        <f t="shared" si="21"/>
        <v>649.16435273677553</v>
      </c>
      <c r="AB34">
        <f t="shared" si="22"/>
        <v>205.20323295507694</v>
      </c>
      <c r="AC34">
        <f t="shared" si="23"/>
        <v>-128.69919176123076</v>
      </c>
      <c r="AD34">
        <f t="shared" si="24"/>
        <v>120.66043161701786</v>
      </c>
      <c r="AE34">
        <f t="shared" si="25"/>
        <v>-30.660431617017863</v>
      </c>
      <c r="AF34">
        <f t="shared" si="26"/>
        <v>9.7330928632556376E-3</v>
      </c>
      <c r="AG34">
        <f t="shared" si="27"/>
        <v>-30.650698524154606</v>
      </c>
      <c r="AH34">
        <f t="shared" si="28"/>
        <v>63.824965367107097</v>
      </c>
    </row>
    <row r="35" spans="4:34" x14ac:dyDescent="0.3">
      <c r="D35" s="2">
        <f t="shared" si="1"/>
        <v>43158</v>
      </c>
      <c r="E35" s="8">
        <f t="shared" si="29"/>
        <v>0.14166666666666669</v>
      </c>
      <c r="F35" s="3">
        <f t="shared" si="2"/>
        <v>2458176.5166666666</v>
      </c>
      <c r="G35" s="4">
        <f t="shared" si="3"/>
        <v>0.18156103125712811</v>
      </c>
      <c r="I35">
        <f t="shared" si="4"/>
        <v>336.80336638011249</v>
      </c>
      <c r="J35">
        <f t="shared" si="5"/>
        <v>6893.553799862987</v>
      </c>
      <c r="K35">
        <f t="shared" si="6"/>
        <v>1.6700997542338541E-2</v>
      </c>
      <c r="L35">
        <f t="shared" si="7"/>
        <v>1.5586173059356974</v>
      </c>
      <c r="M35">
        <f t="shared" si="8"/>
        <v>338.36198368604818</v>
      </c>
      <c r="N35">
        <f t="shared" si="9"/>
        <v>6895.1124171689225</v>
      </c>
      <c r="O35">
        <f t="shared" si="10"/>
        <v>0.99026267152011194</v>
      </c>
      <c r="P35">
        <f t="shared" si="11"/>
        <v>338.35284807947858</v>
      </c>
      <c r="Q35">
        <f t="shared" si="12"/>
        <v>23.436930058812109</v>
      </c>
      <c r="R35">
        <f t="shared" si="13"/>
        <v>23.435155714155584</v>
      </c>
      <c r="S35">
        <f t="shared" si="0"/>
        <v>-20.008686322967968</v>
      </c>
      <c r="T35">
        <f t="shared" si="14"/>
        <v>-8.4363965978235615</v>
      </c>
      <c r="U35">
        <f t="shared" si="15"/>
        <v>4.3018913656736241E-2</v>
      </c>
      <c r="V35">
        <f t="shared" si="16"/>
        <v>-12.796037600155216</v>
      </c>
      <c r="W35">
        <f t="shared" si="17"/>
        <v>81.147467647896775</v>
      </c>
      <c r="X35" s="8">
        <f t="shared" si="18"/>
        <v>0.49499724833344111</v>
      </c>
      <c r="Y35" s="8">
        <f t="shared" si="19"/>
        <v>0.26958761597817227</v>
      </c>
      <c r="Z35" s="8">
        <f t="shared" si="20"/>
        <v>0.72040688068870995</v>
      </c>
      <c r="AA35" s="9">
        <f t="shared" si="21"/>
        <v>649.1797411831742</v>
      </c>
      <c r="AB35">
        <f t="shared" si="22"/>
        <v>211.20396239984484</v>
      </c>
      <c r="AC35">
        <f t="shared" si="23"/>
        <v>-127.19900940003879</v>
      </c>
      <c r="AD35">
        <f t="shared" si="24"/>
        <v>119.7886672845094</v>
      </c>
      <c r="AE35">
        <f t="shared" si="25"/>
        <v>-29.788667284509401</v>
      </c>
      <c r="AF35">
        <f t="shared" si="26"/>
        <v>1.0079610369706287E-2</v>
      </c>
      <c r="AG35">
        <f t="shared" si="27"/>
        <v>-29.778587674139693</v>
      </c>
      <c r="AH35">
        <f t="shared" si="28"/>
        <v>65.214818448123083</v>
      </c>
    </row>
    <row r="36" spans="4:34" x14ac:dyDescent="0.3">
      <c r="D36" s="2">
        <f t="shared" si="1"/>
        <v>43158</v>
      </c>
      <c r="E36" s="8">
        <f t="shared" si="29"/>
        <v>0.14583333333333337</v>
      </c>
      <c r="F36" s="3">
        <f t="shared" si="2"/>
        <v>2458176.5208333335</v>
      </c>
      <c r="G36" s="4">
        <f t="shared" si="3"/>
        <v>0.18156114533425019</v>
      </c>
      <c r="I36">
        <f t="shared" si="4"/>
        <v>336.80747324434014</v>
      </c>
      <c r="J36">
        <f t="shared" si="5"/>
        <v>6893.5579065310358</v>
      </c>
      <c r="K36">
        <f t="shared" si="6"/>
        <v>1.6700997537537832E-2</v>
      </c>
      <c r="L36">
        <f t="shared" si="7"/>
        <v>1.5586978863663359</v>
      </c>
      <c r="M36">
        <f t="shared" si="8"/>
        <v>338.3661711307065</v>
      </c>
      <c r="N36">
        <f t="shared" si="9"/>
        <v>6895.1166044174024</v>
      </c>
      <c r="O36">
        <f t="shared" si="10"/>
        <v>0.99026365359074253</v>
      </c>
      <c r="P36">
        <f t="shared" si="11"/>
        <v>338.35703551137874</v>
      </c>
      <c r="Q36">
        <f t="shared" si="12"/>
        <v>23.436930057328631</v>
      </c>
      <c r="R36">
        <f t="shared" si="13"/>
        <v>23.435155719778372</v>
      </c>
      <c r="S36">
        <f t="shared" si="0"/>
        <v>-20.004759808652654</v>
      </c>
      <c r="T36">
        <f t="shared" si="14"/>
        <v>-8.4348317142931464</v>
      </c>
      <c r="U36">
        <f t="shared" si="15"/>
        <v>4.3018913677966279E-2</v>
      </c>
      <c r="V36">
        <f t="shared" si="16"/>
        <v>-12.795307996363482</v>
      </c>
      <c r="W36">
        <f t="shared" si="17"/>
        <v>81.149391223447083</v>
      </c>
      <c r="X36" s="8">
        <f t="shared" si="18"/>
        <v>0.49499674166414132</v>
      </c>
      <c r="Y36" s="8">
        <f t="shared" si="19"/>
        <v>0.26958176604345496</v>
      </c>
      <c r="Z36" s="8">
        <f t="shared" si="20"/>
        <v>0.72041171728482767</v>
      </c>
      <c r="AA36" s="9">
        <f t="shared" si="21"/>
        <v>649.19512978757666</v>
      </c>
      <c r="AB36">
        <f t="shared" si="22"/>
        <v>217.20469200363658</v>
      </c>
      <c r="AC36">
        <f t="shared" si="23"/>
        <v>-125.69882699909085</v>
      </c>
      <c r="AD36">
        <f t="shared" si="24"/>
        <v>118.90717499758732</v>
      </c>
      <c r="AE36">
        <f t="shared" si="25"/>
        <v>-28.907174997587319</v>
      </c>
      <c r="AF36">
        <f t="shared" si="26"/>
        <v>1.0449244007204048E-2</v>
      </c>
      <c r="AG36">
        <f t="shared" si="27"/>
        <v>-28.896725753580114</v>
      </c>
      <c r="AH36">
        <f t="shared" si="28"/>
        <v>66.584388997686517</v>
      </c>
    </row>
    <row r="37" spans="4:34" x14ac:dyDescent="0.3">
      <c r="D37" s="2">
        <f t="shared" si="1"/>
        <v>43158</v>
      </c>
      <c r="E37" s="8">
        <f t="shared" si="29"/>
        <v>0.15000000000000005</v>
      </c>
      <c r="F37" s="3">
        <f t="shared" si="2"/>
        <v>2458176.5249999999</v>
      </c>
      <c r="G37" s="4">
        <f t="shared" si="3"/>
        <v>0.18156125941135953</v>
      </c>
      <c r="I37">
        <f t="shared" si="4"/>
        <v>336.8115801081085</v>
      </c>
      <c r="J37">
        <f t="shared" si="5"/>
        <v>6893.5620131986252</v>
      </c>
      <c r="K37">
        <f t="shared" si="6"/>
        <v>1.6700997532737124E-2</v>
      </c>
      <c r="L37">
        <f t="shared" si="7"/>
        <v>1.5587784584823108</v>
      </c>
      <c r="M37">
        <f t="shared" si="8"/>
        <v>338.37035856659082</v>
      </c>
      <c r="N37">
        <f t="shared" si="9"/>
        <v>6895.1207916571075</v>
      </c>
      <c r="O37">
        <f t="shared" si="10"/>
        <v>0.99026463571130063</v>
      </c>
      <c r="P37">
        <f t="shared" si="11"/>
        <v>338.36122293450495</v>
      </c>
      <c r="Q37">
        <f t="shared" si="12"/>
        <v>23.436930055845153</v>
      </c>
      <c r="R37">
        <f t="shared" si="13"/>
        <v>23.435155725401184</v>
      </c>
      <c r="S37">
        <f t="shared" si="0"/>
        <v>-20.000833334370707</v>
      </c>
      <c r="T37">
        <f t="shared" si="14"/>
        <v>-8.4332667949975662</v>
      </c>
      <c r="U37">
        <f t="shared" si="15"/>
        <v>4.3018913699196415E-2</v>
      </c>
      <c r="V37">
        <f t="shared" si="16"/>
        <v>-12.794578233733054</v>
      </c>
      <c r="W37">
        <f t="shared" si="17"/>
        <v>81.151314818311548</v>
      </c>
      <c r="X37" s="8">
        <f t="shared" si="18"/>
        <v>0.49499623488453687</v>
      </c>
      <c r="Y37" s="8">
        <f t="shared" si="19"/>
        <v>0.26957591594478258</v>
      </c>
      <c r="Z37" s="8">
        <f t="shared" si="20"/>
        <v>0.72041655382429115</v>
      </c>
      <c r="AA37" s="9">
        <f t="shared" si="21"/>
        <v>649.21051854649238</v>
      </c>
      <c r="AB37">
        <f t="shared" si="22"/>
        <v>223.20542176626702</v>
      </c>
      <c r="AC37">
        <f t="shared" si="23"/>
        <v>-124.19864455843324</v>
      </c>
      <c r="AD37">
        <f t="shared" si="24"/>
        <v>118.01659353993489</v>
      </c>
      <c r="AE37">
        <f t="shared" si="25"/>
        <v>-28.016593539934888</v>
      </c>
      <c r="AF37">
        <f t="shared" si="26"/>
        <v>1.0844214009222898E-2</v>
      </c>
      <c r="AG37">
        <f t="shared" si="27"/>
        <v>-28.005749325925667</v>
      </c>
      <c r="AH37">
        <f t="shared" si="28"/>
        <v>67.934626998515455</v>
      </c>
    </row>
    <row r="38" spans="4:34" x14ac:dyDescent="0.3">
      <c r="D38" s="2">
        <f t="shared" si="1"/>
        <v>43158</v>
      </c>
      <c r="E38" s="8">
        <f t="shared" si="29"/>
        <v>0.15416666666666673</v>
      </c>
      <c r="F38" s="3">
        <f t="shared" si="2"/>
        <v>2458176.5291666668</v>
      </c>
      <c r="G38" s="4">
        <f t="shared" si="3"/>
        <v>0.18156137348848161</v>
      </c>
      <c r="I38">
        <f t="shared" si="4"/>
        <v>336.81568697233615</v>
      </c>
      <c r="J38">
        <f t="shared" si="5"/>
        <v>6893.5661198666739</v>
      </c>
      <c r="K38">
        <f t="shared" si="6"/>
        <v>1.6700997527936415E-2</v>
      </c>
      <c r="L38">
        <f t="shared" si="7"/>
        <v>1.558859022301228</v>
      </c>
      <c r="M38">
        <f t="shared" si="8"/>
        <v>338.3745459946374</v>
      </c>
      <c r="N38">
        <f t="shared" si="9"/>
        <v>6895.1249788889754</v>
      </c>
      <c r="O38">
        <f t="shared" si="10"/>
        <v>0.99026561788200129</v>
      </c>
      <c r="P38">
        <f t="shared" si="11"/>
        <v>338.36541034979348</v>
      </c>
      <c r="Q38">
        <f t="shared" si="12"/>
        <v>23.436930054361675</v>
      </c>
      <c r="R38">
        <f t="shared" si="13"/>
        <v>23.435155731024025</v>
      </c>
      <c r="S38">
        <f t="shared" si="0"/>
        <v>-19.996906899238475</v>
      </c>
      <c r="T38">
        <f t="shared" si="14"/>
        <v>-8.4317018395947905</v>
      </c>
      <c r="U38">
        <f t="shared" si="15"/>
        <v>4.3018913720426676E-2</v>
      </c>
      <c r="V38">
        <f t="shared" si="16"/>
        <v>-12.793848312122554</v>
      </c>
      <c r="W38">
        <f t="shared" si="17"/>
        <v>81.15323843291452</v>
      </c>
      <c r="X38" s="8">
        <f t="shared" si="18"/>
        <v>0.49499572799452957</v>
      </c>
      <c r="Y38" s="8">
        <f t="shared" si="19"/>
        <v>0.26957006568087816</v>
      </c>
      <c r="Z38" s="8">
        <f t="shared" si="20"/>
        <v>0.72042139030818098</v>
      </c>
      <c r="AA38" s="9">
        <f t="shared" si="21"/>
        <v>649.22590746331616</v>
      </c>
      <c r="AB38">
        <f t="shared" si="22"/>
        <v>229.20615168787754</v>
      </c>
      <c r="AC38">
        <f t="shared" si="23"/>
        <v>-122.69846207803062</v>
      </c>
      <c r="AD38">
        <f t="shared" si="24"/>
        <v>117.1175392307026</v>
      </c>
      <c r="AE38">
        <f t="shared" si="25"/>
        <v>-27.117539230702604</v>
      </c>
      <c r="AF38">
        <f t="shared" si="26"/>
        <v>1.1267062349241921E-2</v>
      </c>
      <c r="AG38">
        <f t="shared" si="27"/>
        <v>-27.106272168353364</v>
      </c>
      <c r="AH38">
        <f t="shared" si="28"/>
        <v>69.266474759511027</v>
      </c>
    </row>
    <row r="39" spans="4:34" x14ac:dyDescent="0.3">
      <c r="D39" s="2">
        <f t="shared" si="1"/>
        <v>43158</v>
      </c>
      <c r="E39" s="8">
        <f t="shared" si="29"/>
        <v>0.15833333333333341</v>
      </c>
      <c r="F39" s="3">
        <f t="shared" si="2"/>
        <v>2458176.5333333332</v>
      </c>
      <c r="G39" s="4">
        <f t="shared" si="3"/>
        <v>0.18156148756559093</v>
      </c>
      <c r="I39">
        <f t="shared" si="4"/>
        <v>336.81979383610451</v>
      </c>
      <c r="J39">
        <f t="shared" si="5"/>
        <v>6893.5702265342625</v>
      </c>
      <c r="K39">
        <f t="shared" si="6"/>
        <v>1.6700997523135711E-2</v>
      </c>
      <c r="L39">
        <f t="shared" si="7"/>
        <v>1.5589395778046542</v>
      </c>
      <c r="M39">
        <f t="shared" si="8"/>
        <v>338.37873341390917</v>
      </c>
      <c r="N39">
        <f t="shared" si="9"/>
        <v>6895.1291661120667</v>
      </c>
      <c r="O39">
        <f t="shared" si="10"/>
        <v>0.99026660010261858</v>
      </c>
      <c r="P39">
        <f t="shared" si="11"/>
        <v>338.36959775630726</v>
      </c>
      <c r="Q39">
        <f t="shared" si="12"/>
        <v>23.436930052878193</v>
      </c>
      <c r="R39">
        <f t="shared" si="13"/>
        <v>23.435155736646887</v>
      </c>
      <c r="S39">
        <f t="shared" si="0"/>
        <v>-19.992980504128976</v>
      </c>
      <c r="T39">
        <f t="shared" si="14"/>
        <v>-8.4301368484429187</v>
      </c>
      <c r="U39">
        <f t="shared" si="15"/>
        <v>4.3018913741656992E-2</v>
      </c>
      <c r="V39">
        <f t="shared" si="16"/>
        <v>-12.79311823171717</v>
      </c>
      <c r="W39">
        <f t="shared" si="17"/>
        <v>81.155162066819713</v>
      </c>
      <c r="X39" s="8">
        <f t="shared" si="18"/>
        <v>0.49499522099424803</v>
      </c>
      <c r="Y39" s="8">
        <f t="shared" si="19"/>
        <v>0.26956421525308216</v>
      </c>
      <c r="Z39" s="8">
        <f t="shared" si="20"/>
        <v>0.7204262267354139</v>
      </c>
      <c r="AA39" s="9">
        <f t="shared" si="21"/>
        <v>649.2412965345577</v>
      </c>
      <c r="AB39">
        <f t="shared" si="22"/>
        <v>235.20688176828298</v>
      </c>
      <c r="AC39">
        <f t="shared" si="23"/>
        <v>-121.19827955792925</v>
      </c>
      <c r="AD39">
        <f t="shared" si="24"/>
        <v>116.21060696705531</v>
      </c>
      <c r="AE39">
        <f t="shared" si="25"/>
        <v>-26.210606967055313</v>
      </c>
      <c r="AF39">
        <f t="shared" si="26"/>
        <v>1.1720710538102593E-2</v>
      </c>
      <c r="AG39">
        <f t="shared" si="27"/>
        <v>-26.198886256517209</v>
      </c>
      <c r="AH39">
        <f t="shared" si="28"/>
        <v>70.580864732392115</v>
      </c>
    </row>
    <row r="40" spans="4:34" x14ac:dyDescent="0.3">
      <c r="D40" s="2">
        <f t="shared" si="1"/>
        <v>43158</v>
      </c>
      <c r="E40" s="8">
        <f t="shared" si="29"/>
        <v>0.16250000000000009</v>
      </c>
      <c r="F40" s="3">
        <f t="shared" si="2"/>
        <v>2458176.5375000001</v>
      </c>
      <c r="G40" s="4">
        <f t="shared" si="3"/>
        <v>0.18156160164271301</v>
      </c>
      <c r="I40">
        <f t="shared" si="4"/>
        <v>336.82390070033216</v>
      </c>
      <c r="J40">
        <f t="shared" si="5"/>
        <v>6893.5743332023112</v>
      </c>
      <c r="K40">
        <f t="shared" si="6"/>
        <v>1.6700997518335002E-2</v>
      </c>
      <c r="L40">
        <f t="shared" si="7"/>
        <v>1.5590201250102247</v>
      </c>
      <c r="M40">
        <f t="shared" si="8"/>
        <v>338.38292082534241</v>
      </c>
      <c r="N40">
        <f t="shared" si="9"/>
        <v>6895.1333533273219</v>
      </c>
      <c r="O40">
        <f t="shared" si="10"/>
        <v>0.99026758237336787</v>
      </c>
      <c r="P40">
        <f t="shared" si="11"/>
        <v>338.3737851549825</v>
      </c>
      <c r="Q40">
        <f t="shared" si="12"/>
        <v>23.436930051394715</v>
      </c>
      <c r="R40">
        <f t="shared" si="13"/>
        <v>23.435155742269782</v>
      </c>
      <c r="S40">
        <f t="shared" si="0"/>
        <v>-19.989054148158779</v>
      </c>
      <c r="T40">
        <f t="shared" si="14"/>
        <v>-8.4285718211999807</v>
      </c>
      <c r="U40">
        <f t="shared" si="15"/>
        <v>4.301891376288744E-2</v>
      </c>
      <c r="V40">
        <f t="shared" si="16"/>
        <v>-12.792387992375584</v>
      </c>
      <c r="W40">
        <f t="shared" si="17"/>
        <v>81.157085720451391</v>
      </c>
      <c r="X40" s="8">
        <f t="shared" si="18"/>
        <v>0.49499471388359412</v>
      </c>
      <c r="Y40" s="8">
        <f t="shared" si="19"/>
        <v>0.26955836466011807</v>
      </c>
      <c r="Z40" s="8">
        <f t="shared" si="20"/>
        <v>0.72043106310707017</v>
      </c>
      <c r="AA40" s="9">
        <f t="shared" si="21"/>
        <v>649.25668576361113</v>
      </c>
      <c r="AB40">
        <f t="shared" si="22"/>
        <v>241.20761200762456</v>
      </c>
      <c r="AC40">
        <f t="shared" si="23"/>
        <v>-119.69809699809386</v>
      </c>
      <c r="AD40">
        <f t="shared" si="24"/>
        <v>115.2963712917702</v>
      </c>
      <c r="AE40">
        <f t="shared" si="25"/>
        <v>-25.2963712917702</v>
      </c>
      <c r="AF40">
        <f t="shared" si="26"/>
        <v>1.2208530523172256E-2</v>
      </c>
      <c r="AG40">
        <f t="shared" si="27"/>
        <v>-25.284162761247028</v>
      </c>
      <c r="AH40">
        <f t="shared" si="28"/>
        <v>71.878717755094556</v>
      </c>
    </row>
    <row r="41" spans="4:34" x14ac:dyDescent="0.3">
      <c r="D41" s="2">
        <f t="shared" si="1"/>
        <v>43158</v>
      </c>
      <c r="E41" s="8">
        <f t="shared" si="29"/>
        <v>0.16666666666666677</v>
      </c>
      <c r="F41" s="3">
        <f t="shared" si="2"/>
        <v>2458176.5416666665</v>
      </c>
      <c r="G41" s="4">
        <f t="shared" si="3"/>
        <v>0.18156171571982235</v>
      </c>
      <c r="I41">
        <f t="shared" si="4"/>
        <v>336.82800756409961</v>
      </c>
      <c r="J41">
        <f t="shared" si="5"/>
        <v>6893.5784398699016</v>
      </c>
      <c r="K41">
        <f t="shared" si="6"/>
        <v>1.6700997513534294E-2</v>
      </c>
      <c r="L41">
        <f t="shared" si="7"/>
        <v>1.5591006638995573</v>
      </c>
      <c r="M41">
        <f t="shared" si="8"/>
        <v>338.38710822799919</v>
      </c>
      <c r="N41">
        <f t="shared" si="9"/>
        <v>6895.1375405338013</v>
      </c>
      <c r="O41">
        <f t="shared" si="10"/>
        <v>0.99026856469402347</v>
      </c>
      <c r="P41">
        <f t="shared" si="11"/>
        <v>338.3779725448814</v>
      </c>
      <c r="Q41">
        <f t="shared" si="12"/>
        <v>23.436930049911236</v>
      </c>
      <c r="R41">
        <f t="shared" si="13"/>
        <v>23.435155747892701</v>
      </c>
      <c r="S41">
        <f t="shared" si="0"/>
        <v>-19.985127832201567</v>
      </c>
      <c r="T41">
        <f t="shared" si="14"/>
        <v>-8.4270067582243602</v>
      </c>
      <c r="U41">
        <f t="shared" si="15"/>
        <v>4.3018913784117999E-2</v>
      </c>
      <c r="V41">
        <f t="shared" si="16"/>
        <v>-12.791657594283439</v>
      </c>
      <c r="W41">
        <f t="shared" si="17"/>
        <v>81.159009393372912</v>
      </c>
      <c r="X41" s="8">
        <f t="shared" si="18"/>
        <v>0.49499420666269689</v>
      </c>
      <c r="Y41" s="8">
        <f t="shared" si="19"/>
        <v>0.26955251390332768</v>
      </c>
      <c r="Z41" s="8">
        <f t="shared" si="20"/>
        <v>0.72043589942206609</v>
      </c>
      <c r="AA41" s="9">
        <f t="shared" si="21"/>
        <v>649.2720751469833</v>
      </c>
      <c r="AB41">
        <f t="shared" si="22"/>
        <v>247.20834240571673</v>
      </c>
      <c r="AC41">
        <f t="shared" si="23"/>
        <v>-118.19791439857082</v>
      </c>
      <c r="AD41">
        <f t="shared" si="24"/>
        <v>114.375387479189</v>
      </c>
      <c r="AE41">
        <f t="shared" si="25"/>
        <v>-24.375387479189001</v>
      </c>
      <c r="AF41">
        <f t="shared" si="26"/>
        <v>1.2734432277776321E-2</v>
      </c>
      <c r="AG41">
        <f t="shared" si="27"/>
        <v>-24.362653046911223</v>
      </c>
      <c r="AH41">
        <f t="shared" si="28"/>
        <v>73.160941675265576</v>
      </c>
    </row>
    <row r="42" spans="4:34" x14ac:dyDescent="0.3">
      <c r="D42" s="2">
        <f t="shared" si="1"/>
        <v>43158</v>
      </c>
      <c r="E42" s="8">
        <f t="shared" si="29"/>
        <v>0.17083333333333345</v>
      </c>
      <c r="F42" s="3">
        <f t="shared" si="2"/>
        <v>2458176.5458333334</v>
      </c>
      <c r="G42" s="4">
        <f t="shared" si="3"/>
        <v>0.18156182979694444</v>
      </c>
      <c r="I42">
        <f t="shared" si="4"/>
        <v>336.83211442832817</v>
      </c>
      <c r="J42">
        <f t="shared" si="5"/>
        <v>6893.5825465379494</v>
      </c>
      <c r="K42">
        <f t="shared" si="6"/>
        <v>1.6700997508733585E-2</v>
      </c>
      <c r="L42">
        <f t="shared" si="7"/>
        <v>1.5591811944902023</v>
      </c>
      <c r="M42">
        <f t="shared" si="8"/>
        <v>338.39129562281835</v>
      </c>
      <c r="N42">
        <f t="shared" si="9"/>
        <v>6895.1417277324399</v>
      </c>
      <c r="O42">
        <f t="shared" si="10"/>
        <v>0.99026954706479964</v>
      </c>
      <c r="P42">
        <f t="shared" si="11"/>
        <v>338.38215992694273</v>
      </c>
      <c r="Q42">
        <f t="shared" si="12"/>
        <v>23.436930048427758</v>
      </c>
      <c r="R42">
        <f t="shared" si="13"/>
        <v>23.435155753515648</v>
      </c>
      <c r="S42">
        <f t="shared" si="0"/>
        <v>-19.981201555371463</v>
      </c>
      <c r="T42">
        <f t="shared" si="14"/>
        <v>-8.4254416591730958</v>
      </c>
      <c r="U42">
        <f t="shared" si="15"/>
        <v>4.3018913805348641E-2</v>
      </c>
      <c r="V42">
        <f t="shared" si="16"/>
        <v>-12.790927037298379</v>
      </c>
      <c r="W42">
        <f t="shared" si="17"/>
        <v>81.160933086009777</v>
      </c>
      <c r="X42" s="8">
        <f t="shared" si="18"/>
        <v>0.4949936993314572</v>
      </c>
      <c r="Y42" s="8">
        <f t="shared" si="19"/>
        <v>0.26954666298143004</v>
      </c>
      <c r="Z42" s="8">
        <f t="shared" si="20"/>
        <v>0.72044073568148437</v>
      </c>
      <c r="AA42" s="9">
        <f t="shared" si="21"/>
        <v>649.28746468807822</v>
      </c>
      <c r="AB42">
        <f t="shared" si="22"/>
        <v>253.20907296270178</v>
      </c>
      <c r="AC42">
        <f t="shared" si="23"/>
        <v>-116.69773175932455</v>
      </c>
      <c r="AD42">
        <f t="shared" si="24"/>
        <v>113.44819262509715</v>
      </c>
      <c r="AE42">
        <f t="shared" si="25"/>
        <v>-23.44819262509715</v>
      </c>
      <c r="AF42">
        <f t="shared" si="26"/>
        <v>1.3302972844151406E-2</v>
      </c>
      <c r="AG42">
        <f t="shared" si="27"/>
        <v>-23.434889652252998</v>
      </c>
      <c r="AH42">
        <f t="shared" si="28"/>
        <v>74.428430304470169</v>
      </c>
    </row>
    <row r="43" spans="4:34" x14ac:dyDescent="0.3">
      <c r="D43" s="2">
        <f t="shared" si="1"/>
        <v>43158</v>
      </c>
      <c r="E43" s="8">
        <f t="shared" si="29"/>
        <v>0.17500000000000013</v>
      </c>
      <c r="F43" s="3">
        <f t="shared" si="2"/>
        <v>2458176.5499999998</v>
      </c>
      <c r="G43" s="4">
        <f t="shared" si="3"/>
        <v>0.18156194387405378</v>
      </c>
      <c r="I43">
        <f t="shared" si="4"/>
        <v>336.83622129209652</v>
      </c>
      <c r="J43">
        <f t="shared" si="5"/>
        <v>6893.5866532055397</v>
      </c>
      <c r="K43">
        <f t="shared" si="6"/>
        <v>1.6700997503932877E-2</v>
      </c>
      <c r="L43">
        <f t="shared" si="7"/>
        <v>1.5592617167638161</v>
      </c>
      <c r="M43">
        <f t="shared" si="8"/>
        <v>338.39548300886037</v>
      </c>
      <c r="N43">
        <f t="shared" si="9"/>
        <v>6895.1459149223037</v>
      </c>
      <c r="O43">
        <f t="shared" si="10"/>
        <v>0.99027052948547167</v>
      </c>
      <c r="P43">
        <f t="shared" si="11"/>
        <v>338.38634730022693</v>
      </c>
      <c r="Q43">
        <f t="shared" si="12"/>
        <v>23.43693004694428</v>
      </c>
      <c r="R43">
        <f t="shared" si="13"/>
        <v>23.43515575913862</v>
      </c>
      <c r="S43">
        <f t="shared" si="0"/>
        <v>-19.977275318543715</v>
      </c>
      <c r="T43">
        <f t="shared" si="14"/>
        <v>-8.4238765244052214</v>
      </c>
      <c r="U43">
        <f t="shared" si="15"/>
        <v>4.301891382657938E-2</v>
      </c>
      <c r="V43">
        <f t="shared" si="16"/>
        <v>-12.790196321606697</v>
      </c>
      <c r="W43">
        <f t="shared" si="17"/>
        <v>81.162856797924576</v>
      </c>
      <c r="X43" s="8">
        <f t="shared" si="18"/>
        <v>0.49499319189000462</v>
      </c>
      <c r="Y43" s="8">
        <f t="shared" si="19"/>
        <v>0.26954081189576973</v>
      </c>
      <c r="Z43" s="8">
        <f t="shared" si="20"/>
        <v>0.72044557188423952</v>
      </c>
      <c r="AA43" s="9">
        <f t="shared" si="21"/>
        <v>649.30285438339661</v>
      </c>
      <c r="AB43">
        <f t="shared" si="22"/>
        <v>259.20980367839348</v>
      </c>
      <c r="AC43">
        <f t="shared" si="23"/>
        <v>-115.19754908040163</v>
      </c>
      <c r="AD43">
        <f t="shared" si="24"/>
        <v>112.51530673748034</v>
      </c>
      <c r="AE43">
        <f t="shared" si="25"/>
        <v>-22.515306737480344</v>
      </c>
      <c r="AF43">
        <f t="shared" si="26"/>
        <v>1.3919493205615308E-2</v>
      </c>
      <c r="AG43">
        <f t="shared" si="27"/>
        <v>-22.501387244274728</v>
      </c>
      <c r="AH43">
        <f t="shared" si="28"/>
        <v>75.682062664081798</v>
      </c>
    </row>
    <row r="44" spans="4:34" x14ac:dyDescent="0.3">
      <c r="D44" s="2">
        <f t="shared" si="1"/>
        <v>43158</v>
      </c>
      <c r="E44" s="8">
        <f t="shared" si="29"/>
        <v>0.17916666666666681</v>
      </c>
      <c r="F44" s="3">
        <f t="shared" si="2"/>
        <v>2458176.5541666667</v>
      </c>
      <c r="G44" s="4">
        <f t="shared" si="3"/>
        <v>0.18156205795117583</v>
      </c>
      <c r="I44">
        <f t="shared" si="4"/>
        <v>336.84032815632418</v>
      </c>
      <c r="J44">
        <f t="shared" si="5"/>
        <v>6893.5907598735857</v>
      </c>
      <c r="K44">
        <f t="shared" si="6"/>
        <v>1.6700997499132168E-2</v>
      </c>
      <c r="L44">
        <f t="shared" si="7"/>
        <v>1.5593422307378957</v>
      </c>
      <c r="M44">
        <f t="shared" si="8"/>
        <v>338.39967038706209</v>
      </c>
      <c r="N44">
        <f t="shared" si="9"/>
        <v>6895.1501021043232</v>
      </c>
      <c r="O44">
        <f t="shared" si="10"/>
        <v>0.99027151195625307</v>
      </c>
      <c r="P44">
        <f t="shared" si="11"/>
        <v>338.39053466567088</v>
      </c>
      <c r="Q44">
        <f t="shared" si="12"/>
        <v>23.436930045460798</v>
      </c>
      <c r="R44">
        <f t="shared" si="13"/>
        <v>23.435155764761614</v>
      </c>
      <c r="S44">
        <f t="shared" si="0"/>
        <v>-19.973349120834339</v>
      </c>
      <c r="T44">
        <f t="shared" si="14"/>
        <v>-8.422311353578495</v>
      </c>
      <c r="U44">
        <f t="shared" si="15"/>
        <v>4.301891384781021E-2</v>
      </c>
      <c r="V44">
        <f t="shared" si="16"/>
        <v>-12.789465447066249</v>
      </c>
      <c r="W44">
        <f t="shared" si="17"/>
        <v>81.164780529541886</v>
      </c>
      <c r="X44" s="8">
        <f t="shared" si="18"/>
        <v>0.49499268433824045</v>
      </c>
      <c r="Y44" s="8">
        <f t="shared" si="19"/>
        <v>0.26953496064506854</v>
      </c>
      <c r="Z44" s="8">
        <f t="shared" si="20"/>
        <v>0.72045040803141236</v>
      </c>
      <c r="AA44" s="9">
        <f t="shared" si="21"/>
        <v>649.31824423633509</v>
      </c>
      <c r="AB44">
        <f t="shared" si="22"/>
        <v>265.21053455293395</v>
      </c>
      <c r="AC44">
        <f t="shared" si="23"/>
        <v>-113.69736636176651</v>
      </c>
      <c r="AD44">
        <f t="shared" si="24"/>
        <v>111.5772338169897</v>
      </c>
      <c r="AE44">
        <f t="shared" si="25"/>
        <v>-21.577233816989704</v>
      </c>
      <c r="AF44">
        <f t="shared" si="26"/>
        <v>1.4590291632320116E-2</v>
      </c>
      <c r="AG44">
        <f t="shared" si="27"/>
        <v>-21.562643525357384</v>
      </c>
      <c r="AH44">
        <f t="shared" si="28"/>
        <v>76.922702481099293</v>
      </c>
    </row>
    <row r="45" spans="4:34" x14ac:dyDescent="0.3">
      <c r="D45" s="2">
        <f t="shared" si="1"/>
        <v>43158</v>
      </c>
      <c r="E45" s="8">
        <f t="shared" si="29"/>
        <v>0.18333333333333349</v>
      </c>
      <c r="F45" s="3">
        <f t="shared" si="2"/>
        <v>2458176.5583333331</v>
      </c>
      <c r="G45" s="4">
        <f t="shared" si="3"/>
        <v>0.18156217202828517</v>
      </c>
      <c r="I45">
        <f t="shared" si="4"/>
        <v>336.84443502009162</v>
      </c>
      <c r="J45">
        <f t="shared" si="5"/>
        <v>6893.5948665411761</v>
      </c>
      <c r="K45">
        <f t="shared" si="6"/>
        <v>1.670099749433146E-2</v>
      </c>
      <c r="L45">
        <f t="shared" si="7"/>
        <v>1.559422736394197</v>
      </c>
      <c r="M45">
        <f t="shared" si="8"/>
        <v>338.40385775648582</v>
      </c>
      <c r="N45">
        <f t="shared" si="9"/>
        <v>6895.1542892775706</v>
      </c>
      <c r="O45">
        <f t="shared" si="10"/>
        <v>0.99027249447692056</v>
      </c>
      <c r="P45">
        <f t="shared" si="11"/>
        <v>338.39472202233696</v>
      </c>
      <c r="Q45">
        <f t="shared" si="12"/>
        <v>23.43693004397732</v>
      </c>
      <c r="R45">
        <f t="shared" si="13"/>
        <v>23.43515577038464</v>
      </c>
      <c r="S45">
        <f t="shared" si="0"/>
        <v>-19.969422963116784</v>
      </c>
      <c r="T45">
        <f t="shared" si="14"/>
        <v>-8.4207461470512648</v>
      </c>
      <c r="U45">
        <f t="shared" si="15"/>
        <v>4.3018913869041157E-2</v>
      </c>
      <c r="V45">
        <f t="shared" si="16"/>
        <v>-12.788734413863317</v>
      </c>
      <c r="W45">
        <f t="shared" si="17"/>
        <v>81.166704280425122</v>
      </c>
      <c r="X45" s="8">
        <f t="shared" si="18"/>
        <v>0.49499217667629392</v>
      </c>
      <c r="Y45" s="8">
        <f t="shared" si="19"/>
        <v>0.26952910923066858</v>
      </c>
      <c r="Z45" s="8">
        <f t="shared" si="20"/>
        <v>0.72045524412191919</v>
      </c>
      <c r="AA45" s="9">
        <f t="shared" si="21"/>
        <v>649.33363424340098</v>
      </c>
      <c r="AB45">
        <f t="shared" si="22"/>
        <v>271.2112655861369</v>
      </c>
      <c r="AC45">
        <f t="shared" si="23"/>
        <v>-112.19718360346577</v>
      </c>
      <c r="AD45">
        <f t="shared" si="24"/>
        <v>110.63446292685495</v>
      </c>
      <c r="AE45">
        <f t="shared" si="25"/>
        <v>-20.634462926854951</v>
      </c>
      <c r="AF45">
        <f t="shared" si="26"/>
        <v>1.5322845348212065E-2</v>
      </c>
      <c r="AG45">
        <f t="shared" si="27"/>
        <v>-20.619140081506739</v>
      </c>
      <c r="AH45">
        <f t="shared" si="28"/>
        <v>78.151197902348713</v>
      </c>
    </row>
    <row r="46" spans="4:34" x14ac:dyDescent="0.3">
      <c r="D46" s="2">
        <f t="shared" si="1"/>
        <v>43158</v>
      </c>
      <c r="E46" s="8">
        <f t="shared" si="29"/>
        <v>0.18750000000000017</v>
      </c>
      <c r="F46" s="3">
        <f t="shared" si="2"/>
        <v>2458176.5625</v>
      </c>
      <c r="G46" s="4">
        <f t="shared" si="3"/>
        <v>0.18156228610540726</v>
      </c>
      <c r="I46">
        <f t="shared" si="4"/>
        <v>336.84854188431927</v>
      </c>
      <c r="J46">
        <f t="shared" si="5"/>
        <v>6893.5989732092248</v>
      </c>
      <c r="K46">
        <f t="shared" si="6"/>
        <v>1.6700997489530751E-2</v>
      </c>
      <c r="L46">
        <f t="shared" si="7"/>
        <v>1.5595032337502299</v>
      </c>
      <c r="M46">
        <f t="shared" si="8"/>
        <v>338.40804511806948</v>
      </c>
      <c r="N46">
        <f t="shared" si="9"/>
        <v>6895.1584764429754</v>
      </c>
      <c r="O46">
        <f t="shared" si="10"/>
        <v>0.99027347704768709</v>
      </c>
      <c r="P46">
        <f t="shared" si="11"/>
        <v>338.39890937116297</v>
      </c>
      <c r="Q46">
        <f t="shared" si="12"/>
        <v>23.436930042493842</v>
      </c>
      <c r="R46">
        <f t="shared" si="13"/>
        <v>23.43515577600769</v>
      </c>
      <c r="S46">
        <f t="shared" si="0"/>
        <v>-19.965496844506085</v>
      </c>
      <c r="T46">
        <f t="shared" si="14"/>
        <v>-8.4191809044808732</v>
      </c>
      <c r="U46">
        <f t="shared" si="15"/>
        <v>4.3018913890272188E-2</v>
      </c>
      <c r="V46">
        <f t="shared" si="16"/>
        <v>-12.788003221855496</v>
      </c>
      <c r="W46">
        <f t="shared" si="17"/>
        <v>81.168628050999416</v>
      </c>
      <c r="X46" s="8">
        <f t="shared" si="18"/>
        <v>0.49499166890406637</v>
      </c>
      <c r="Y46" s="8">
        <f t="shared" si="19"/>
        <v>0.2695232576512902</v>
      </c>
      <c r="Z46" s="8">
        <f t="shared" si="20"/>
        <v>0.7204600801568426</v>
      </c>
      <c r="AA46" s="9">
        <f t="shared" si="21"/>
        <v>649.34902440799533</v>
      </c>
      <c r="AB46">
        <f t="shared" si="22"/>
        <v>277.21199677814474</v>
      </c>
      <c r="AC46">
        <f t="shared" si="23"/>
        <v>-110.69700080546382</v>
      </c>
      <c r="AD46">
        <f t="shared" si="24"/>
        <v>109.68746924354532</v>
      </c>
      <c r="AE46">
        <f t="shared" si="25"/>
        <v>-19.687469243545323</v>
      </c>
      <c r="AF46">
        <f t="shared" si="26"/>
        <v>1.6126096987942883E-2</v>
      </c>
      <c r="AG46">
        <f t="shared" si="27"/>
        <v>-19.67134314655738</v>
      </c>
      <c r="AH46">
        <f t="shared" si="28"/>
        <v>79.368381392473793</v>
      </c>
    </row>
    <row r="47" spans="4:34" x14ac:dyDescent="0.3">
      <c r="D47" s="2">
        <f t="shared" si="1"/>
        <v>43158</v>
      </c>
      <c r="E47" s="8">
        <f t="shared" si="29"/>
        <v>0.19166666666666685</v>
      </c>
      <c r="F47" s="3">
        <f t="shared" si="2"/>
        <v>2458176.5666666669</v>
      </c>
      <c r="G47" s="4">
        <f t="shared" si="3"/>
        <v>0.18156240018252934</v>
      </c>
      <c r="I47">
        <f t="shared" si="4"/>
        <v>336.85264874854693</v>
      </c>
      <c r="J47">
        <f t="shared" si="5"/>
        <v>6893.6030798772726</v>
      </c>
      <c r="K47">
        <f t="shared" si="6"/>
        <v>1.6700997484730043E-2</v>
      </c>
      <c r="L47">
        <f t="shared" si="7"/>
        <v>1.559583722796579</v>
      </c>
      <c r="M47">
        <f t="shared" si="8"/>
        <v>338.41223247134349</v>
      </c>
      <c r="N47">
        <f t="shared" si="9"/>
        <v>6895.1626636000692</v>
      </c>
      <c r="O47">
        <f t="shared" si="10"/>
        <v>0.99027445966843786</v>
      </c>
      <c r="P47">
        <f t="shared" si="11"/>
        <v>338.40309671167938</v>
      </c>
      <c r="Q47">
        <f t="shared" si="12"/>
        <v>23.436930041010363</v>
      </c>
      <c r="R47">
        <f t="shared" si="13"/>
        <v>23.435155781630769</v>
      </c>
      <c r="S47">
        <f t="shared" si="0"/>
        <v>-19.961570765436896</v>
      </c>
      <c r="T47">
        <f t="shared" si="14"/>
        <v>-8.4176156260507522</v>
      </c>
      <c r="U47">
        <f t="shared" si="15"/>
        <v>4.3018913911503337E-2</v>
      </c>
      <c r="V47">
        <f t="shared" si="16"/>
        <v>-12.787271871146665</v>
      </c>
      <c r="W47">
        <f t="shared" si="17"/>
        <v>81.170551841043178</v>
      </c>
      <c r="X47" s="8">
        <f t="shared" si="18"/>
        <v>0.49499116102162966</v>
      </c>
      <c r="Y47" s="8">
        <f t="shared" si="19"/>
        <v>0.26951740590762086</v>
      </c>
      <c r="Z47" s="8">
        <f t="shared" si="20"/>
        <v>0.72046491613563846</v>
      </c>
      <c r="AA47" s="9">
        <f t="shared" si="21"/>
        <v>649.36441472834542</v>
      </c>
      <c r="AB47">
        <f t="shared" si="22"/>
        <v>283.2127281288536</v>
      </c>
      <c r="AC47">
        <f t="shared" si="23"/>
        <v>-109.1968179677866</v>
      </c>
      <c r="AD47">
        <f t="shared" si="24"/>
        <v>108.73671508982927</v>
      </c>
      <c r="AE47">
        <f t="shared" si="25"/>
        <v>-18.736715089829275</v>
      </c>
      <c r="AF47">
        <f t="shared" si="26"/>
        <v>1.701082904645761E-2</v>
      </c>
      <c r="AG47">
        <f t="shared" si="27"/>
        <v>-18.719704260782816</v>
      </c>
      <c r="AH47">
        <f t="shared" si="28"/>
        <v>80.575069790837915</v>
      </c>
    </row>
    <row r="48" spans="4:34" x14ac:dyDescent="0.3">
      <c r="D48" s="2">
        <f t="shared" si="1"/>
        <v>43158</v>
      </c>
      <c r="E48" s="8">
        <f t="shared" si="29"/>
        <v>0.19583333333333353</v>
      </c>
      <c r="F48" s="3">
        <f t="shared" si="2"/>
        <v>2458176.5708333333</v>
      </c>
      <c r="G48" s="4">
        <f t="shared" si="3"/>
        <v>0.18156251425963868</v>
      </c>
      <c r="I48">
        <f t="shared" si="4"/>
        <v>336.85675561231619</v>
      </c>
      <c r="J48">
        <f t="shared" si="5"/>
        <v>6893.607186544863</v>
      </c>
      <c r="K48">
        <f t="shared" si="6"/>
        <v>1.6700997479929335E-2</v>
      </c>
      <c r="L48">
        <f t="shared" si="7"/>
        <v>1.5596642035239257</v>
      </c>
      <c r="M48">
        <f t="shared" si="8"/>
        <v>338.41641981584013</v>
      </c>
      <c r="N48">
        <f t="shared" si="9"/>
        <v>6895.1668507483873</v>
      </c>
      <c r="O48">
        <f t="shared" si="10"/>
        <v>0.99027544233905807</v>
      </c>
      <c r="P48">
        <f t="shared" si="11"/>
        <v>338.40728404341849</v>
      </c>
      <c r="Q48">
        <f t="shared" si="12"/>
        <v>23.436930039526885</v>
      </c>
      <c r="R48">
        <f t="shared" si="13"/>
        <v>23.435155787253873</v>
      </c>
      <c r="S48">
        <f t="shared" si="0"/>
        <v>-19.957644726342014</v>
      </c>
      <c r="T48">
        <f t="shared" si="14"/>
        <v>-8.4160503119436001</v>
      </c>
      <c r="U48">
        <f t="shared" si="15"/>
        <v>4.3018913932734576E-2</v>
      </c>
      <c r="V48">
        <f t="shared" si="16"/>
        <v>-12.786540361840705</v>
      </c>
      <c r="W48">
        <f t="shared" si="17"/>
        <v>81.172475650335798</v>
      </c>
      <c r="X48" s="8">
        <f t="shared" si="18"/>
        <v>0.49499065302905604</v>
      </c>
      <c r="Y48" s="8">
        <f t="shared" si="19"/>
        <v>0.26951155400034549</v>
      </c>
      <c r="Z48" s="8">
        <f t="shared" si="20"/>
        <v>0.72046975205776653</v>
      </c>
      <c r="AA48" s="9">
        <f t="shared" si="21"/>
        <v>649.37980520268638</v>
      </c>
      <c r="AB48">
        <f t="shared" si="22"/>
        <v>289.21345963815958</v>
      </c>
      <c r="AC48">
        <f t="shared" si="23"/>
        <v>-107.69663509046011</v>
      </c>
      <c r="AD48">
        <f t="shared" si="24"/>
        <v>107.78265094437197</v>
      </c>
      <c r="AE48">
        <f t="shared" si="25"/>
        <v>-17.782650944371966</v>
      </c>
      <c r="AF48">
        <f t="shared" si="26"/>
        <v>1.7990159542197664E-2</v>
      </c>
      <c r="AG48">
        <f t="shared" si="27"/>
        <v>-17.764660784829768</v>
      </c>
      <c r="AH48">
        <f t="shared" si="28"/>
        <v>81.772064499758244</v>
      </c>
    </row>
    <row r="49" spans="4:34" x14ac:dyDescent="0.3">
      <c r="D49" s="2">
        <f t="shared" si="1"/>
        <v>43158</v>
      </c>
      <c r="E49" s="8">
        <f t="shared" si="29"/>
        <v>0.20000000000000021</v>
      </c>
      <c r="F49" s="3">
        <f t="shared" si="2"/>
        <v>2458176.5750000002</v>
      </c>
      <c r="G49" s="4">
        <f t="shared" si="3"/>
        <v>0.18156262833676073</v>
      </c>
      <c r="I49">
        <f t="shared" si="4"/>
        <v>336.86086247654202</v>
      </c>
      <c r="J49">
        <f t="shared" si="5"/>
        <v>6893.6112932129099</v>
      </c>
      <c r="K49">
        <f t="shared" si="6"/>
        <v>1.6700997475128626E-2</v>
      </c>
      <c r="L49">
        <f t="shared" si="7"/>
        <v>1.5597446759497759</v>
      </c>
      <c r="M49">
        <f t="shared" si="8"/>
        <v>338.42060715249181</v>
      </c>
      <c r="N49">
        <f t="shared" si="9"/>
        <v>6895.1710378888592</v>
      </c>
      <c r="O49">
        <f t="shared" si="10"/>
        <v>0.99027642505976055</v>
      </c>
      <c r="P49">
        <f t="shared" si="11"/>
        <v>338.41147136731263</v>
      </c>
      <c r="Q49">
        <f t="shared" si="12"/>
        <v>23.436930038043403</v>
      </c>
      <c r="R49">
        <f t="shared" si="13"/>
        <v>23.435155792876998</v>
      </c>
      <c r="S49">
        <f t="shared" si="0"/>
        <v>-19.953718726341698</v>
      </c>
      <c r="T49">
        <f t="shared" si="14"/>
        <v>-8.4144849618188111</v>
      </c>
      <c r="U49">
        <f t="shared" si="15"/>
        <v>4.3018913953965898E-2</v>
      </c>
      <c r="V49">
        <f t="shared" si="16"/>
        <v>-12.78580869379649</v>
      </c>
      <c r="W49">
        <f t="shared" si="17"/>
        <v>81.174399479299794</v>
      </c>
      <c r="X49" s="8">
        <f t="shared" si="18"/>
        <v>0.4949901449262476</v>
      </c>
      <c r="Y49" s="8">
        <f t="shared" si="19"/>
        <v>0.26950570192819262</v>
      </c>
      <c r="Z49" s="8">
        <f t="shared" si="20"/>
        <v>0.72047458792430263</v>
      </c>
      <c r="AA49" s="9">
        <f t="shared" si="21"/>
        <v>649.39519583439835</v>
      </c>
      <c r="AB49">
        <f t="shared" si="22"/>
        <v>295.21419130620382</v>
      </c>
      <c r="AC49">
        <f t="shared" si="23"/>
        <v>-106.19645217344905</v>
      </c>
      <c r="AD49">
        <f t="shared" si="24"/>
        <v>106.82571642790921</v>
      </c>
      <c r="AE49">
        <f t="shared" si="25"/>
        <v>-16.825716427909214</v>
      </c>
      <c r="AF49">
        <f t="shared" si="26"/>
        <v>1.9080207260323962E-2</v>
      </c>
      <c r="AG49">
        <f t="shared" si="27"/>
        <v>-16.80663622064889</v>
      </c>
      <c r="AH49">
        <f t="shared" si="28"/>
        <v>82.96015178285586</v>
      </c>
    </row>
    <row r="50" spans="4:34" x14ac:dyDescent="0.3">
      <c r="D50" s="2">
        <f t="shared" si="1"/>
        <v>43158</v>
      </c>
      <c r="E50" s="8">
        <f t="shared" si="29"/>
        <v>0.20416666666666689</v>
      </c>
      <c r="F50" s="3">
        <f t="shared" si="2"/>
        <v>2458176.5791666666</v>
      </c>
      <c r="G50" s="4">
        <f t="shared" si="3"/>
        <v>0.18156274241387008</v>
      </c>
      <c r="I50">
        <f t="shared" si="4"/>
        <v>336.86496934031129</v>
      </c>
      <c r="J50">
        <f t="shared" si="5"/>
        <v>6893.6153998805003</v>
      </c>
      <c r="K50">
        <f t="shared" si="6"/>
        <v>1.6700997470327918E-2</v>
      </c>
      <c r="L50">
        <f t="shared" si="7"/>
        <v>1.5598251400558298</v>
      </c>
      <c r="M50">
        <f t="shared" si="8"/>
        <v>338.4247944803671</v>
      </c>
      <c r="N50">
        <f t="shared" si="9"/>
        <v>6895.1752250205564</v>
      </c>
      <c r="O50">
        <f t="shared" si="10"/>
        <v>0.99027740783032214</v>
      </c>
      <c r="P50">
        <f t="shared" si="11"/>
        <v>338.41565868243049</v>
      </c>
      <c r="Q50">
        <f t="shared" si="12"/>
        <v>23.436930036559925</v>
      </c>
      <c r="R50">
        <f t="shared" si="13"/>
        <v>23.435155798500155</v>
      </c>
      <c r="S50">
        <f t="shared" si="0"/>
        <v>-19.949792766303482</v>
      </c>
      <c r="T50">
        <f t="shared" si="14"/>
        <v>-8.4129195760324311</v>
      </c>
      <c r="U50">
        <f t="shared" si="15"/>
        <v>4.3018913975197345E-2</v>
      </c>
      <c r="V50">
        <f t="shared" si="16"/>
        <v>-12.785076867198619</v>
      </c>
      <c r="W50">
        <f t="shared" si="17"/>
        <v>81.176323327501507</v>
      </c>
      <c r="X50" s="8">
        <f t="shared" si="18"/>
        <v>0.4949896367133324</v>
      </c>
      <c r="Y50" s="8">
        <f t="shared" si="19"/>
        <v>0.26949984969249485</v>
      </c>
      <c r="Z50" s="8">
        <f t="shared" si="20"/>
        <v>0.72047942373416995</v>
      </c>
      <c r="AA50" s="9">
        <f t="shared" si="21"/>
        <v>649.41058662001205</v>
      </c>
      <c r="AB50">
        <f t="shared" si="22"/>
        <v>301.21492313280174</v>
      </c>
      <c r="AC50">
        <f t="shared" si="23"/>
        <v>-104.69626921679956</v>
      </c>
      <c r="AD50">
        <f t="shared" si="24"/>
        <v>105.86634126656674</v>
      </c>
      <c r="AE50">
        <f t="shared" si="25"/>
        <v>-15.866341266566735</v>
      </c>
      <c r="AF50">
        <f t="shared" si="26"/>
        <v>2.0300998332629498E-2</v>
      </c>
      <c r="AG50">
        <f t="shared" si="27"/>
        <v>-15.846040268234105</v>
      </c>
      <c r="AH50">
        <f t="shared" si="28"/>
        <v>84.140103154810276</v>
      </c>
    </row>
    <row r="51" spans="4:34" x14ac:dyDescent="0.3">
      <c r="D51" s="2">
        <f t="shared" si="1"/>
        <v>43158</v>
      </c>
      <c r="E51" s="8">
        <f t="shared" si="29"/>
        <v>0.20833333333333356</v>
      </c>
      <c r="F51" s="3">
        <f t="shared" si="2"/>
        <v>2458176.5833333335</v>
      </c>
      <c r="G51" s="4">
        <f t="shared" si="3"/>
        <v>0.18156285649099216</v>
      </c>
      <c r="I51">
        <f t="shared" si="4"/>
        <v>336.86907620453894</v>
      </c>
      <c r="J51">
        <f t="shared" si="5"/>
        <v>6893.619506548549</v>
      </c>
      <c r="K51">
        <f t="shared" si="6"/>
        <v>1.6700997465527209E-2</v>
      </c>
      <c r="L51">
        <f t="shared" si="7"/>
        <v>1.5599055958596055</v>
      </c>
      <c r="M51">
        <f t="shared" si="8"/>
        <v>338.42898180039856</v>
      </c>
      <c r="N51">
        <f t="shared" si="9"/>
        <v>6895.1794121444082</v>
      </c>
      <c r="O51">
        <f t="shared" si="10"/>
        <v>0.99027839065095624</v>
      </c>
      <c r="P51">
        <f t="shared" si="11"/>
        <v>338.41984598970458</v>
      </c>
      <c r="Q51">
        <f t="shared" si="12"/>
        <v>23.436930035076447</v>
      </c>
      <c r="R51">
        <f t="shared" si="13"/>
        <v>23.435155804123337</v>
      </c>
      <c r="S51">
        <f t="shared" si="0"/>
        <v>-19.945866845347393</v>
      </c>
      <c r="T51">
        <f t="shared" si="14"/>
        <v>-8.4113541542437424</v>
      </c>
      <c r="U51">
        <f t="shared" si="15"/>
        <v>4.3018913996428883E-2</v>
      </c>
      <c r="V51">
        <f t="shared" si="16"/>
        <v>-12.784344881905996</v>
      </c>
      <c r="W51">
        <f t="shared" si="17"/>
        <v>81.178247195363568</v>
      </c>
      <c r="X51" s="8">
        <f t="shared" si="18"/>
        <v>0.49498912839021253</v>
      </c>
      <c r="Y51" s="8">
        <f t="shared" si="19"/>
        <v>0.26949399729198042</v>
      </c>
      <c r="Z51" s="8">
        <f t="shared" si="20"/>
        <v>0.72048425948844463</v>
      </c>
      <c r="AA51" s="9">
        <f t="shared" si="21"/>
        <v>649.42597756290854</v>
      </c>
      <c r="AB51">
        <f t="shared" si="22"/>
        <v>307.21565511809433</v>
      </c>
      <c r="AC51">
        <f t="shared" si="23"/>
        <v>-103.19608622047642</v>
      </c>
      <c r="AD51">
        <f t="shared" si="24"/>
        <v>104.90494622825202</v>
      </c>
      <c r="AE51">
        <f t="shared" si="25"/>
        <v>-14.904946228252015</v>
      </c>
      <c r="AF51">
        <f t="shared" si="26"/>
        <v>2.1677722853178587E-2</v>
      </c>
      <c r="AG51">
        <f t="shared" si="27"/>
        <v>-14.883268505398837</v>
      </c>
      <c r="AH51">
        <f t="shared" si="28"/>
        <v>85.312675842526517</v>
      </c>
    </row>
    <row r="52" spans="4:34" x14ac:dyDescent="0.3">
      <c r="D52" s="2">
        <f t="shared" si="1"/>
        <v>43158</v>
      </c>
      <c r="E52" s="8">
        <f t="shared" si="29"/>
        <v>0.21250000000000024</v>
      </c>
      <c r="F52" s="3">
        <f t="shared" si="2"/>
        <v>2458176.5874999999</v>
      </c>
      <c r="G52" s="4">
        <f t="shared" si="3"/>
        <v>0.1815629705681015</v>
      </c>
      <c r="I52">
        <f t="shared" si="4"/>
        <v>336.87318306830821</v>
      </c>
      <c r="J52">
        <f t="shared" si="5"/>
        <v>6893.6236132161384</v>
      </c>
      <c r="K52">
        <f t="shared" si="6"/>
        <v>1.6700997460726504E-2</v>
      </c>
      <c r="L52">
        <f t="shared" si="7"/>
        <v>1.5599860433427593</v>
      </c>
      <c r="M52">
        <f t="shared" si="8"/>
        <v>338.43316911165095</v>
      </c>
      <c r="N52">
        <f t="shared" si="9"/>
        <v>6895.1835992594815</v>
      </c>
      <c r="O52">
        <f t="shared" si="10"/>
        <v>0.99027937352143802</v>
      </c>
      <c r="P52">
        <f t="shared" si="11"/>
        <v>338.42403328819961</v>
      </c>
      <c r="Q52">
        <f t="shared" si="12"/>
        <v>23.436930033592969</v>
      </c>
      <c r="R52">
        <f t="shared" si="13"/>
        <v>23.435155809746547</v>
      </c>
      <c r="S52">
        <f t="shared" si="0"/>
        <v>-19.941940964344692</v>
      </c>
      <c r="T52">
        <f t="shared" si="14"/>
        <v>-8.409788696810292</v>
      </c>
      <c r="U52">
        <f t="shared" si="15"/>
        <v>4.3018914017660524E-2</v>
      </c>
      <c r="V52">
        <f t="shared" si="16"/>
        <v>-12.783612738104043</v>
      </c>
      <c r="W52">
        <f t="shared" si="17"/>
        <v>81.180171082450499</v>
      </c>
      <c r="X52" s="8">
        <f t="shared" si="18"/>
        <v>0.49498861995701665</v>
      </c>
      <c r="Y52" s="8">
        <f t="shared" si="19"/>
        <v>0.26948814472798749</v>
      </c>
      <c r="Z52" s="8">
        <f t="shared" si="20"/>
        <v>0.72048909518604587</v>
      </c>
      <c r="AA52" s="9">
        <f t="shared" si="21"/>
        <v>649.441368659604</v>
      </c>
      <c r="AB52">
        <f t="shared" si="22"/>
        <v>313.21638726189627</v>
      </c>
      <c r="AC52">
        <f t="shared" si="23"/>
        <v>-101.69590318452593</v>
      </c>
      <c r="AD52">
        <f t="shared" si="24"/>
        <v>103.94194403662208</v>
      </c>
      <c r="AE52">
        <f t="shared" si="25"/>
        <v>-13.941944036622075</v>
      </c>
      <c r="AF52">
        <f t="shared" si="26"/>
        <v>2.3242510015769241E-2</v>
      </c>
      <c r="AG52">
        <f t="shared" si="27"/>
        <v>-13.918701526606306</v>
      </c>
      <c r="AH52">
        <f t="shared" si="28"/>
        <v>86.478613305426052</v>
      </c>
    </row>
    <row r="53" spans="4:34" x14ac:dyDescent="0.3">
      <c r="D53" s="2">
        <f t="shared" si="1"/>
        <v>43158</v>
      </c>
      <c r="E53" s="8">
        <f t="shared" si="29"/>
        <v>0.21666666666666692</v>
      </c>
      <c r="F53" s="3">
        <f t="shared" si="2"/>
        <v>2458176.5916666668</v>
      </c>
      <c r="G53" s="4">
        <f t="shared" si="3"/>
        <v>0.18156308464522355</v>
      </c>
      <c r="I53">
        <f t="shared" si="4"/>
        <v>336.87728993253404</v>
      </c>
      <c r="J53">
        <f t="shared" si="5"/>
        <v>6893.6277198841863</v>
      </c>
      <c r="K53">
        <f t="shared" si="6"/>
        <v>1.6700997455925796E-2</v>
      </c>
      <c r="L53">
        <f t="shared" si="7"/>
        <v>1.5600664825228532</v>
      </c>
      <c r="M53">
        <f t="shared" si="8"/>
        <v>338.43735641505691</v>
      </c>
      <c r="N53">
        <f t="shared" si="9"/>
        <v>6895.1877863667087</v>
      </c>
      <c r="O53">
        <f t="shared" si="10"/>
        <v>0.99028035644198142</v>
      </c>
      <c r="P53">
        <f t="shared" si="11"/>
        <v>338.42822057884831</v>
      </c>
      <c r="Q53">
        <f t="shared" si="12"/>
        <v>23.43693003210949</v>
      </c>
      <c r="R53">
        <f t="shared" si="13"/>
        <v>23.435155815369782</v>
      </c>
      <c r="S53">
        <f t="shared" si="0"/>
        <v>-19.938015122415266</v>
      </c>
      <c r="T53">
        <f t="shared" si="14"/>
        <v>-8.4082232033912838</v>
      </c>
      <c r="U53">
        <f t="shared" si="15"/>
        <v>4.3018914038892256E-2</v>
      </c>
      <c r="V53">
        <f t="shared" si="16"/>
        <v>-12.78288043565173</v>
      </c>
      <c r="W53">
        <f t="shared" si="17"/>
        <v>81.182094989185018</v>
      </c>
      <c r="X53" s="8">
        <f t="shared" si="18"/>
        <v>0.49498811141364701</v>
      </c>
      <c r="Y53" s="8">
        <f t="shared" si="19"/>
        <v>0.26948229199924423</v>
      </c>
      <c r="Z53" s="8">
        <f t="shared" si="20"/>
        <v>0.7204939308280498</v>
      </c>
      <c r="AA53" s="9">
        <f t="shared" si="21"/>
        <v>649.45675991348014</v>
      </c>
      <c r="AB53">
        <f t="shared" si="22"/>
        <v>319.21711956434865</v>
      </c>
      <c r="AC53">
        <f t="shared" si="23"/>
        <v>-100.19572010891284</v>
      </c>
      <c r="AD53">
        <f t="shared" si="24"/>
        <v>102.97774025822287</v>
      </c>
      <c r="AE53">
        <f t="shared" si="25"/>
        <v>-12.977740258222866</v>
      </c>
      <c r="AF53">
        <f t="shared" si="26"/>
        <v>2.5036989807636172E-2</v>
      </c>
      <c r="AG53">
        <f t="shared" si="27"/>
        <v>-12.952703268415229</v>
      </c>
      <c r="AH53">
        <f t="shared" si="28"/>
        <v>87.638645797986669</v>
      </c>
    </row>
    <row r="54" spans="4:34" x14ac:dyDescent="0.3">
      <c r="D54" s="2">
        <f t="shared" si="1"/>
        <v>43158</v>
      </c>
      <c r="E54" s="8">
        <f t="shared" si="29"/>
        <v>0.2208333333333336</v>
      </c>
      <c r="F54" s="3">
        <f t="shared" si="2"/>
        <v>2458176.5958333332</v>
      </c>
      <c r="G54" s="4">
        <f t="shared" si="3"/>
        <v>0.1815631987223329</v>
      </c>
      <c r="I54">
        <f t="shared" si="4"/>
        <v>336.88139679630331</v>
      </c>
      <c r="J54">
        <f t="shared" si="5"/>
        <v>6893.6318265517748</v>
      </c>
      <c r="K54">
        <f t="shared" si="6"/>
        <v>1.6700997451125087E-2</v>
      </c>
      <c r="L54">
        <f t="shared" si="7"/>
        <v>1.5601469133814998</v>
      </c>
      <c r="M54">
        <f t="shared" si="8"/>
        <v>338.44154370968482</v>
      </c>
      <c r="N54">
        <f t="shared" si="9"/>
        <v>6895.1919734651565</v>
      </c>
      <c r="O54">
        <f t="shared" si="10"/>
        <v>0.99028133941236218</v>
      </c>
      <c r="P54">
        <f t="shared" si="11"/>
        <v>338.43240786071897</v>
      </c>
      <c r="Q54">
        <f t="shared" si="12"/>
        <v>23.436930030626009</v>
      </c>
      <c r="R54">
        <f t="shared" si="13"/>
        <v>23.435155820993039</v>
      </c>
      <c r="S54">
        <f t="shared" si="0"/>
        <v>-19.93408932042702</v>
      </c>
      <c r="T54">
        <f t="shared" si="14"/>
        <v>-8.406657674342954</v>
      </c>
      <c r="U54">
        <f t="shared" si="15"/>
        <v>4.3018914060124078E-2</v>
      </c>
      <c r="V54">
        <f t="shared" si="16"/>
        <v>-12.782147974733489</v>
      </c>
      <c r="W54">
        <f t="shared" si="17"/>
        <v>81.184018915133279</v>
      </c>
      <c r="X54" s="8">
        <f t="shared" si="18"/>
        <v>0.49498760276023157</v>
      </c>
      <c r="Y54" s="8">
        <f t="shared" si="19"/>
        <v>0.26947643910708358</v>
      </c>
      <c r="Z54" s="8">
        <f t="shared" si="20"/>
        <v>0.72049876641337951</v>
      </c>
      <c r="AA54" s="9">
        <f t="shared" si="21"/>
        <v>649.47215132106624</v>
      </c>
      <c r="AB54">
        <f t="shared" si="22"/>
        <v>325.21785202526689</v>
      </c>
      <c r="AC54">
        <f t="shared" si="23"/>
        <v>-98.695536993683277</v>
      </c>
      <c r="AD54">
        <f t="shared" si="24"/>
        <v>102.01273416798905</v>
      </c>
      <c r="AE54">
        <f t="shared" si="25"/>
        <v>-12.012734167989052</v>
      </c>
      <c r="AF54">
        <f t="shared" si="26"/>
        <v>2.7116080244387795E-2</v>
      </c>
      <c r="AG54">
        <f t="shared" si="27"/>
        <v>-11.985618087744664</v>
      </c>
      <c r="AH54">
        <f t="shared" si="28"/>
        <v>88.793490965705075</v>
      </c>
    </row>
    <row r="55" spans="4:34" x14ac:dyDescent="0.3">
      <c r="D55" s="2">
        <f t="shared" si="1"/>
        <v>43158</v>
      </c>
      <c r="E55" s="8">
        <f t="shared" si="29"/>
        <v>0.22500000000000028</v>
      </c>
      <c r="F55" s="3">
        <f t="shared" si="2"/>
        <v>2458176.6</v>
      </c>
      <c r="G55" s="4">
        <f t="shared" si="3"/>
        <v>0.18156331279945498</v>
      </c>
      <c r="I55">
        <f t="shared" si="4"/>
        <v>336.88550366053096</v>
      </c>
      <c r="J55">
        <f t="shared" si="5"/>
        <v>6893.6359332198235</v>
      </c>
      <c r="K55">
        <f t="shared" si="6"/>
        <v>1.6700997446324379E-2</v>
      </c>
      <c r="L55">
        <f t="shared" si="7"/>
        <v>1.560227335936337</v>
      </c>
      <c r="M55">
        <f t="shared" si="8"/>
        <v>338.44573099646732</v>
      </c>
      <c r="N55">
        <f t="shared" si="9"/>
        <v>6895.1961605557599</v>
      </c>
      <c r="O55">
        <f t="shared" si="10"/>
        <v>0.9902823224327939</v>
      </c>
      <c r="P55">
        <f t="shared" si="11"/>
        <v>338.43659513474427</v>
      </c>
      <c r="Q55">
        <f t="shared" si="12"/>
        <v>23.43693002914253</v>
      </c>
      <c r="R55">
        <f t="shared" si="13"/>
        <v>23.435155826616327</v>
      </c>
      <c r="S55">
        <f t="shared" si="0"/>
        <v>-19.930163557499757</v>
      </c>
      <c r="T55">
        <f t="shared" si="14"/>
        <v>-8.4050921093244515</v>
      </c>
      <c r="U55">
        <f t="shared" si="15"/>
        <v>4.3018914081356018E-2</v>
      </c>
      <c r="V55">
        <f t="shared" si="16"/>
        <v>-12.781415355208534</v>
      </c>
      <c r="W55">
        <f t="shared" si="17"/>
        <v>81.185942860718043</v>
      </c>
      <c r="X55" s="8">
        <f t="shared" si="18"/>
        <v>0.49498709399667262</v>
      </c>
      <c r="Y55" s="8">
        <f t="shared" si="19"/>
        <v>0.26947058605023361</v>
      </c>
      <c r="Z55" s="8">
        <f t="shared" si="20"/>
        <v>0.72050360194311169</v>
      </c>
      <c r="AA55" s="9">
        <f t="shared" si="21"/>
        <v>649.48754288574435</v>
      </c>
      <c r="AB55">
        <f t="shared" si="22"/>
        <v>331.21858464479186</v>
      </c>
      <c r="AC55">
        <f t="shared" si="23"/>
        <v>-97.195353838802035</v>
      </c>
      <c r="AD55">
        <f t="shared" si="24"/>
        <v>101.04731958912755</v>
      </c>
      <c r="AE55">
        <f t="shared" si="25"/>
        <v>-11.047319589127554</v>
      </c>
      <c r="AF55">
        <f t="shared" si="26"/>
        <v>2.9553743419539463E-2</v>
      </c>
      <c r="AG55">
        <f t="shared" si="27"/>
        <v>-11.017765845708015</v>
      </c>
      <c r="AH55">
        <f t="shared" si="28"/>
        <v>89.943854460571742</v>
      </c>
    </row>
    <row r="56" spans="4:34" x14ac:dyDescent="0.3">
      <c r="D56" s="2">
        <f t="shared" si="1"/>
        <v>43158</v>
      </c>
      <c r="E56" s="8">
        <f t="shared" si="29"/>
        <v>0.22916666666666696</v>
      </c>
      <c r="F56" s="3">
        <f t="shared" si="2"/>
        <v>2458176.6041666665</v>
      </c>
      <c r="G56" s="4">
        <f t="shared" si="3"/>
        <v>0.18156342687656432</v>
      </c>
      <c r="I56">
        <f t="shared" si="4"/>
        <v>336.88961052430022</v>
      </c>
      <c r="J56">
        <f t="shared" si="5"/>
        <v>6893.6400398874139</v>
      </c>
      <c r="K56">
        <f t="shared" si="6"/>
        <v>1.670099744152367E-2</v>
      </c>
      <c r="L56">
        <f t="shared" si="7"/>
        <v>1.5603077501689653</v>
      </c>
      <c r="M56">
        <f t="shared" si="8"/>
        <v>338.44991827446921</v>
      </c>
      <c r="N56">
        <f t="shared" si="9"/>
        <v>6895.200347637583</v>
      </c>
      <c r="O56">
        <f t="shared" si="10"/>
        <v>0.99028330550305221</v>
      </c>
      <c r="P56">
        <f t="shared" si="11"/>
        <v>338.44078239998902</v>
      </c>
      <c r="Q56">
        <f t="shared" si="12"/>
        <v>23.436930027659052</v>
      </c>
      <c r="R56">
        <f t="shared" si="13"/>
        <v>23.435155832239641</v>
      </c>
      <c r="S56">
        <f t="shared" si="0"/>
        <v>-19.926237834504761</v>
      </c>
      <c r="T56">
        <f t="shared" si="14"/>
        <v>-8.4035265086933766</v>
      </c>
      <c r="U56">
        <f t="shared" si="15"/>
        <v>4.3018914102588048E-2</v>
      </c>
      <c r="V56">
        <f t="shared" si="16"/>
        <v>-12.78068257726218</v>
      </c>
      <c r="W56">
        <f t="shared" si="17"/>
        <v>81.187866825503789</v>
      </c>
      <c r="X56" s="8">
        <f t="shared" si="18"/>
        <v>0.49498658512309873</v>
      </c>
      <c r="Y56" s="8">
        <f t="shared" si="19"/>
        <v>0.26946473283003264</v>
      </c>
      <c r="Z56" s="8">
        <f t="shared" si="20"/>
        <v>0.72050843741616477</v>
      </c>
      <c r="AA56" s="9">
        <f t="shared" si="21"/>
        <v>649.50293460403032</v>
      </c>
      <c r="AB56">
        <f t="shared" si="22"/>
        <v>337.2193174227383</v>
      </c>
      <c r="AC56">
        <f t="shared" si="23"/>
        <v>-95.695170644315425</v>
      </c>
      <c r="AD56">
        <f t="shared" si="24"/>
        <v>100.08188571287096</v>
      </c>
      <c r="AE56">
        <f t="shared" si="25"/>
        <v>-10.081885712870957</v>
      </c>
      <c r="AF56">
        <f t="shared" si="26"/>
        <v>3.2452017665506781E-2</v>
      </c>
      <c r="AG56">
        <f t="shared" si="27"/>
        <v>-10.049433695205449</v>
      </c>
      <c r="AH56">
        <f t="shared" si="28"/>
        <v>91.090430569772536</v>
      </c>
    </row>
    <row r="57" spans="4:34" x14ac:dyDescent="0.3">
      <c r="D57" s="2">
        <f t="shared" si="1"/>
        <v>43158</v>
      </c>
      <c r="E57" s="8">
        <f t="shared" si="29"/>
        <v>0.23333333333333364</v>
      </c>
      <c r="F57" s="3">
        <f t="shared" si="2"/>
        <v>2458176.6083333334</v>
      </c>
      <c r="G57" s="4">
        <f t="shared" si="3"/>
        <v>0.1815635409536864</v>
      </c>
      <c r="I57">
        <f t="shared" si="4"/>
        <v>336.89371738852606</v>
      </c>
      <c r="J57">
        <f t="shared" si="5"/>
        <v>6893.6441465554617</v>
      </c>
      <c r="K57">
        <f t="shared" si="6"/>
        <v>1.6700997436722962E-2</v>
      </c>
      <c r="L57">
        <f t="shared" si="7"/>
        <v>1.5603881560969235</v>
      </c>
      <c r="M57">
        <f t="shared" si="8"/>
        <v>338.45410554462296</v>
      </c>
      <c r="N57">
        <f t="shared" si="9"/>
        <v>6895.2045347115591</v>
      </c>
      <c r="O57">
        <f t="shared" si="10"/>
        <v>0.99028428862335083</v>
      </c>
      <c r="P57">
        <f t="shared" si="11"/>
        <v>338.44496965738568</v>
      </c>
      <c r="Q57">
        <f t="shared" si="12"/>
        <v>23.436930026175574</v>
      </c>
      <c r="R57">
        <f t="shared" si="13"/>
        <v>23.435155837862983</v>
      </c>
      <c r="S57">
        <f t="shared" si="0"/>
        <v>-19.922312150562043</v>
      </c>
      <c r="T57">
        <f t="shared" si="14"/>
        <v>-8.4019608721089352</v>
      </c>
      <c r="U57">
        <f t="shared" si="15"/>
        <v>4.3018914123820189E-2</v>
      </c>
      <c r="V57">
        <f t="shared" si="16"/>
        <v>-12.779949640753266</v>
      </c>
      <c r="W57">
        <f t="shared" si="17"/>
        <v>81.189790809913234</v>
      </c>
      <c r="X57" s="8">
        <f t="shared" si="18"/>
        <v>0.49498607613941198</v>
      </c>
      <c r="Y57" s="8">
        <f t="shared" si="19"/>
        <v>0.26945887944520852</v>
      </c>
      <c r="Z57" s="8">
        <f t="shared" si="20"/>
        <v>0.72051327283361544</v>
      </c>
      <c r="AA57" s="9">
        <f t="shared" si="21"/>
        <v>649.51832647930587</v>
      </c>
      <c r="AB57">
        <f t="shared" si="22"/>
        <v>343.22005035924713</v>
      </c>
      <c r="AC57">
        <f t="shared" si="23"/>
        <v>-94.194987410188219</v>
      </c>
      <c r="AD57">
        <f t="shared" si="24"/>
        <v>99.116817894343257</v>
      </c>
      <c r="AE57">
        <f t="shared" si="25"/>
        <v>-9.1168178943432565</v>
      </c>
      <c r="AF57">
        <f t="shared" si="26"/>
        <v>3.5955729182711262E-2</v>
      </c>
      <c r="AG57">
        <f t="shared" si="27"/>
        <v>-9.0808621651605446</v>
      </c>
      <c r="AH57">
        <f t="shared" si="28"/>
        <v>92.233902845921193</v>
      </c>
    </row>
    <row r="58" spans="4:34" x14ac:dyDescent="0.3">
      <c r="D58" s="2">
        <f t="shared" si="1"/>
        <v>43158</v>
      </c>
      <c r="E58" s="8">
        <f t="shared" si="29"/>
        <v>0.23750000000000032</v>
      </c>
      <c r="F58" s="3">
        <f t="shared" si="2"/>
        <v>2458176.6124999998</v>
      </c>
      <c r="G58" s="4">
        <f t="shared" si="3"/>
        <v>0.18156365503079572</v>
      </c>
      <c r="I58">
        <f t="shared" si="4"/>
        <v>336.89782425229441</v>
      </c>
      <c r="J58">
        <f t="shared" si="5"/>
        <v>6893.6482532230511</v>
      </c>
      <c r="K58">
        <f t="shared" si="6"/>
        <v>1.6700997431922254E-2</v>
      </c>
      <c r="L58">
        <f t="shared" si="7"/>
        <v>1.5604685537018794</v>
      </c>
      <c r="M58">
        <f t="shared" si="8"/>
        <v>338.45829280599628</v>
      </c>
      <c r="N58">
        <f t="shared" si="9"/>
        <v>6895.208721776753</v>
      </c>
      <c r="O58">
        <f t="shared" si="10"/>
        <v>0.99028527179346493</v>
      </c>
      <c r="P58">
        <f t="shared" si="11"/>
        <v>338.44915690600197</v>
      </c>
      <c r="Q58">
        <f t="shared" si="12"/>
        <v>23.436930024692096</v>
      </c>
      <c r="R58">
        <f t="shared" si="13"/>
        <v>23.435155843486349</v>
      </c>
      <c r="S58">
        <f t="shared" si="0"/>
        <v>-19.918386506540049</v>
      </c>
      <c r="T58">
        <f t="shared" si="14"/>
        <v>-8.4003951999276349</v>
      </c>
      <c r="U58">
        <f t="shared" si="15"/>
        <v>4.301891414505242E-2</v>
      </c>
      <c r="V58">
        <f t="shared" si="16"/>
        <v>-12.779216545866714</v>
      </c>
      <c r="W58">
        <f t="shared" si="17"/>
        <v>81.191714813512192</v>
      </c>
      <c r="X58" s="8">
        <f t="shared" si="18"/>
        <v>0.49498556704574076</v>
      </c>
      <c r="Y58" s="8">
        <f t="shared" si="19"/>
        <v>0.26945302589709574</v>
      </c>
      <c r="Z58" s="8">
        <f t="shared" si="20"/>
        <v>0.72051810819438578</v>
      </c>
      <c r="AA58" s="9">
        <f t="shared" si="21"/>
        <v>649.53371850809754</v>
      </c>
      <c r="AB58">
        <f t="shared" si="22"/>
        <v>349.22078345413377</v>
      </c>
      <c r="AC58">
        <f t="shared" si="23"/>
        <v>-92.694804136466558</v>
      </c>
      <c r="AD58">
        <f t="shared" si="24"/>
        <v>98.152498430156186</v>
      </c>
      <c r="AE58">
        <f t="shared" si="25"/>
        <v>-8.1524984301561858</v>
      </c>
      <c r="AF58">
        <f t="shared" si="26"/>
        <v>4.0277537315154141E-2</v>
      </c>
      <c r="AG58">
        <f t="shared" si="27"/>
        <v>-8.112220892841032</v>
      </c>
      <c r="AH58">
        <f t="shared" si="28"/>
        <v>93.374944734389885</v>
      </c>
    </row>
    <row r="59" spans="4:34" x14ac:dyDescent="0.3">
      <c r="D59" s="2">
        <f t="shared" si="1"/>
        <v>43158</v>
      </c>
      <c r="E59" s="8">
        <f t="shared" si="29"/>
        <v>0.241666666666667</v>
      </c>
      <c r="F59" s="3">
        <f t="shared" si="2"/>
        <v>2458176.6166666667</v>
      </c>
      <c r="G59" s="4">
        <f t="shared" si="3"/>
        <v>0.1815637691079178</v>
      </c>
      <c r="I59">
        <f t="shared" si="4"/>
        <v>336.90193111652206</v>
      </c>
      <c r="J59">
        <f t="shared" si="5"/>
        <v>6893.652359891099</v>
      </c>
      <c r="K59">
        <f t="shared" si="6"/>
        <v>1.6700997427121545E-2</v>
      </c>
      <c r="L59">
        <f t="shared" si="7"/>
        <v>1.5605489430013686</v>
      </c>
      <c r="M59">
        <f t="shared" si="8"/>
        <v>338.46248005952344</v>
      </c>
      <c r="N59">
        <f t="shared" si="9"/>
        <v>6895.2129088341007</v>
      </c>
      <c r="O59">
        <f t="shared" si="10"/>
        <v>0.9902862550136089</v>
      </c>
      <c r="P59">
        <f t="shared" si="11"/>
        <v>338.45334414677217</v>
      </c>
      <c r="Q59">
        <f t="shared" si="12"/>
        <v>23.436930023208614</v>
      </c>
      <c r="R59">
        <f t="shared" si="13"/>
        <v>23.435155849109737</v>
      </c>
      <c r="S59">
        <f t="shared" si="0"/>
        <v>-19.914460901557273</v>
      </c>
      <c r="T59">
        <f t="shared" si="14"/>
        <v>-8.3988294918080388</v>
      </c>
      <c r="U59">
        <f t="shared" si="15"/>
        <v>4.3018914166284727E-2</v>
      </c>
      <c r="V59">
        <f t="shared" si="16"/>
        <v>-12.778483292460816</v>
      </c>
      <c r="W59">
        <f t="shared" si="17"/>
        <v>81.193638836724148</v>
      </c>
      <c r="X59" s="8">
        <f t="shared" si="18"/>
        <v>0.49498505784198665</v>
      </c>
      <c r="Y59" s="8">
        <f t="shared" si="19"/>
        <v>0.2694471721844196</v>
      </c>
      <c r="Z59" s="8">
        <f t="shared" si="20"/>
        <v>0.7205229434995537</v>
      </c>
      <c r="AA59" s="9">
        <f t="shared" si="21"/>
        <v>649.54911069379318</v>
      </c>
      <c r="AB59">
        <f t="shared" si="22"/>
        <v>355.22151670753965</v>
      </c>
      <c r="AC59">
        <f t="shared" si="23"/>
        <v>-91.194620823115088</v>
      </c>
      <c r="AD59">
        <f t="shared" si="24"/>
        <v>97.189307314035489</v>
      </c>
      <c r="AE59">
        <f t="shared" si="25"/>
        <v>-7.1893073140354886</v>
      </c>
      <c r="AF59">
        <f t="shared" si="26"/>
        <v>4.5742904484063478E-2</v>
      </c>
      <c r="AG59">
        <f t="shared" si="27"/>
        <v>-7.1435644095514252</v>
      </c>
      <c r="AH59">
        <f t="shared" si="28"/>
        <v>94.514220187622698</v>
      </c>
    </row>
    <row r="60" spans="4:34" x14ac:dyDescent="0.3">
      <c r="D60" s="2">
        <f t="shared" si="1"/>
        <v>43158</v>
      </c>
      <c r="E60" s="8">
        <f t="shared" si="29"/>
        <v>0.24583333333333368</v>
      </c>
      <c r="F60" s="3">
        <f t="shared" si="2"/>
        <v>2458176.6208333331</v>
      </c>
      <c r="G60" s="4">
        <f t="shared" si="3"/>
        <v>0.18156388318502714</v>
      </c>
      <c r="I60">
        <f t="shared" si="4"/>
        <v>336.90603798029133</v>
      </c>
      <c r="J60">
        <f t="shared" si="5"/>
        <v>6893.6564665586893</v>
      </c>
      <c r="K60">
        <f t="shared" si="6"/>
        <v>1.6700997422320837E-2</v>
      </c>
      <c r="L60">
        <f t="shared" si="7"/>
        <v>1.5606293239770939</v>
      </c>
      <c r="M60">
        <f t="shared" si="8"/>
        <v>338.46666730426841</v>
      </c>
      <c r="N60">
        <f t="shared" si="9"/>
        <v>6895.2170958826664</v>
      </c>
      <c r="O60">
        <f t="shared" si="10"/>
        <v>0.99028723828355791</v>
      </c>
      <c r="P60">
        <f t="shared" si="11"/>
        <v>338.45753137876022</v>
      </c>
      <c r="Q60">
        <f t="shared" si="12"/>
        <v>23.436930021725136</v>
      </c>
      <c r="R60">
        <f t="shared" si="13"/>
        <v>23.435155854733157</v>
      </c>
      <c r="S60">
        <f t="shared" si="0"/>
        <v>-19.910535336485534</v>
      </c>
      <c r="T60">
        <f t="shared" si="14"/>
        <v>-8.3972637481080277</v>
      </c>
      <c r="U60">
        <f t="shared" si="15"/>
        <v>4.3018914187517167E-2</v>
      </c>
      <c r="V60">
        <f t="shared" si="16"/>
        <v>-12.777749880721645</v>
      </c>
      <c r="W60">
        <f t="shared" si="17"/>
        <v>81.195562879113268</v>
      </c>
      <c r="X60" s="8">
        <f t="shared" si="18"/>
        <v>0.49498454852827894</v>
      </c>
      <c r="Y60" s="8">
        <f t="shared" si="19"/>
        <v>0.26944131830851986</v>
      </c>
      <c r="Z60" s="8">
        <f t="shared" si="20"/>
        <v>0.72052777874803797</v>
      </c>
      <c r="AA60" s="9">
        <f t="shared" si="21"/>
        <v>649.56450303290615</v>
      </c>
      <c r="AB60">
        <f t="shared" si="22"/>
        <v>361.2222501192789</v>
      </c>
      <c r="AC60">
        <f t="shared" si="23"/>
        <v>-89.694437470180276</v>
      </c>
      <c r="AD60">
        <f t="shared" si="24"/>
        <v>96.227622976087375</v>
      </c>
      <c r="AE60">
        <f t="shared" si="25"/>
        <v>-6.2276229760873747</v>
      </c>
      <c r="AF60">
        <f t="shared" si="26"/>
        <v>5.2876310230604212E-2</v>
      </c>
      <c r="AG60">
        <f t="shared" si="27"/>
        <v>-6.1747466658567705</v>
      </c>
      <c r="AH60">
        <f t="shared" si="28"/>
        <v>95.652384263263514</v>
      </c>
    </row>
    <row r="61" spans="4:34" x14ac:dyDescent="0.3">
      <c r="D61" s="2">
        <f t="shared" si="1"/>
        <v>43158</v>
      </c>
      <c r="E61" s="8">
        <f t="shared" si="29"/>
        <v>0.25000000000000033</v>
      </c>
      <c r="F61" s="3">
        <f t="shared" si="2"/>
        <v>2458176.625</v>
      </c>
      <c r="G61" s="4">
        <f t="shared" si="3"/>
        <v>0.18156399726214922</v>
      </c>
      <c r="I61">
        <f t="shared" si="4"/>
        <v>336.91014484451807</v>
      </c>
      <c r="J61">
        <f t="shared" si="5"/>
        <v>6893.6605732267371</v>
      </c>
      <c r="K61">
        <f t="shared" si="6"/>
        <v>1.6700997417520128E-2</v>
      </c>
      <c r="L61">
        <f t="shared" si="7"/>
        <v>1.5607096966465557</v>
      </c>
      <c r="M61">
        <f t="shared" si="8"/>
        <v>338.47085454116461</v>
      </c>
      <c r="N61">
        <f t="shared" si="9"/>
        <v>6895.221282923384</v>
      </c>
      <c r="O61">
        <f t="shared" si="10"/>
        <v>0.99028822160352592</v>
      </c>
      <c r="P61">
        <f t="shared" si="11"/>
        <v>338.46171860289951</v>
      </c>
      <c r="Q61">
        <f t="shared" si="12"/>
        <v>23.436930020241658</v>
      </c>
      <c r="R61">
        <f t="shared" si="13"/>
        <v>23.435155860356602</v>
      </c>
      <c r="S61">
        <f t="shared" si="0"/>
        <v>-19.906609810444216</v>
      </c>
      <c r="T61">
        <f t="shared" si="14"/>
        <v>-8.3956979684865001</v>
      </c>
      <c r="U61">
        <f t="shared" si="15"/>
        <v>4.3018914208749703E-2</v>
      </c>
      <c r="V61">
        <f t="shared" si="16"/>
        <v>-12.777016310507499</v>
      </c>
      <c r="W61">
        <f t="shared" si="17"/>
        <v>81.197486941102596</v>
      </c>
      <c r="X61" s="8">
        <f t="shared" si="18"/>
        <v>0.4949840391045191</v>
      </c>
      <c r="Y61" s="8">
        <f t="shared" si="19"/>
        <v>0.26943546426812304</v>
      </c>
      <c r="Z61" s="8">
        <f t="shared" si="20"/>
        <v>0.72053261394091517</v>
      </c>
      <c r="AA61" s="9">
        <f t="shared" si="21"/>
        <v>649.57989552882077</v>
      </c>
      <c r="AB61">
        <f t="shared" si="22"/>
        <v>367.22298368949293</v>
      </c>
      <c r="AC61">
        <f t="shared" si="23"/>
        <v>-88.194254077626766</v>
      </c>
      <c r="AD61">
        <f t="shared" si="24"/>
        <v>95.267823001931319</v>
      </c>
      <c r="AE61">
        <f t="shared" si="25"/>
        <v>-5.267823001931319</v>
      </c>
      <c r="AF61">
        <f t="shared" si="26"/>
        <v>6.2580803836668836E-2</v>
      </c>
      <c r="AG61">
        <f t="shared" si="27"/>
        <v>-5.2052421980946502</v>
      </c>
      <c r="AH61">
        <f t="shared" si="28"/>
        <v>96.790083697036835</v>
      </c>
    </row>
    <row r="62" spans="4:34" x14ac:dyDescent="0.3">
      <c r="D62" s="2">
        <f t="shared" si="1"/>
        <v>43158</v>
      </c>
      <c r="E62" s="8">
        <f t="shared" si="29"/>
        <v>0.25416666666666698</v>
      </c>
      <c r="F62" s="3">
        <f t="shared" si="2"/>
        <v>2458176.6291666669</v>
      </c>
      <c r="G62" s="4">
        <f t="shared" si="3"/>
        <v>0.18156411133927131</v>
      </c>
      <c r="I62">
        <f t="shared" si="4"/>
        <v>336.91425170874572</v>
      </c>
      <c r="J62">
        <f t="shared" si="5"/>
        <v>6893.6646798947859</v>
      </c>
      <c r="K62">
        <f t="shared" si="6"/>
        <v>1.670099741271942E-2</v>
      </c>
      <c r="L62">
        <f t="shared" si="7"/>
        <v>1.5607900610003993</v>
      </c>
      <c r="M62">
        <f t="shared" si="8"/>
        <v>338.4750417697461</v>
      </c>
      <c r="N62">
        <f t="shared" si="9"/>
        <v>6895.2254699557861</v>
      </c>
      <c r="O62">
        <f t="shared" si="10"/>
        <v>0.99028920497339812</v>
      </c>
      <c r="P62">
        <f t="shared" si="11"/>
        <v>338.4659058187242</v>
      </c>
      <c r="Q62">
        <f t="shared" si="12"/>
        <v>23.436930018758179</v>
      </c>
      <c r="R62">
        <f t="shared" si="13"/>
        <v>23.435155865980075</v>
      </c>
      <c r="S62">
        <f t="shared" si="0"/>
        <v>-19.902684323864332</v>
      </c>
      <c r="T62">
        <f t="shared" si="14"/>
        <v>-8.3941321531255202</v>
      </c>
      <c r="U62">
        <f t="shared" si="15"/>
        <v>4.3018914229982323E-2</v>
      </c>
      <c r="V62">
        <f t="shared" si="16"/>
        <v>-12.776282581921825</v>
      </c>
      <c r="W62">
        <f t="shared" si="17"/>
        <v>81.199411022472361</v>
      </c>
      <c r="X62" s="8">
        <f t="shared" si="18"/>
        <v>0.49498352957077901</v>
      </c>
      <c r="Y62" s="8">
        <f t="shared" si="19"/>
        <v>0.26942961006391131</v>
      </c>
      <c r="Z62" s="8">
        <f t="shared" si="20"/>
        <v>0.72053744907764672</v>
      </c>
      <c r="AA62" s="9">
        <f t="shared" si="21"/>
        <v>649.59528817977889</v>
      </c>
      <c r="AB62">
        <f t="shared" si="22"/>
        <v>373.22371741807865</v>
      </c>
      <c r="AC62">
        <f t="shared" si="23"/>
        <v>-86.694070645480338</v>
      </c>
      <c r="AD62">
        <f t="shared" si="24"/>
        <v>94.310284837055477</v>
      </c>
      <c r="AE62">
        <f t="shared" si="25"/>
        <v>-4.3102848370554767</v>
      </c>
      <c r="AF62">
        <f t="shared" si="26"/>
        <v>7.6554745362874418E-2</v>
      </c>
      <c r="AG62">
        <f t="shared" si="27"/>
        <v>-4.2337300916926024</v>
      </c>
      <c r="AH62">
        <f t="shared" si="28"/>
        <v>97.927957447900155</v>
      </c>
    </row>
    <row r="63" spans="4:34" x14ac:dyDescent="0.3">
      <c r="D63" s="2">
        <f t="shared" si="1"/>
        <v>43158</v>
      </c>
      <c r="E63" s="8">
        <f t="shared" si="29"/>
        <v>0.25833333333333364</v>
      </c>
      <c r="F63" s="3">
        <f t="shared" si="2"/>
        <v>2458176.6333333333</v>
      </c>
      <c r="G63" s="4">
        <f t="shared" si="3"/>
        <v>0.18156422541638062</v>
      </c>
      <c r="I63">
        <f t="shared" si="4"/>
        <v>336.91835857251408</v>
      </c>
      <c r="J63">
        <f t="shared" si="5"/>
        <v>6893.6687865623753</v>
      </c>
      <c r="K63">
        <f t="shared" si="6"/>
        <v>1.6700997407918711E-2</v>
      </c>
      <c r="L63">
        <f t="shared" si="7"/>
        <v>1.5608704170292584</v>
      </c>
      <c r="M63">
        <f t="shared" si="8"/>
        <v>338.47922898954334</v>
      </c>
      <c r="N63">
        <f t="shared" si="9"/>
        <v>6895.2296569794044</v>
      </c>
      <c r="O63">
        <f t="shared" si="10"/>
        <v>0.99029018839305882</v>
      </c>
      <c r="P63">
        <f t="shared" si="11"/>
        <v>338.47009302576464</v>
      </c>
      <c r="Q63">
        <f t="shared" si="12"/>
        <v>23.436930017274701</v>
      </c>
      <c r="R63">
        <f t="shared" si="13"/>
        <v>23.435155871603573</v>
      </c>
      <c r="S63">
        <f t="shared" si="0"/>
        <v>-19.898758877180583</v>
      </c>
      <c r="T63">
        <f t="shared" si="14"/>
        <v>-8.3925663022086372</v>
      </c>
      <c r="U63">
        <f t="shared" si="15"/>
        <v>4.3018914251215061E-2</v>
      </c>
      <c r="V63">
        <f t="shared" si="16"/>
        <v>-12.775548695068995</v>
      </c>
      <c r="W63">
        <f t="shared" si="17"/>
        <v>81.201335123000931</v>
      </c>
      <c r="X63" s="8">
        <f t="shared" si="18"/>
        <v>0.49498301992713123</v>
      </c>
      <c r="Y63" s="8">
        <f t="shared" si="19"/>
        <v>0.26942375569657306</v>
      </c>
      <c r="Z63" s="8">
        <f t="shared" si="20"/>
        <v>0.72054228415768939</v>
      </c>
      <c r="AA63" s="9">
        <f t="shared" si="21"/>
        <v>649.61068098400744</v>
      </c>
      <c r="AB63">
        <f t="shared" si="22"/>
        <v>379.22445130493145</v>
      </c>
      <c r="AC63">
        <f t="shared" si="23"/>
        <v>-85.193887173767138</v>
      </c>
      <c r="AD63">
        <f t="shared" si="24"/>
        <v>93.355386473474184</v>
      </c>
      <c r="AE63">
        <f t="shared" si="25"/>
        <v>-3.3553864734741836</v>
      </c>
      <c r="AF63">
        <f t="shared" si="26"/>
        <v>9.8414483410260378E-2</v>
      </c>
      <c r="AG63">
        <f t="shared" si="27"/>
        <v>-3.2569719900639234</v>
      </c>
      <c r="AH63">
        <f t="shared" si="28"/>
        <v>99.066637207708879</v>
      </c>
    </row>
    <row r="64" spans="4:34" x14ac:dyDescent="0.3">
      <c r="D64" s="2">
        <f t="shared" si="1"/>
        <v>43158</v>
      </c>
      <c r="E64" s="8">
        <f t="shared" si="29"/>
        <v>0.26250000000000029</v>
      </c>
      <c r="F64" s="3">
        <f t="shared" si="2"/>
        <v>2458176.6375000002</v>
      </c>
      <c r="G64" s="4">
        <f t="shared" si="3"/>
        <v>0.1815643394935027</v>
      </c>
      <c r="I64">
        <f t="shared" si="4"/>
        <v>336.92246543674173</v>
      </c>
      <c r="J64">
        <f t="shared" si="5"/>
        <v>6893.6728932304231</v>
      </c>
      <c r="K64">
        <f t="shared" si="6"/>
        <v>1.6700997403118003E-2</v>
      </c>
      <c r="L64">
        <f t="shared" si="7"/>
        <v>1.5609507647506755</v>
      </c>
      <c r="M64">
        <f t="shared" si="8"/>
        <v>338.48341620149239</v>
      </c>
      <c r="N64">
        <f t="shared" si="9"/>
        <v>6895.2338439951736</v>
      </c>
      <c r="O64">
        <f t="shared" si="10"/>
        <v>0.99029117186272264</v>
      </c>
      <c r="P64">
        <f t="shared" si="11"/>
        <v>338.47428022495694</v>
      </c>
      <c r="Q64">
        <f t="shared" si="12"/>
        <v>23.436930015791219</v>
      </c>
      <c r="R64">
        <f t="shared" si="13"/>
        <v>23.435155877227096</v>
      </c>
      <c r="S64">
        <f t="shared" si="0"/>
        <v>-19.894833469509646</v>
      </c>
      <c r="T64">
        <f t="shared" si="14"/>
        <v>-8.3910004153936431</v>
      </c>
      <c r="U64">
        <f t="shared" si="15"/>
        <v>4.3018914272447875E-2</v>
      </c>
      <c r="V64">
        <f t="shared" si="16"/>
        <v>-12.774814649806697</v>
      </c>
      <c r="W64">
        <f t="shared" si="17"/>
        <v>81.203259243112711</v>
      </c>
      <c r="X64" s="8">
        <f t="shared" si="18"/>
        <v>0.49498251017347683</v>
      </c>
      <c r="Y64" s="8">
        <f t="shared" si="19"/>
        <v>0.26941790116483044</v>
      </c>
      <c r="Z64" s="8">
        <f t="shared" si="20"/>
        <v>0.72054711918212322</v>
      </c>
      <c r="AA64" s="9">
        <f t="shared" si="21"/>
        <v>649.62607394490169</v>
      </c>
      <c r="AB64">
        <f t="shared" si="22"/>
        <v>385.22518535019367</v>
      </c>
      <c r="AC64">
        <f t="shared" si="23"/>
        <v>-83.693703662451583</v>
      </c>
      <c r="AD64">
        <f t="shared" si="24"/>
        <v>92.403507120750305</v>
      </c>
      <c r="AE64">
        <f t="shared" si="25"/>
        <v>-2.4035071207503051</v>
      </c>
      <c r="AF64">
        <f t="shared" si="26"/>
        <v>0.13746691329413216</v>
      </c>
      <c r="AG64">
        <f t="shared" si="27"/>
        <v>-2.266040207456173</v>
      </c>
      <c r="AH64">
        <f t="shared" si="28"/>
        <v>100.20674787124852</v>
      </c>
    </row>
    <row r="65" spans="4:34" x14ac:dyDescent="0.3">
      <c r="D65" s="2">
        <f t="shared" si="1"/>
        <v>43158</v>
      </c>
      <c r="E65" s="8">
        <f t="shared" si="29"/>
        <v>0.26666666666666694</v>
      </c>
      <c r="F65" s="3">
        <f t="shared" si="2"/>
        <v>2458176.6416666666</v>
      </c>
      <c r="G65" s="4">
        <f t="shared" si="3"/>
        <v>0.18156445357061204</v>
      </c>
      <c r="I65">
        <f t="shared" si="4"/>
        <v>336.92657230051009</v>
      </c>
      <c r="J65">
        <f t="shared" si="5"/>
        <v>6893.6769998980126</v>
      </c>
      <c r="K65">
        <f t="shared" si="6"/>
        <v>1.6700997398317294E-2</v>
      </c>
      <c r="L65">
        <f t="shared" si="7"/>
        <v>1.561031104146315</v>
      </c>
      <c r="M65">
        <f t="shared" si="8"/>
        <v>338.4876034046564</v>
      </c>
      <c r="N65">
        <f t="shared" si="9"/>
        <v>6895.238031002159</v>
      </c>
      <c r="O65">
        <f t="shared" si="10"/>
        <v>0.99029215538216464</v>
      </c>
      <c r="P65">
        <f t="shared" si="11"/>
        <v>338.47846741536432</v>
      </c>
      <c r="Q65">
        <f t="shared" si="12"/>
        <v>23.436930014307741</v>
      </c>
      <c r="R65">
        <f t="shared" si="13"/>
        <v>23.435155882850644</v>
      </c>
      <c r="S65">
        <f t="shared" si="0"/>
        <v>-19.890908101724154</v>
      </c>
      <c r="T65">
        <f t="shared" si="14"/>
        <v>-8.3894344930387881</v>
      </c>
      <c r="U65">
        <f t="shared" si="15"/>
        <v>4.30189142936808E-2</v>
      </c>
      <c r="V65">
        <f t="shared" si="16"/>
        <v>-12.774080446321234</v>
      </c>
      <c r="W65">
        <f t="shared" si="17"/>
        <v>81.20518338237143</v>
      </c>
      <c r="X65" s="8">
        <f t="shared" si="18"/>
        <v>0.49498200030994532</v>
      </c>
      <c r="Y65" s="8">
        <f t="shared" si="19"/>
        <v>0.2694120464700247</v>
      </c>
      <c r="Z65" s="8">
        <f t="shared" si="20"/>
        <v>0.72055195414986595</v>
      </c>
      <c r="AA65" s="9">
        <f t="shared" si="21"/>
        <v>649.64146705897144</v>
      </c>
      <c r="AB65">
        <f t="shared" si="22"/>
        <v>391.2259195536792</v>
      </c>
      <c r="AC65">
        <f t="shared" si="23"/>
        <v>-82.193520111580199</v>
      </c>
      <c r="AD65">
        <f t="shared" si="24"/>
        <v>91.455027863341627</v>
      </c>
      <c r="AE65">
        <f t="shared" si="25"/>
        <v>-1.4550278633416269</v>
      </c>
      <c r="AF65">
        <f t="shared" si="26"/>
        <v>0.22716099463669051</v>
      </c>
      <c r="AG65">
        <f t="shared" si="27"/>
        <v>-1.2278668687049363</v>
      </c>
      <c r="AH65">
        <f t="shared" si="28"/>
        <v>101.34890796254325</v>
      </c>
    </row>
    <row r="66" spans="4:34" x14ac:dyDescent="0.3">
      <c r="D66" s="2">
        <f t="shared" si="1"/>
        <v>43158</v>
      </c>
      <c r="E66" s="8">
        <f t="shared" si="29"/>
        <v>0.27083333333333359</v>
      </c>
      <c r="F66" s="3">
        <f t="shared" si="2"/>
        <v>2458176.6458333335</v>
      </c>
      <c r="G66" s="4">
        <f t="shared" si="3"/>
        <v>0.18156456764773413</v>
      </c>
      <c r="I66">
        <f t="shared" si="4"/>
        <v>336.93067916473774</v>
      </c>
      <c r="J66">
        <f t="shared" si="5"/>
        <v>6893.6811065660604</v>
      </c>
      <c r="K66">
        <f t="shared" si="6"/>
        <v>1.6700997393516586E-2</v>
      </c>
      <c r="L66">
        <f t="shared" si="7"/>
        <v>1.5611114352337001</v>
      </c>
      <c r="M66">
        <f t="shared" si="8"/>
        <v>338.49179059997147</v>
      </c>
      <c r="N66">
        <f t="shared" si="9"/>
        <v>6895.2422180012945</v>
      </c>
      <c r="O66">
        <f t="shared" si="10"/>
        <v>0.99029313895159921</v>
      </c>
      <c r="P66">
        <f t="shared" si="11"/>
        <v>338.48265459792276</v>
      </c>
      <c r="Q66">
        <f t="shared" si="12"/>
        <v>23.436930012824263</v>
      </c>
      <c r="R66">
        <f t="shared" si="13"/>
        <v>23.435155888474224</v>
      </c>
      <c r="S66">
        <f t="shared" ref="S66:S129" si="30">DEGREES(ATAN2(COS(RADIANS(P66)),COS(RADIANS(R66))*SIN(RADIANS(P66))))</f>
        <v>-19.886982772940978</v>
      </c>
      <c r="T66">
        <f t="shared" si="14"/>
        <v>-8.3878685348019246</v>
      </c>
      <c r="U66">
        <f t="shared" si="15"/>
        <v>4.3018914314913836E-2</v>
      </c>
      <c r="V66">
        <f t="shared" si="16"/>
        <v>-12.773346084470203</v>
      </c>
      <c r="W66">
        <f t="shared" si="17"/>
        <v>81.207107541201438</v>
      </c>
      <c r="X66" s="8">
        <f t="shared" si="18"/>
        <v>0.49498149033643762</v>
      </c>
      <c r="Y66" s="8">
        <f t="shared" si="19"/>
        <v>0.26940619161087809</v>
      </c>
      <c r="Z66" s="8">
        <f t="shared" si="20"/>
        <v>0.72055678906199716</v>
      </c>
      <c r="AA66" s="9">
        <f t="shared" si="21"/>
        <v>649.6568603296115</v>
      </c>
      <c r="AB66">
        <f t="shared" si="22"/>
        <v>397.22665391553028</v>
      </c>
      <c r="AC66">
        <f t="shared" si="23"/>
        <v>-80.69333652111743</v>
      </c>
      <c r="AD66">
        <f t="shared" si="24"/>
        <v>90.51033230089844</v>
      </c>
      <c r="AE66">
        <f t="shared" si="25"/>
        <v>-0.51033230089844039</v>
      </c>
      <c r="AF66">
        <f t="shared" si="26"/>
        <v>0.56336992992957824</v>
      </c>
      <c r="AG66">
        <f t="shared" si="27"/>
        <v>5.3037629031137845E-2</v>
      </c>
      <c r="AH66">
        <f t="shared" si="28"/>
        <v>102.49373000996928</v>
      </c>
    </row>
    <row r="67" spans="4:34" x14ac:dyDescent="0.3">
      <c r="D67" s="2">
        <f t="shared" ref="D67:D130" si="31">$B$7</f>
        <v>43158</v>
      </c>
      <c r="E67" s="8">
        <f t="shared" si="29"/>
        <v>0.27500000000000024</v>
      </c>
      <c r="F67" s="3">
        <f t="shared" ref="F67:F130" si="32">D67+2415018.5+E67-$B$5/24</f>
        <v>2458176.65</v>
      </c>
      <c r="G67" s="4">
        <f t="shared" ref="G67:G130" si="33">(F67-2451545)/36525</f>
        <v>0.18156468172484344</v>
      </c>
      <c r="I67">
        <f t="shared" ref="I67:I130" si="34">MOD(280.46646+G67*(36000.76983 + G67*0.0003032),360)</f>
        <v>336.9347860285061</v>
      </c>
      <c r="J67">
        <f t="shared" ref="J67:J130" si="35">357.52911+G67*(35999.05029 - 0.0001537*G67)</f>
        <v>6893.6852132336498</v>
      </c>
      <c r="K67">
        <f t="shared" ref="K67:K130" si="36">0.016708634-G67*(0.000042037+0.0000001267*G67)</f>
        <v>1.6700997388715878E-2</v>
      </c>
      <c r="L67">
        <f t="shared" ref="L67:L130" si="37">SIN(RADIANS(J67))*(1.914602-G67*(0.004817+0.000014*G67))+SIN(RADIANS(2*J67))*(0.019993-0.000101*G67)+SIN(RADIANS(3*J67))*0.000289</f>
        <v>1.5611917579945316</v>
      </c>
      <c r="M67">
        <f t="shared" ref="M67:M130" si="38">I67+L67</f>
        <v>338.49597778650065</v>
      </c>
      <c r="N67">
        <f t="shared" ref="N67:N130" si="39">J67+L67</f>
        <v>6895.2464049916443</v>
      </c>
      <c r="O67">
        <f t="shared" ref="O67:O130" si="40">(1.000001018*(1-K67*K67))/(1+K67*COS(RADIANS(N67)))</f>
        <v>0.99029412257080085</v>
      </c>
      <c r="P67">
        <f t="shared" ref="P67:P130" si="41">M67-0.00569-0.00478*SIN(RADIANS(125.04-1934.136*G67))</f>
        <v>338.48684177169537</v>
      </c>
      <c r="Q67">
        <f t="shared" ref="Q67:Q130" si="42">23+(26+((21.448-G67*(46.815+G67*(0.00059-G67*0.001813))))/60)/60</f>
        <v>23.436930011340785</v>
      </c>
      <c r="R67">
        <f t="shared" ref="R67:R130" si="43">Q67+0.00256*COS(RADIANS(125.04-1934.136*G67))</f>
        <v>23.435155894097825</v>
      </c>
      <c r="S67">
        <f t="shared" si="30"/>
        <v>-19.8830574840328</v>
      </c>
      <c r="T67">
        <f t="shared" ref="T67:T130" si="44">DEGREES(ASIN(SIN(RADIANS(R67))*SIN(RADIANS(P67))))</f>
        <v>-8.3863025410413421</v>
      </c>
      <c r="U67">
        <f t="shared" ref="U67:U130" si="45">TAN(RADIANS(R67/2))*TAN(RADIANS(R67/2))</f>
        <v>4.3018914336146963E-2</v>
      </c>
      <c r="V67">
        <f t="shared" ref="V67:V130" si="46">4*DEGREES(U67*SIN(2*RADIANS(I67))-2*K67*SIN(RADIANS(J67))+4*K67*U67*SIN(RADIANS(J67))*COS(2*RADIANS(I67))-0.5*U67*U67*SIN(4*RADIANS(I67))-1.25*K67*K67*SIN(2*RADIANS(J67)))</f>
        <v>-12.772611564440089</v>
      </c>
      <c r="W67">
        <f t="shared" ref="W67:W130" si="47">DEGREES(ACOS(COS(RADIANS(90.833))/(COS(RADIANS($B$3))*COS(RADIANS(T67)))-TAN(RADIANS($B$3))*TAN(RADIANS(T67))))</f>
        <v>81.209031719166418</v>
      </c>
      <c r="X67" s="8">
        <f t="shared" ref="X67:X130" si="48">(720-4*$B$4-V67+$B$5*60)/1440</f>
        <v>0.4949809802530834</v>
      </c>
      <c r="Y67" s="8">
        <f t="shared" ref="Y67:Y130" si="49">X67-W67*4/1440</f>
        <v>0.26940033658873225</v>
      </c>
      <c r="Z67" s="8">
        <f t="shared" ref="Z67:Z130" si="50">X67+W67*4/1440</f>
        <v>0.72056162391743461</v>
      </c>
      <c r="AA67" s="9">
        <f t="shared" ref="AA67:AA130" si="51">8*W67</f>
        <v>649.67225375333135</v>
      </c>
      <c r="AB67">
        <f t="shared" ref="AB67:AB130" si="52">MOD(E67*1440+V67+4*$B$4-60*$B$5,1440)</f>
        <v>403.22738843556021</v>
      </c>
      <c r="AC67">
        <f t="shared" ref="AC67:AC130" si="53">IF(AB67/4&lt;0,AB67/4+180,AB67/4-180)</f>
        <v>-79.193152891109946</v>
      </c>
      <c r="AD67">
        <f t="shared" ref="AD67:AD130" si="54">DEGREES(ACOS(SIN(RADIANS($B$3))*SIN(RADIANS(T67))+COS(RADIANS($B$3))*COS(RADIANS(T67))*COS(RADIANS(AC67))))</f>
        <v>89.569807176221374</v>
      </c>
      <c r="AE67">
        <f t="shared" ref="AE67:AE130" si="55">90-AD67</f>
        <v>0.43019282377862567</v>
      </c>
      <c r="AF67">
        <f t="shared" ref="AF67:AF130" si="56">IF(AE67&gt;85,0,IF(AE67&gt;5,58.1/TAN(RADIANS(AE67))-0.07/POWER(TAN(RADIANS(AE67)),3)+0.000086/POWER(TAN(RADIANS(AE67)),5),IF(AE67&gt;-0.575,1735+AE67*(-518.2+AE67*(103.4+AE67*(-12.79+AE67*0.711))),-20.772/TAN(RADIANS(AE67)))))/3600</f>
        <v>0.42505999371551323</v>
      </c>
      <c r="AG67">
        <f t="shared" ref="AG67:AG130" si="57">AE67+AF67</f>
        <v>0.85525281749413895</v>
      </c>
      <c r="AH67">
        <f t="shared" ref="AH67:AH130" si="58">IF(AC67&gt;0,MOD(DEGREES(ACOS(((SIN(RADIANS($B$3))*COS(RADIANS(AD67)))-SIN(RADIANS(T67)))/(COS(RADIANS($B$3))*SIN(RADIANS(AD67)))))+180,360),MOD(540-DEGREES(ACOS(((SIN(RADIANS($B$3))*COS(RADIANS(AD67)))-SIN(RADIANS(T67)))/(COS(RADIANS($B$3))*SIN(RADIANS(AD67))))),360))</f>
        <v>103.64182086806443</v>
      </c>
    </row>
    <row r="68" spans="4:34" x14ac:dyDescent="0.3">
      <c r="D68" s="2">
        <f t="shared" si="31"/>
        <v>43158</v>
      </c>
      <c r="E68" s="8">
        <f t="shared" ref="E68:E131" si="59">E67+0.1/24</f>
        <v>0.2791666666666669</v>
      </c>
      <c r="F68" s="3">
        <f t="shared" si="32"/>
        <v>2458176.6541666668</v>
      </c>
      <c r="G68" s="4">
        <f t="shared" si="33"/>
        <v>0.18156479580196552</v>
      </c>
      <c r="I68">
        <f t="shared" si="34"/>
        <v>336.93889289273375</v>
      </c>
      <c r="J68">
        <f t="shared" si="35"/>
        <v>6893.6893199016986</v>
      </c>
      <c r="K68">
        <f t="shared" si="36"/>
        <v>1.6700997383915169E-2</v>
      </c>
      <c r="L68">
        <f t="shared" si="37"/>
        <v>1.5612720724463447</v>
      </c>
      <c r="M68">
        <f t="shared" si="38"/>
        <v>338.50016496518009</v>
      </c>
      <c r="N68">
        <f t="shared" si="39"/>
        <v>6895.2505919741452</v>
      </c>
      <c r="O68">
        <f t="shared" si="40"/>
        <v>0.9902951062399844</v>
      </c>
      <c r="P68">
        <f t="shared" si="41"/>
        <v>338.4910289376183</v>
      </c>
      <c r="Q68">
        <f t="shared" si="42"/>
        <v>23.436930009857306</v>
      </c>
      <c r="R68">
        <f t="shared" si="43"/>
        <v>23.435155899721455</v>
      </c>
      <c r="S68">
        <f t="shared" si="30"/>
        <v>-19.879132234116273</v>
      </c>
      <c r="T68">
        <f t="shared" si="44"/>
        <v>-8.3847365114147792</v>
      </c>
      <c r="U68">
        <f t="shared" si="45"/>
        <v>4.3018914357380179E-2</v>
      </c>
      <c r="V68">
        <f t="shared" si="46"/>
        <v>-12.771876886088469</v>
      </c>
      <c r="W68">
        <f t="shared" si="47"/>
        <v>81.210955916690821</v>
      </c>
      <c r="X68" s="8">
        <f t="shared" si="48"/>
        <v>0.49498047005978363</v>
      </c>
      <c r="Y68" s="8">
        <f t="shared" si="49"/>
        <v>0.26939448140230915</v>
      </c>
      <c r="Z68" s="8">
        <f t="shared" si="50"/>
        <v>0.72056645871725811</v>
      </c>
      <c r="AA68" s="9">
        <f t="shared" si="51"/>
        <v>649.68764733352657</v>
      </c>
      <c r="AB68">
        <f t="shared" si="52"/>
        <v>409.22812311391181</v>
      </c>
      <c r="AC68">
        <f t="shared" si="53"/>
        <v>-77.692969221522048</v>
      </c>
      <c r="AD68">
        <f t="shared" si="54"/>
        <v>88.633842986083351</v>
      </c>
      <c r="AE68">
        <f t="shared" si="55"/>
        <v>1.3661570139166486</v>
      </c>
      <c r="AF68">
        <f t="shared" si="56"/>
        <v>0.33052964274726804</v>
      </c>
      <c r="AG68">
        <f t="shared" si="57"/>
        <v>1.6966866566639167</v>
      </c>
      <c r="AH68">
        <f t="shared" si="58"/>
        <v>104.79378197774031</v>
      </c>
    </row>
    <row r="69" spans="4:34" x14ac:dyDescent="0.3">
      <c r="D69" s="2">
        <f t="shared" si="31"/>
        <v>43158</v>
      </c>
      <c r="E69" s="8">
        <f t="shared" si="59"/>
        <v>0.28333333333333355</v>
      </c>
      <c r="F69" s="3">
        <f t="shared" si="32"/>
        <v>2458176.6583333332</v>
      </c>
      <c r="G69" s="4">
        <f t="shared" si="33"/>
        <v>0.18156490987907487</v>
      </c>
      <c r="I69">
        <f t="shared" si="34"/>
        <v>336.94299975650119</v>
      </c>
      <c r="J69">
        <f t="shared" si="35"/>
        <v>6893.693426569288</v>
      </c>
      <c r="K69">
        <f t="shared" si="36"/>
        <v>1.6700997379114464E-2</v>
      </c>
      <c r="L69">
        <f t="shared" si="37"/>
        <v>1.5613523785707795</v>
      </c>
      <c r="M69">
        <f t="shared" si="38"/>
        <v>338.504352135072</v>
      </c>
      <c r="N69">
        <f t="shared" si="39"/>
        <v>6895.2547789478585</v>
      </c>
      <c r="O69">
        <f t="shared" si="40"/>
        <v>0.99029608995892437</v>
      </c>
      <c r="P69">
        <f t="shared" si="41"/>
        <v>338.49521609475369</v>
      </c>
      <c r="Q69">
        <f t="shared" si="42"/>
        <v>23.436930008373825</v>
      </c>
      <c r="R69">
        <f t="shared" si="43"/>
        <v>23.435155905345109</v>
      </c>
      <c r="S69">
        <f t="shared" si="30"/>
        <v>-19.875207024065045</v>
      </c>
      <c r="T69">
        <f t="shared" si="44"/>
        <v>-8.3831704462809391</v>
      </c>
      <c r="U69">
        <f t="shared" si="45"/>
        <v>4.3018914378613507E-2</v>
      </c>
      <c r="V69">
        <f t="shared" si="46"/>
        <v>-12.771142049601904</v>
      </c>
      <c r="W69">
        <f t="shared" si="47"/>
        <v>81.212880133337848</v>
      </c>
      <c r="X69" s="8">
        <f t="shared" si="48"/>
        <v>0.49497995975666798</v>
      </c>
      <c r="Y69" s="8">
        <f t="shared" si="49"/>
        <v>0.26938862605295172</v>
      </c>
      <c r="Z69" s="8">
        <f t="shared" si="50"/>
        <v>0.72057129346038429</v>
      </c>
      <c r="AA69" s="9">
        <f t="shared" si="51"/>
        <v>649.70304106670278</v>
      </c>
      <c r="AB69">
        <f t="shared" si="52"/>
        <v>415.22885795039838</v>
      </c>
      <c r="AC69">
        <f t="shared" si="53"/>
        <v>-76.192785512400405</v>
      </c>
      <c r="AD69">
        <f t="shared" si="54"/>
        <v>87.702834579369551</v>
      </c>
      <c r="AE69">
        <f t="shared" si="55"/>
        <v>2.2971654206304493</v>
      </c>
      <c r="AF69">
        <f t="shared" si="56"/>
        <v>0.26527916068000873</v>
      </c>
      <c r="AG69">
        <f t="shared" si="57"/>
        <v>2.5624445813104582</v>
      </c>
      <c r="AH69">
        <f t="shared" si="58"/>
        <v>105.95020956257991</v>
      </c>
    </row>
    <row r="70" spans="4:34" x14ac:dyDescent="0.3">
      <c r="D70" s="2">
        <f t="shared" si="31"/>
        <v>43158</v>
      </c>
      <c r="E70" s="8">
        <f t="shared" si="59"/>
        <v>0.2875000000000002</v>
      </c>
      <c r="F70" s="3">
        <f t="shared" si="32"/>
        <v>2458176.6625000001</v>
      </c>
      <c r="G70" s="4">
        <f t="shared" si="33"/>
        <v>0.18156502395619695</v>
      </c>
      <c r="I70">
        <f t="shared" si="34"/>
        <v>336.94710662072976</v>
      </c>
      <c r="J70">
        <f t="shared" si="35"/>
        <v>6893.6975332373368</v>
      </c>
      <c r="K70">
        <f t="shared" si="36"/>
        <v>1.6700997374313756E-2</v>
      </c>
      <c r="L70">
        <f t="shared" si="37"/>
        <v>1.5614326763853843</v>
      </c>
      <c r="M70">
        <f t="shared" si="38"/>
        <v>338.50853929711514</v>
      </c>
      <c r="N70">
        <f t="shared" si="39"/>
        <v>6895.258965913722</v>
      </c>
      <c r="O70">
        <f t="shared" si="40"/>
        <v>0.99029707372783571</v>
      </c>
      <c r="P70">
        <f t="shared" si="41"/>
        <v>338.49940324404042</v>
      </c>
      <c r="Q70">
        <f t="shared" si="42"/>
        <v>23.436930006890346</v>
      </c>
      <c r="R70">
        <f t="shared" si="43"/>
        <v>23.435155910968792</v>
      </c>
      <c r="S70">
        <f t="shared" si="30"/>
        <v>-19.871281852993263</v>
      </c>
      <c r="T70">
        <f t="shared" si="44"/>
        <v>-8.3816043452965339</v>
      </c>
      <c r="U70">
        <f t="shared" si="45"/>
        <v>4.3018914399846932E-2</v>
      </c>
      <c r="V70">
        <f t="shared" si="46"/>
        <v>-12.770407054837285</v>
      </c>
      <c r="W70">
        <f t="shared" si="47"/>
        <v>81.214804369533212</v>
      </c>
      <c r="X70" s="8">
        <f t="shared" si="48"/>
        <v>0.49497944934363702</v>
      </c>
      <c r="Y70" s="8">
        <f t="shared" si="49"/>
        <v>0.26938277053937809</v>
      </c>
      <c r="Z70" s="8">
        <f t="shared" si="50"/>
        <v>0.72057612814789596</v>
      </c>
      <c r="AA70" s="9">
        <f t="shared" si="51"/>
        <v>649.7184349562657</v>
      </c>
      <c r="AB70">
        <f t="shared" si="52"/>
        <v>421.22959294516295</v>
      </c>
      <c r="AC70">
        <f t="shared" si="53"/>
        <v>-74.692601763709263</v>
      </c>
      <c r="AD70">
        <f t="shared" si="54"/>
        <v>86.777181737248455</v>
      </c>
      <c r="AE70">
        <f t="shared" si="55"/>
        <v>3.2228182627515451</v>
      </c>
      <c r="AF70">
        <f t="shared" si="56"/>
        <v>0.21874344992320871</v>
      </c>
      <c r="AG70">
        <f t="shared" si="57"/>
        <v>3.441561712674754</v>
      </c>
      <c r="AH70">
        <f t="shared" si="58"/>
        <v>107.11169475260311</v>
      </c>
    </row>
    <row r="71" spans="4:34" x14ac:dyDescent="0.3">
      <c r="D71" s="2">
        <f t="shared" si="31"/>
        <v>43158</v>
      </c>
      <c r="E71" s="8">
        <f t="shared" si="59"/>
        <v>0.29166666666666685</v>
      </c>
      <c r="F71" s="3">
        <f t="shared" si="32"/>
        <v>2458176.6666666665</v>
      </c>
      <c r="G71" s="4">
        <f t="shared" si="33"/>
        <v>0.18156513803330626</v>
      </c>
      <c r="I71">
        <f t="shared" si="34"/>
        <v>336.9512134844972</v>
      </c>
      <c r="J71">
        <f t="shared" si="35"/>
        <v>6893.7016399049253</v>
      </c>
      <c r="K71">
        <f t="shared" si="36"/>
        <v>1.6700997369513047E-2</v>
      </c>
      <c r="L71">
        <f t="shared" si="37"/>
        <v>1.5615129658718196</v>
      </c>
      <c r="M71">
        <f t="shared" si="38"/>
        <v>338.51272645036903</v>
      </c>
      <c r="N71">
        <f t="shared" si="39"/>
        <v>6895.2631528707971</v>
      </c>
      <c r="O71">
        <f t="shared" si="40"/>
        <v>0.99029805754649247</v>
      </c>
      <c r="P71">
        <f t="shared" si="41"/>
        <v>338.50359038453797</v>
      </c>
      <c r="Q71">
        <f t="shared" si="42"/>
        <v>23.436930005406868</v>
      </c>
      <c r="R71">
        <f t="shared" si="43"/>
        <v>23.4351559165925</v>
      </c>
      <c r="S71">
        <f t="shared" si="30"/>
        <v>-19.867356721776961</v>
      </c>
      <c r="T71">
        <f t="shared" si="44"/>
        <v>-8.380038208821242</v>
      </c>
      <c r="U71">
        <f t="shared" si="45"/>
        <v>4.3018914421080454E-2</v>
      </c>
      <c r="V71">
        <f t="shared" si="46"/>
        <v>-12.769671901981965</v>
      </c>
      <c r="W71">
        <f t="shared" si="47"/>
        <v>81.216728624838922</v>
      </c>
      <c r="X71" s="8">
        <f t="shared" si="48"/>
        <v>0.49497893882082078</v>
      </c>
      <c r="Y71" s="8">
        <f t="shared" si="49"/>
        <v>0.26937691486293491</v>
      </c>
      <c r="Z71" s="8">
        <f t="shared" si="50"/>
        <v>0.72058096277870665</v>
      </c>
      <c r="AA71" s="9">
        <f t="shared" si="51"/>
        <v>649.73382899871137</v>
      </c>
      <c r="AB71">
        <f t="shared" si="52"/>
        <v>427.23032809801839</v>
      </c>
      <c r="AC71">
        <f t="shared" si="53"/>
        <v>-73.192417975495403</v>
      </c>
      <c r="AD71">
        <f t="shared" si="54"/>
        <v>85.857289739348786</v>
      </c>
      <c r="AE71">
        <f t="shared" si="55"/>
        <v>4.1427102606512136</v>
      </c>
      <c r="AF71">
        <f t="shared" si="56"/>
        <v>0.18413408324351513</v>
      </c>
      <c r="AG71">
        <f t="shared" si="57"/>
        <v>4.3268443438947291</v>
      </c>
      <c r="AH71">
        <f t="shared" si="58"/>
        <v>108.27882363272056</v>
      </c>
    </row>
    <row r="72" spans="4:34" x14ac:dyDescent="0.3">
      <c r="D72" s="2">
        <f t="shared" si="31"/>
        <v>43158</v>
      </c>
      <c r="E72" s="8">
        <f t="shared" si="59"/>
        <v>0.2958333333333335</v>
      </c>
      <c r="F72" s="3">
        <f t="shared" si="32"/>
        <v>2458176.6708333334</v>
      </c>
      <c r="G72" s="4">
        <f t="shared" si="33"/>
        <v>0.18156525211042834</v>
      </c>
      <c r="I72">
        <f t="shared" si="34"/>
        <v>336.95532034872576</v>
      </c>
      <c r="J72">
        <f t="shared" si="35"/>
        <v>6893.705746572974</v>
      </c>
      <c r="K72">
        <f t="shared" si="36"/>
        <v>1.6700997364712339E-2</v>
      </c>
      <c r="L72">
        <f t="shared" si="37"/>
        <v>1.5615932470476603</v>
      </c>
      <c r="M72">
        <f t="shared" si="38"/>
        <v>338.51691359577342</v>
      </c>
      <c r="N72">
        <f t="shared" si="39"/>
        <v>6895.2673398200213</v>
      </c>
      <c r="O72">
        <f t="shared" si="40"/>
        <v>0.99029904141511038</v>
      </c>
      <c r="P72">
        <f t="shared" si="41"/>
        <v>338.50777751718601</v>
      </c>
      <c r="Q72">
        <f t="shared" si="42"/>
        <v>23.43693000392339</v>
      </c>
      <c r="R72">
        <f t="shared" si="43"/>
        <v>23.435155922216236</v>
      </c>
      <c r="S72">
        <f t="shared" si="30"/>
        <v>-19.863431629529604</v>
      </c>
      <c r="T72">
        <f t="shared" si="44"/>
        <v>-8.3784720365114858</v>
      </c>
      <c r="U72">
        <f t="shared" si="45"/>
        <v>4.3018914442314073E-2</v>
      </c>
      <c r="V72">
        <f t="shared" si="46"/>
        <v>-12.768936590892658</v>
      </c>
      <c r="W72">
        <f t="shared" si="47"/>
        <v>81.218652899681047</v>
      </c>
      <c r="X72" s="8">
        <f t="shared" si="48"/>
        <v>0.49497842818811988</v>
      </c>
      <c r="Y72" s="8">
        <f t="shared" si="49"/>
        <v>0.26937105902233915</v>
      </c>
      <c r="Z72" s="8">
        <f t="shared" si="50"/>
        <v>0.7205857973539006</v>
      </c>
      <c r="AA72" s="9">
        <f t="shared" si="51"/>
        <v>649.74922319744837</v>
      </c>
      <c r="AB72">
        <f t="shared" si="52"/>
        <v>433.23106340910749</v>
      </c>
      <c r="AC72">
        <f t="shared" si="53"/>
        <v>-71.692234147723127</v>
      </c>
      <c r="AD72">
        <f t="shared" si="54"/>
        <v>84.943569910066032</v>
      </c>
      <c r="AE72">
        <f t="shared" si="55"/>
        <v>5.0564300899339685</v>
      </c>
      <c r="AF72">
        <f t="shared" si="56"/>
        <v>0.158734044138652</v>
      </c>
      <c r="AG72">
        <f t="shared" si="57"/>
        <v>5.2151641340726203</v>
      </c>
      <c r="AH72">
        <f t="shared" si="58"/>
        <v>109.4521772068058</v>
      </c>
    </row>
    <row r="73" spans="4:34" x14ac:dyDescent="0.3">
      <c r="D73" s="2">
        <f t="shared" si="31"/>
        <v>43158</v>
      </c>
      <c r="E73" s="8">
        <f t="shared" si="59"/>
        <v>0.30000000000000016</v>
      </c>
      <c r="F73" s="3">
        <f t="shared" si="32"/>
        <v>2458176.6749999998</v>
      </c>
      <c r="G73" s="4">
        <f t="shared" si="33"/>
        <v>0.18156536618753769</v>
      </c>
      <c r="I73">
        <f t="shared" si="34"/>
        <v>336.95942721249321</v>
      </c>
      <c r="J73">
        <f t="shared" si="35"/>
        <v>6893.7098532405644</v>
      </c>
      <c r="K73">
        <f t="shared" si="36"/>
        <v>1.670099735991163E-2</v>
      </c>
      <c r="L73">
        <f t="shared" si="37"/>
        <v>1.5616735198945557</v>
      </c>
      <c r="M73">
        <f t="shared" si="38"/>
        <v>338.52110073238777</v>
      </c>
      <c r="N73">
        <f t="shared" si="39"/>
        <v>6895.271526760459</v>
      </c>
      <c r="O73">
        <f t="shared" si="40"/>
        <v>0.99030002533346317</v>
      </c>
      <c r="P73">
        <f t="shared" si="41"/>
        <v>338.51196464104407</v>
      </c>
      <c r="Q73">
        <f t="shared" si="42"/>
        <v>23.436930002439912</v>
      </c>
      <c r="R73">
        <f t="shared" si="43"/>
        <v>23.435155927839997</v>
      </c>
      <c r="S73">
        <f t="shared" si="30"/>
        <v>-19.859506577127178</v>
      </c>
      <c r="T73">
        <f t="shared" si="44"/>
        <v>-8.376905828726942</v>
      </c>
      <c r="U73">
        <f t="shared" si="45"/>
        <v>4.3018914463547803E-2</v>
      </c>
      <c r="V73">
        <f t="shared" si="46"/>
        <v>-12.768201121756768</v>
      </c>
      <c r="W73">
        <f t="shared" si="47"/>
        <v>81.220577193621594</v>
      </c>
      <c r="X73" s="8">
        <f t="shared" si="48"/>
        <v>0.49497791744566444</v>
      </c>
      <c r="Y73" s="8">
        <f t="shared" si="49"/>
        <v>0.26936520301893779</v>
      </c>
      <c r="Z73" s="8">
        <f t="shared" si="50"/>
        <v>0.72059063187239114</v>
      </c>
      <c r="AA73" s="9">
        <f t="shared" si="51"/>
        <v>649.76461754897275</v>
      </c>
      <c r="AB73">
        <f t="shared" si="52"/>
        <v>439.23179887824347</v>
      </c>
      <c r="AC73">
        <f t="shared" si="53"/>
        <v>-70.192050280439133</v>
      </c>
      <c r="AD73">
        <f t="shared" si="54"/>
        <v>84.036440148408261</v>
      </c>
      <c r="AE73">
        <f t="shared" si="55"/>
        <v>5.9635598515917394</v>
      </c>
      <c r="AF73">
        <f t="shared" si="56"/>
        <v>0.13935887041613551</v>
      </c>
      <c r="AG73">
        <f t="shared" si="57"/>
        <v>6.1029187220078747</v>
      </c>
      <c r="AH73">
        <f t="shared" si="58"/>
        <v>110.63233127405925</v>
      </c>
    </row>
    <row r="74" spans="4:34" x14ac:dyDescent="0.3">
      <c r="D74" s="2">
        <f t="shared" si="31"/>
        <v>43158</v>
      </c>
      <c r="E74" s="8">
        <f t="shared" si="59"/>
        <v>0.30416666666666681</v>
      </c>
      <c r="F74" s="3">
        <f t="shared" si="32"/>
        <v>2458176.6791666667</v>
      </c>
      <c r="G74" s="4">
        <f t="shared" si="33"/>
        <v>0.18156548026465977</v>
      </c>
      <c r="I74">
        <f t="shared" si="34"/>
        <v>336.96353407672086</v>
      </c>
      <c r="J74">
        <f t="shared" si="35"/>
        <v>6893.7139599086113</v>
      </c>
      <c r="K74">
        <f t="shared" si="36"/>
        <v>1.6700997355110922E-2</v>
      </c>
      <c r="L74">
        <f t="shared" si="37"/>
        <v>1.5617537844299818</v>
      </c>
      <c r="M74">
        <f t="shared" si="38"/>
        <v>338.52528786115084</v>
      </c>
      <c r="N74">
        <f t="shared" si="39"/>
        <v>6895.2757136930413</v>
      </c>
      <c r="O74">
        <f t="shared" si="40"/>
        <v>0.99030100930176501</v>
      </c>
      <c r="P74">
        <f t="shared" si="41"/>
        <v>338.51615175705098</v>
      </c>
      <c r="Q74">
        <f t="shared" si="42"/>
        <v>23.43693000095643</v>
      </c>
      <c r="R74">
        <f t="shared" si="43"/>
        <v>23.435155933463779</v>
      </c>
      <c r="S74">
        <f t="shared" si="30"/>
        <v>-19.855581563683977</v>
      </c>
      <c r="T74">
        <f t="shared" si="44"/>
        <v>-8.3753395851243368</v>
      </c>
      <c r="U74">
        <f t="shared" si="45"/>
        <v>4.3018914484781609E-2</v>
      </c>
      <c r="V74">
        <f t="shared" si="46"/>
        <v>-12.767465494430787</v>
      </c>
      <c r="W74">
        <f t="shared" si="47"/>
        <v>81.22250150708625</v>
      </c>
      <c r="X74" s="8">
        <f t="shared" si="48"/>
        <v>0.49497740659335471</v>
      </c>
      <c r="Y74" s="8">
        <f t="shared" si="49"/>
        <v>0.26935934685144847</v>
      </c>
      <c r="Z74" s="8">
        <f t="shared" si="50"/>
        <v>0.72059546633526095</v>
      </c>
      <c r="AA74" s="9">
        <f t="shared" si="51"/>
        <v>649.78001205669</v>
      </c>
      <c r="AB74">
        <f t="shared" si="52"/>
        <v>445.23253450556945</v>
      </c>
      <c r="AC74">
        <f t="shared" si="53"/>
        <v>-68.691866373607638</v>
      </c>
      <c r="AD74">
        <f t="shared" si="54"/>
        <v>83.136325434823618</v>
      </c>
      <c r="AE74">
        <f t="shared" si="55"/>
        <v>6.8636745651763817</v>
      </c>
      <c r="AF74">
        <f t="shared" si="56"/>
        <v>0.12387353218035937</v>
      </c>
      <c r="AG74">
        <f t="shared" si="57"/>
        <v>6.9875480973567408</v>
      </c>
      <c r="AH74">
        <f t="shared" si="58"/>
        <v>111.81985620810303</v>
      </c>
    </row>
    <row r="75" spans="4:34" x14ac:dyDescent="0.3">
      <c r="D75" s="2">
        <f t="shared" si="31"/>
        <v>43158</v>
      </c>
      <c r="E75" s="8">
        <f t="shared" si="59"/>
        <v>0.30833333333333346</v>
      </c>
      <c r="F75" s="3">
        <f t="shared" si="32"/>
        <v>2458176.6833333331</v>
      </c>
      <c r="G75" s="4">
        <f t="shared" si="33"/>
        <v>0.18156559434176908</v>
      </c>
      <c r="I75">
        <f t="shared" si="34"/>
        <v>336.96764094048922</v>
      </c>
      <c r="J75">
        <f t="shared" si="35"/>
        <v>6893.7180665762007</v>
      </c>
      <c r="K75">
        <f t="shared" si="36"/>
        <v>1.6700997350310214E-2</v>
      </c>
      <c r="L75">
        <f t="shared" si="37"/>
        <v>1.5618340406357025</v>
      </c>
      <c r="M75">
        <f t="shared" si="38"/>
        <v>338.52947498112491</v>
      </c>
      <c r="N75">
        <f t="shared" si="39"/>
        <v>6895.2799006168361</v>
      </c>
      <c r="O75">
        <f t="shared" si="40"/>
        <v>0.99030199331979185</v>
      </c>
      <c r="P75">
        <f t="shared" si="41"/>
        <v>338.52033886426887</v>
      </c>
      <c r="Q75">
        <f t="shared" si="42"/>
        <v>23.436929999472952</v>
      </c>
      <c r="R75">
        <f t="shared" si="43"/>
        <v>23.435155939087593</v>
      </c>
      <c r="S75">
        <f t="shared" si="30"/>
        <v>-19.851656590073429</v>
      </c>
      <c r="T75">
        <f t="shared" si="44"/>
        <v>-8.3737733060623629</v>
      </c>
      <c r="U75">
        <f t="shared" si="45"/>
        <v>4.301891450601552E-2</v>
      </c>
      <c r="V75">
        <f t="shared" si="46"/>
        <v>-12.766729709101924</v>
      </c>
      <c r="W75">
        <f t="shared" si="47"/>
        <v>81.224425839638272</v>
      </c>
      <c r="X75" s="8">
        <f t="shared" si="48"/>
        <v>0.4949768956313208</v>
      </c>
      <c r="Y75" s="8">
        <f t="shared" si="49"/>
        <v>0.26935349052121449</v>
      </c>
      <c r="Z75" s="8">
        <f t="shared" si="50"/>
        <v>0.72060030074142711</v>
      </c>
      <c r="AA75" s="9">
        <f t="shared" si="51"/>
        <v>649.79540671710618</v>
      </c>
      <c r="AB75">
        <f t="shared" si="52"/>
        <v>451.23327029089819</v>
      </c>
      <c r="AC75">
        <f t="shared" si="53"/>
        <v>-67.191682427275452</v>
      </c>
      <c r="AD75">
        <f t="shared" si="54"/>
        <v>82.243658317752647</v>
      </c>
      <c r="AE75">
        <f t="shared" si="55"/>
        <v>7.7563416822473528</v>
      </c>
      <c r="AF75">
        <f t="shared" si="56"/>
        <v>0.11130289163951723</v>
      </c>
      <c r="AG75">
        <f t="shared" si="57"/>
        <v>7.8676445738868699</v>
      </c>
      <c r="AH75">
        <f t="shared" si="58"/>
        <v>113.01531663491977</v>
      </c>
    </row>
    <row r="76" spans="4:34" x14ac:dyDescent="0.3">
      <c r="D76" s="2">
        <f t="shared" si="31"/>
        <v>43158</v>
      </c>
      <c r="E76" s="8">
        <f t="shared" si="59"/>
        <v>0.31250000000000011</v>
      </c>
      <c r="F76" s="3">
        <f t="shared" si="32"/>
        <v>2458176.6875</v>
      </c>
      <c r="G76" s="4">
        <f t="shared" si="33"/>
        <v>0.18156570841889116</v>
      </c>
      <c r="I76">
        <f t="shared" si="34"/>
        <v>336.97174780471687</v>
      </c>
      <c r="J76">
        <f t="shared" si="35"/>
        <v>6893.7221732442486</v>
      </c>
      <c r="K76">
        <f t="shared" si="36"/>
        <v>1.6700997345509505E-2</v>
      </c>
      <c r="L76">
        <f t="shared" si="37"/>
        <v>1.5619142885291908</v>
      </c>
      <c r="M76">
        <f t="shared" si="38"/>
        <v>338.53366209324605</v>
      </c>
      <c r="N76">
        <f t="shared" si="39"/>
        <v>6895.2840875327774</v>
      </c>
      <c r="O76">
        <f t="shared" si="40"/>
        <v>0.99030297738775741</v>
      </c>
      <c r="P76">
        <f t="shared" si="41"/>
        <v>338.52452596363389</v>
      </c>
      <c r="Q76">
        <f t="shared" si="42"/>
        <v>23.436929997989473</v>
      </c>
      <c r="R76">
        <f t="shared" si="43"/>
        <v>23.435155944711436</v>
      </c>
      <c r="S76">
        <f t="shared" si="30"/>
        <v>-19.847731655412435</v>
      </c>
      <c r="T76">
        <f t="shared" si="44"/>
        <v>-8.3722069911987536</v>
      </c>
      <c r="U76">
        <f t="shared" si="45"/>
        <v>4.3018914527249555E-2</v>
      </c>
      <c r="V76">
        <f t="shared" si="46"/>
        <v>-12.765993765627307</v>
      </c>
      <c r="W76">
        <f t="shared" si="47"/>
        <v>81.226350191702068</v>
      </c>
      <c r="X76" s="8">
        <f t="shared" si="48"/>
        <v>0.49497638455946341</v>
      </c>
      <c r="Y76" s="8">
        <f t="shared" si="49"/>
        <v>0.26934763402695766</v>
      </c>
      <c r="Z76" s="8">
        <f t="shared" si="50"/>
        <v>0.72060513509196911</v>
      </c>
      <c r="AA76" s="9">
        <f t="shared" si="51"/>
        <v>649.81080153361654</v>
      </c>
      <c r="AB76">
        <f t="shared" si="52"/>
        <v>457.23400623437283</v>
      </c>
      <c r="AC76">
        <f t="shared" si="53"/>
        <v>-65.691498441406793</v>
      </c>
      <c r="AD76">
        <f t="shared" si="54"/>
        <v>81.358879372575856</v>
      </c>
      <c r="AE76">
        <f t="shared" si="55"/>
        <v>8.6411206274241437</v>
      </c>
      <c r="AF76">
        <f t="shared" si="56"/>
        <v>0.10095244343909016</v>
      </c>
      <c r="AG76">
        <f t="shared" si="57"/>
        <v>8.742073070863233</v>
      </c>
      <c r="AH76">
        <f t="shared" si="58"/>
        <v>114.21927099964876</v>
      </c>
    </row>
    <row r="77" spans="4:34" x14ac:dyDescent="0.3">
      <c r="D77" s="2">
        <f t="shared" si="31"/>
        <v>43158</v>
      </c>
      <c r="E77" s="8">
        <f t="shared" si="59"/>
        <v>0.31666666666666676</v>
      </c>
      <c r="F77" s="3">
        <f t="shared" si="32"/>
        <v>2458176.6916666669</v>
      </c>
      <c r="G77" s="4">
        <f t="shared" si="33"/>
        <v>0.18156582249601325</v>
      </c>
      <c r="I77">
        <f t="shared" si="34"/>
        <v>336.97585466894361</v>
      </c>
      <c r="J77">
        <f t="shared" si="35"/>
        <v>6893.7262799122973</v>
      </c>
      <c r="K77">
        <f t="shared" si="36"/>
        <v>1.6700997340708797E-2</v>
      </c>
      <c r="L77">
        <f t="shared" si="37"/>
        <v>1.5619945281011387</v>
      </c>
      <c r="M77">
        <f t="shared" si="38"/>
        <v>338.53784919704475</v>
      </c>
      <c r="N77">
        <f t="shared" si="39"/>
        <v>6895.2882744403987</v>
      </c>
      <c r="O77">
        <f t="shared" si="40"/>
        <v>0.99030396150554723</v>
      </c>
      <c r="P77">
        <f t="shared" si="41"/>
        <v>338.52871305467653</v>
      </c>
      <c r="Q77">
        <f t="shared" si="42"/>
        <v>23.436929996505995</v>
      </c>
      <c r="R77">
        <f t="shared" si="43"/>
        <v>23.4351559503353</v>
      </c>
      <c r="S77">
        <f t="shared" si="30"/>
        <v>-19.843806760135397</v>
      </c>
      <c r="T77">
        <f t="shared" si="44"/>
        <v>-8.37064064071701</v>
      </c>
      <c r="U77">
        <f t="shared" si="45"/>
        <v>4.3018914548483674E-2</v>
      </c>
      <c r="V77">
        <f t="shared" si="46"/>
        <v>-12.765257664111695</v>
      </c>
      <c r="W77">
        <f t="shared" si="47"/>
        <v>81.228274563056161</v>
      </c>
      <c r="X77" s="8">
        <f t="shared" si="48"/>
        <v>0.49497587337785531</v>
      </c>
      <c r="Y77" s="8">
        <f t="shared" si="49"/>
        <v>0.26934177736936599</v>
      </c>
      <c r="Z77" s="8">
        <f t="shared" si="50"/>
        <v>0.72060996938634458</v>
      </c>
      <c r="AA77" s="9">
        <f t="shared" si="51"/>
        <v>649.82619650444929</v>
      </c>
      <c r="AB77">
        <f t="shared" si="52"/>
        <v>463.23474233588843</v>
      </c>
      <c r="AC77">
        <f t="shared" si="53"/>
        <v>-64.191314416027893</v>
      </c>
      <c r="AD77">
        <f t="shared" si="54"/>
        <v>80.48243763477879</v>
      </c>
      <c r="AE77">
        <f t="shared" si="55"/>
        <v>9.5175623652212096</v>
      </c>
      <c r="AF77">
        <f t="shared" si="56"/>
        <v>9.2315305512885387E-2</v>
      </c>
      <c r="AG77">
        <f t="shared" si="57"/>
        <v>9.6098776707340949</v>
      </c>
      <c r="AH77">
        <f t="shared" si="58"/>
        <v>115.43227101780064</v>
      </c>
    </row>
    <row r="78" spans="4:34" x14ac:dyDescent="0.3">
      <c r="D78" s="2">
        <f t="shared" si="31"/>
        <v>43158</v>
      </c>
      <c r="E78" s="8">
        <f t="shared" si="59"/>
        <v>0.32083333333333341</v>
      </c>
      <c r="F78" s="3">
        <f t="shared" si="32"/>
        <v>2458176.6958333333</v>
      </c>
      <c r="G78" s="4">
        <f t="shared" si="33"/>
        <v>0.18156593657312259</v>
      </c>
      <c r="I78">
        <f t="shared" si="34"/>
        <v>336.97996153271288</v>
      </c>
      <c r="J78">
        <f t="shared" si="35"/>
        <v>6893.7303865798867</v>
      </c>
      <c r="K78">
        <f t="shared" si="36"/>
        <v>1.6700997335908088E-2</v>
      </c>
      <c r="L78">
        <f t="shared" si="37"/>
        <v>1.5620747593421462</v>
      </c>
      <c r="M78">
        <f t="shared" si="38"/>
        <v>338.542036292055</v>
      </c>
      <c r="N78">
        <f t="shared" si="39"/>
        <v>6895.2924613392288</v>
      </c>
      <c r="O78">
        <f t="shared" si="40"/>
        <v>0.99030494567304517</v>
      </c>
      <c r="P78">
        <f t="shared" si="41"/>
        <v>338.53290013693078</v>
      </c>
      <c r="Q78">
        <f t="shared" si="42"/>
        <v>23.436929995022517</v>
      </c>
      <c r="R78">
        <f t="shared" si="43"/>
        <v>23.435155955959193</v>
      </c>
      <c r="S78">
        <f t="shared" si="30"/>
        <v>-19.839881904673462</v>
      </c>
      <c r="T78">
        <f t="shared" si="44"/>
        <v>-8.3690742547993562</v>
      </c>
      <c r="U78">
        <f t="shared" si="45"/>
        <v>4.3018914569717882E-2</v>
      </c>
      <c r="V78">
        <f t="shared" si="46"/>
        <v>-12.764521404658639</v>
      </c>
      <c r="W78">
        <f t="shared" si="47"/>
        <v>81.230198953480581</v>
      </c>
      <c r="X78" s="8">
        <f t="shared" si="48"/>
        <v>0.49497536208656856</v>
      </c>
      <c r="Y78" s="8">
        <f t="shared" si="49"/>
        <v>0.26933592054912248</v>
      </c>
      <c r="Z78" s="8">
        <f t="shared" si="50"/>
        <v>0.72061480362401464</v>
      </c>
      <c r="AA78" s="9">
        <f t="shared" si="51"/>
        <v>649.84159162784465</v>
      </c>
      <c r="AB78">
        <f t="shared" si="52"/>
        <v>469.23547859534142</v>
      </c>
      <c r="AC78">
        <f t="shared" si="53"/>
        <v>-62.691130351164645</v>
      </c>
      <c r="AD78">
        <f t="shared" si="54"/>
        <v>79.614791000214879</v>
      </c>
      <c r="AE78">
        <f t="shared" si="55"/>
        <v>10.385208999785121</v>
      </c>
      <c r="AF78">
        <f t="shared" si="56"/>
        <v>8.501854674280547E-2</v>
      </c>
      <c r="AG78">
        <f t="shared" si="57"/>
        <v>10.470227546527926</v>
      </c>
      <c r="AH78">
        <f t="shared" si="58"/>
        <v>116.65486100126645</v>
      </c>
    </row>
    <row r="79" spans="4:34" x14ac:dyDescent="0.3">
      <c r="D79" s="2">
        <f t="shared" si="31"/>
        <v>43158</v>
      </c>
      <c r="E79" s="8">
        <f t="shared" si="59"/>
        <v>0.32500000000000007</v>
      </c>
      <c r="F79" s="3">
        <f t="shared" si="32"/>
        <v>2458176.7000000002</v>
      </c>
      <c r="G79" s="4">
        <f t="shared" si="33"/>
        <v>0.18156605065024467</v>
      </c>
      <c r="I79">
        <f t="shared" si="34"/>
        <v>336.98406839694053</v>
      </c>
      <c r="J79">
        <f t="shared" si="35"/>
        <v>6893.7344932479355</v>
      </c>
      <c r="K79">
        <f t="shared" si="36"/>
        <v>1.670099733110738E-2</v>
      </c>
      <c r="L79">
        <f t="shared" si="37"/>
        <v>1.5621549822697609</v>
      </c>
      <c r="M79">
        <f t="shared" si="38"/>
        <v>338.54622337921029</v>
      </c>
      <c r="N79">
        <f t="shared" si="39"/>
        <v>6895.2966482302054</v>
      </c>
      <c r="O79">
        <f t="shared" si="40"/>
        <v>0.99030592989046584</v>
      </c>
      <c r="P79">
        <f t="shared" si="41"/>
        <v>338.53708721133012</v>
      </c>
      <c r="Q79">
        <f t="shared" si="42"/>
        <v>23.436929993539035</v>
      </c>
      <c r="R79">
        <f t="shared" si="43"/>
        <v>23.43515596158311</v>
      </c>
      <c r="S79">
        <f t="shared" si="30"/>
        <v>-19.835957088146035</v>
      </c>
      <c r="T79">
        <f t="shared" si="44"/>
        <v>-8.3675078331044954</v>
      </c>
      <c r="U79">
        <f t="shared" si="45"/>
        <v>4.3018914590952195E-2</v>
      </c>
      <c r="V79">
        <f t="shared" si="46"/>
        <v>-12.763784987126146</v>
      </c>
      <c r="W79">
        <f t="shared" si="47"/>
        <v>81.232123363398557</v>
      </c>
      <c r="X79" s="8">
        <f t="shared" si="48"/>
        <v>0.49497485068550429</v>
      </c>
      <c r="Y79" s="8">
        <f t="shared" si="49"/>
        <v>0.2693300635649527</v>
      </c>
      <c r="Z79" s="8">
        <f t="shared" si="50"/>
        <v>0.72061963780605587</v>
      </c>
      <c r="AA79" s="9">
        <f t="shared" si="51"/>
        <v>649.85698690718846</v>
      </c>
      <c r="AB79">
        <f t="shared" si="52"/>
        <v>475.23621501287403</v>
      </c>
      <c r="AC79">
        <f t="shared" si="53"/>
        <v>-61.190946246781493</v>
      </c>
      <c r="AD79">
        <f t="shared" si="54"/>
        <v>78.756406590211753</v>
      </c>
      <c r="AE79">
        <f t="shared" si="55"/>
        <v>11.243593409788247</v>
      </c>
      <c r="AF79">
        <f t="shared" si="56"/>
        <v>7.8785074461525842E-2</v>
      </c>
      <c r="AG79">
        <f t="shared" si="57"/>
        <v>11.322378484249773</v>
      </c>
      <c r="AH79">
        <f t="shared" si="58"/>
        <v>117.88757705263026</v>
      </c>
    </row>
    <row r="80" spans="4:34" x14ac:dyDescent="0.3">
      <c r="D80" s="2">
        <f t="shared" si="31"/>
        <v>43158</v>
      </c>
      <c r="E80" s="8">
        <f t="shared" si="59"/>
        <v>0.32916666666666672</v>
      </c>
      <c r="F80" s="3">
        <f t="shared" si="32"/>
        <v>2458176.7041666666</v>
      </c>
      <c r="G80" s="4">
        <f t="shared" si="33"/>
        <v>0.18156616472735398</v>
      </c>
      <c r="I80">
        <f t="shared" si="34"/>
        <v>336.98817526070889</v>
      </c>
      <c r="J80">
        <f t="shared" si="35"/>
        <v>6893.7385999155249</v>
      </c>
      <c r="K80">
        <f t="shared" si="36"/>
        <v>1.6700997326306671E-2</v>
      </c>
      <c r="L80">
        <f t="shared" si="37"/>
        <v>1.5622351968656283</v>
      </c>
      <c r="M80">
        <f t="shared" si="38"/>
        <v>338.55041045757451</v>
      </c>
      <c r="N80">
        <f t="shared" si="39"/>
        <v>6895.3008351123908</v>
      </c>
      <c r="O80">
        <f t="shared" si="40"/>
        <v>0.99030691415758454</v>
      </c>
      <c r="P80">
        <f t="shared" si="41"/>
        <v>338.5412742769384</v>
      </c>
      <c r="Q80">
        <f t="shared" si="42"/>
        <v>23.436929992055557</v>
      </c>
      <c r="R80">
        <f t="shared" si="43"/>
        <v>23.435155967207056</v>
      </c>
      <c r="S80">
        <f t="shared" si="30"/>
        <v>-19.832032311424918</v>
      </c>
      <c r="T80">
        <f t="shared" si="44"/>
        <v>-8.3659413759905252</v>
      </c>
      <c r="U80">
        <f t="shared" si="45"/>
        <v>4.3018914612186612E-2</v>
      </c>
      <c r="V80">
        <f t="shared" si="46"/>
        <v>-12.763048411700668</v>
      </c>
      <c r="W80">
        <f t="shared" si="47"/>
        <v>81.234047792374113</v>
      </c>
      <c r="X80" s="8">
        <f t="shared" si="48"/>
        <v>0.49497433917479211</v>
      </c>
      <c r="Y80" s="8">
        <f t="shared" si="49"/>
        <v>0.26932420641819732</v>
      </c>
      <c r="Z80" s="8">
        <f t="shared" si="50"/>
        <v>0.7206244719313869</v>
      </c>
      <c r="AA80" s="9">
        <f t="shared" si="51"/>
        <v>649.87238233899291</v>
      </c>
      <c r="AB80">
        <f t="shared" si="52"/>
        <v>481.23695158829946</v>
      </c>
      <c r="AC80">
        <f t="shared" si="53"/>
        <v>-59.690762102925135</v>
      </c>
      <c r="AD80">
        <f t="shared" si="54"/>
        <v>77.907761078828841</v>
      </c>
      <c r="AE80">
        <f t="shared" si="55"/>
        <v>12.092238921171159</v>
      </c>
      <c r="AF80">
        <f t="shared" si="56"/>
        <v>7.3406499819363133E-2</v>
      </c>
      <c r="AG80">
        <f t="shared" si="57"/>
        <v>12.165645420990522</v>
      </c>
      <c r="AH80">
        <f t="shared" si="58"/>
        <v>119.13094612127935</v>
      </c>
    </row>
    <row r="81" spans="4:34" x14ac:dyDescent="0.3">
      <c r="D81" s="2">
        <f t="shared" si="31"/>
        <v>43158</v>
      </c>
      <c r="E81" s="8">
        <f t="shared" si="59"/>
        <v>0.33333333333333337</v>
      </c>
      <c r="F81" s="3">
        <f t="shared" si="32"/>
        <v>2458176.7083333335</v>
      </c>
      <c r="G81" s="4">
        <f t="shared" si="33"/>
        <v>0.18156627880447607</v>
      </c>
      <c r="I81">
        <f t="shared" si="34"/>
        <v>336.99228212493563</v>
      </c>
      <c r="J81">
        <f t="shared" si="35"/>
        <v>6893.7427065835727</v>
      </c>
      <c r="K81">
        <f t="shared" si="36"/>
        <v>1.6700997321505963E-2</v>
      </c>
      <c r="L81">
        <f t="shared" si="37"/>
        <v>1.5623154031473077</v>
      </c>
      <c r="M81">
        <f t="shared" si="38"/>
        <v>338.55459752808292</v>
      </c>
      <c r="N81">
        <f t="shared" si="39"/>
        <v>6895.30502198672</v>
      </c>
      <c r="O81">
        <f t="shared" si="40"/>
        <v>0.99030789847461509</v>
      </c>
      <c r="P81">
        <f t="shared" si="41"/>
        <v>338.54546133469097</v>
      </c>
      <c r="Q81">
        <f t="shared" si="42"/>
        <v>23.436929990572079</v>
      </c>
      <c r="R81">
        <f t="shared" si="43"/>
        <v>23.435155972831026</v>
      </c>
      <c r="S81">
        <f t="shared" si="30"/>
        <v>-19.828107573627673</v>
      </c>
      <c r="T81">
        <f t="shared" si="44"/>
        <v>-8.3643748831153975</v>
      </c>
      <c r="U81">
        <f t="shared" si="45"/>
        <v>4.3018914633421133E-2</v>
      </c>
      <c r="V81">
        <f t="shared" si="46"/>
        <v>-12.762311678239755</v>
      </c>
      <c r="W81">
        <f t="shared" si="47"/>
        <v>81.235972240831401</v>
      </c>
      <c r="X81" s="8">
        <f t="shared" si="48"/>
        <v>0.49497382755433311</v>
      </c>
      <c r="Y81" s="8">
        <f t="shared" si="49"/>
        <v>0.26931834910757924</v>
      </c>
      <c r="Z81" s="8">
        <f t="shared" si="50"/>
        <v>0.72062930600108699</v>
      </c>
      <c r="AA81" s="9">
        <f t="shared" si="51"/>
        <v>649.88777792665121</v>
      </c>
      <c r="AB81">
        <f t="shared" si="52"/>
        <v>487.23768832176029</v>
      </c>
      <c r="AC81">
        <f t="shared" si="53"/>
        <v>-58.190577919559928</v>
      </c>
      <c r="AD81">
        <f t="shared" si="54"/>
        <v>77.069340973689791</v>
      </c>
      <c r="AE81">
        <f t="shared" si="55"/>
        <v>12.930659026310209</v>
      </c>
      <c r="AF81">
        <f t="shared" si="56"/>
        <v>6.8724040449134785E-2</v>
      </c>
      <c r="AG81">
        <f t="shared" si="57"/>
        <v>12.999383066759345</v>
      </c>
      <c r="AH81">
        <f t="shared" si="58"/>
        <v>120.38548491199879</v>
      </c>
    </row>
    <row r="82" spans="4:34" x14ac:dyDescent="0.3">
      <c r="D82" s="2">
        <f t="shared" si="31"/>
        <v>43158</v>
      </c>
      <c r="E82" s="8">
        <f t="shared" si="59"/>
        <v>0.33750000000000002</v>
      </c>
      <c r="F82" s="3">
        <f t="shared" si="32"/>
        <v>2458176.7124999999</v>
      </c>
      <c r="G82" s="4">
        <f t="shared" si="33"/>
        <v>0.18156639288158541</v>
      </c>
      <c r="I82">
        <f t="shared" si="34"/>
        <v>336.99638898870489</v>
      </c>
      <c r="J82">
        <f t="shared" si="35"/>
        <v>6893.7468132511631</v>
      </c>
      <c r="K82">
        <f t="shared" si="36"/>
        <v>1.6700997316705254E-2</v>
      </c>
      <c r="L82">
        <f t="shared" si="37"/>
        <v>1.5623956010964968</v>
      </c>
      <c r="M82">
        <f t="shared" si="38"/>
        <v>338.55878458980141</v>
      </c>
      <c r="N82">
        <f t="shared" si="39"/>
        <v>6895.3092088522599</v>
      </c>
      <c r="O82">
        <f t="shared" si="40"/>
        <v>0.99030888284133289</v>
      </c>
      <c r="P82">
        <f t="shared" si="41"/>
        <v>338.54964838365362</v>
      </c>
      <c r="Q82">
        <f t="shared" si="42"/>
        <v>23.4369299890886</v>
      </c>
      <c r="R82">
        <f t="shared" si="43"/>
        <v>23.435155978455025</v>
      </c>
      <c r="S82">
        <f t="shared" si="30"/>
        <v>-19.82418287562442</v>
      </c>
      <c r="T82">
        <f t="shared" si="44"/>
        <v>-8.3628083548365488</v>
      </c>
      <c r="U82">
        <f t="shared" si="45"/>
        <v>4.3018914654655759E-2</v>
      </c>
      <c r="V82">
        <f t="shared" si="46"/>
        <v>-12.761574786929639</v>
      </c>
      <c r="W82">
        <f t="shared" si="47"/>
        <v>81.237896708335214</v>
      </c>
      <c r="X82" s="8">
        <f t="shared" si="48"/>
        <v>0.49497331582425669</v>
      </c>
      <c r="Y82" s="8">
        <f t="shared" si="49"/>
        <v>0.26931249163443666</v>
      </c>
      <c r="Z82" s="8">
        <f t="shared" si="50"/>
        <v>0.72063414001407677</v>
      </c>
      <c r="AA82" s="9">
        <f t="shared" si="51"/>
        <v>649.90317366668171</v>
      </c>
      <c r="AB82">
        <f t="shared" si="52"/>
        <v>493.2384252130704</v>
      </c>
      <c r="AC82">
        <f t="shared" si="53"/>
        <v>-56.6903936967324</v>
      </c>
      <c r="AD82">
        <f t="shared" si="54"/>
        <v>76.241642849967704</v>
      </c>
      <c r="AE82">
        <f t="shared" si="55"/>
        <v>13.758357150032296</v>
      </c>
      <c r="AF82">
        <f t="shared" si="56"/>
        <v>6.4615113165266871E-2</v>
      </c>
      <c r="AG82">
        <f t="shared" si="57"/>
        <v>13.822972263197563</v>
      </c>
      <c r="AH82">
        <f t="shared" si="58"/>
        <v>121.65169864189374</v>
      </c>
    </row>
    <row r="83" spans="4:34" x14ac:dyDescent="0.3">
      <c r="D83" s="2">
        <f t="shared" si="31"/>
        <v>43158</v>
      </c>
      <c r="E83" s="8">
        <f t="shared" si="59"/>
        <v>0.34166666666666667</v>
      </c>
      <c r="F83" s="3">
        <f t="shared" si="32"/>
        <v>2458176.7166666668</v>
      </c>
      <c r="G83" s="4">
        <f t="shared" si="33"/>
        <v>0.18156650695870749</v>
      </c>
      <c r="I83">
        <f t="shared" si="34"/>
        <v>337.00049585293254</v>
      </c>
      <c r="J83">
        <f t="shared" si="35"/>
        <v>6893.7509199192109</v>
      </c>
      <c r="K83">
        <f t="shared" si="36"/>
        <v>1.6700997311904546E-2</v>
      </c>
      <c r="L83">
        <f t="shared" si="37"/>
        <v>1.5624757907306717</v>
      </c>
      <c r="M83">
        <f t="shared" si="38"/>
        <v>338.56297164366322</v>
      </c>
      <c r="N83">
        <f t="shared" si="39"/>
        <v>6895.3133957099417</v>
      </c>
      <c r="O83">
        <f t="shared" si="40"/>
        <v>0.99030986725795189</v>
      </c>
      <c r="P83">
        <f t="shared" si="41"/>
        <v>338.55383542475971</v>
      </c>
      <c r="Q83">
        <f t="shared" si="42"/>
        <v>23.436929987605122</v>
      </c>
      <c r="R83">
        <f t="shared" si="43"/>
        <v>23.435155984079049</v>
      </c>
      <c r="S83">
        <f t="shared" si="30"/>
        <v>-19.820258216534526</v>
      </c>
      <c r="T83">
        <f t="shared" si="44"/>
        <v>-8.3612417908126346</v>
      </c>
      <c r="U83">
        <f t="shared" si="45"/>
        <v>4.3018914675890467E-2</v>
      </c>
      <c r="V83">
        <f t="shared" si="46"/>
        <v>-12.760837737627968</v>
      </c>
      <c r="W83">
        <f t="shared" si="47"/>
        <v>81.239821195308863</v>
      </c>
      <c r="X83" s="8">
        <f t="shared" si="48"/>
        <v>0.49497280398446386</v>
      </c>
      <c r="Y83" s="8">
        <f t="shared" si="49"/>
        <v>0.26930663399749477</v>
      </c>
      <c r="Z83" s="8">
        <f t="shared" si="50"/>
        <v>0.72063897397143295</v>
      </c>
      <c r="AA83" s="9">
        <f t="shared" si="51"/>
        <v>649.91856956247091</v>
      </c>
      <c r="AB83">
        <f t="shared" si="52"/>
        <v>499.23916226237202</v>
      </c>
      <c r="AC83">
        <f t="shared" si="53"/>
        <v>-55.190209434406995</v>
      </c>
      <c r="AD83">
        <f t="shared" si="54"/>
        <v>75.425173526843935</v>
      </c>
      <c r="AE83">
        <f t="shared" si="55"/>
        <v>14.574826473156065</v>
      </c>
      <c r="AF83">
        <f t="shared" si="56"/>
        <v>6.098387521086461E-2</v>
      </c>
      <c r="AG83">
        <f t="shared" si="57"/>
        <v>14.635810348366929</v>
      </c>
      <c r="AH83">
        <f t="shared" si="58"/>
        <v>122.93007963663928</v>
      </c>
    </row>
    <row r="84" spans="4:34" x14ac:dyDescent="0.3">
      <c r="D84" s="2">
        <f t="shared" si="31"/>
        <v>43158</v>
      </c>
      <c r="E84" s="8">
        <f t="shared" si="59"/>
        <v>0.34583333333333333</v>
      </c>
      <c r="F84" s="3">
        <f t="shared" si="32"/>
        <v>2458176.7208333332</v>
      </c>
      <c r="G84" s="4">
        <f t="shared" si="33"/>
        <v>0.18156662103581681</v>
      </c>
      <c r="I84">
        <f t="shared" si="34"/>
        <v>337.0046027167009</v>
      </c>
      <c r="J84">
        <f t="shared" si="35"/>
        <v>6893.7550265867994</v>
      </c>
      <c r="K84">
        <f t="shared" si="36"/>
        <v>1.6700997307103838E-2</v>
      </c>
      <c r="L84">
        <f t="shared" si="37"/>
        <v>1.5625559720315179</v>
      </c>
      <c r="M84">
        <f t="shared" si="38"/>
        <v>338.56715868873243</v>
      </c>
      <c r="N84">
        <f t="shared" si="39"/>
        <v>6895.3175825588305</v>
      </c>
      <c r="O84">
        <f t="shared" si="40"/>
        <v>0.99031085172424693</v>
      </c>
      <c r="P84">
        <f t="shared" si="41"/>
        <v>338.55802245707321</v>
      </c>
      <c r="Q84">
        <f t="shared" si="42"/>
        <v>23.43692998612164</v>
      </c>
      <c r="R84">
        <f t="shared" si="43"/>
        <v>23.435155989703098</v>
      </c>
      <c r="S84">
        <f t="shared" si="30"/>
        <v>-19.816333597229747</v>
      </c>
      <c r="T84">
        <f t="shared" si="44"/>
        <v>-8.3596751914017737</v>
      </c>
      <c r="U84">
        <f t="shared" si="45"/>
        <v>4.3018914697125286E-2</v>
      </c>
      <c r="V84">
        <f t="shared" si="46"/>
        <v>-12.760100530521454</v>
      </c>
      <c r="W84">
        <f t="shared" si="47"/>
        <v>81.241745701316319</v>
      </c>
      <c r="X84" s="8">
        <f t="shared" si="48"/>
        <v>0.4949722920350843</v>
      </c>
      <c r="Y84" s="8">
        <f t="shared" si="49"/>
        <v>0.26930077619809456</v>
      </c>
      <c r="Z84" s="8">
        <f t="shared" si="50"/>
        <v>0.72064380787207405</v>
      </c>
      <c r="AA84" s="9">
        <f t="shared" si="51"/>
        <v>649.93396561053055</v>
      </c>
      <c r="AB84">
        <f t="shared" si="52"/>
        <v>505.23989946947859</v>
      </c>
      <c r="AC84">
        <f t="shared" si="53"/>
        <v>-53.690025132630353</v>
      </c>
      <c r="AD84">
        <f t="shared" si="54"/>
        <v>74.620450185224655</v>
      </c>
      <c r="AE84">
        <f t="shared" si="55"/>
        <v>15.379549814775345</v>
      </c>
      <c r="AF84">
        <f t="shared" si="56"/>
        <v>5.775449014730448E-2</v>
      </c>
      <c r="AG84">
        <f t="shared" si="57"/>
        <v>15.43730430492265</v>
      </c>
      <c r="AH84">
        <f t="shared" si="58"/>
        <v>124.22110576319972</v>
      </c>
    </row>
    <row r="85" spans="4:34" x14ac:dyDescent="0.3">
      <c r="D85" s="2">
        <f t="shared" si="31"/>
        <v>43158</v>
      </c>
      <c r="E85" s="8">
        <f t="shared" si="59"/>
        <v>0.35</v>
      </c>
      <c r="F85" s="3">
        <f t="shared" si="32"/>
        <v>2458176.7250000001</v>
      </c>
      <c r="G85" s="4">
        <f t="shared" si="33"/>
        <v>0.18156673511293889</v>
      </c>
      <c r="I85">
        <f t="shared" si="34"/>
        <v>337.00870958092855</v>
      </c>
      <c r="J85">
        <f t="shared" si="35"/>
        <v>6893.7591332548491</v>
      </c>
      <c r="K85">
        <f t="shared" si="36"/>
        <v>1.6700997302303129E-2</v>
      </c>
      <c r="L85">
        <f t="shared" si="37"/>
        <v>1.5626361450166346</v>
      </c>
      <c r="M85">
        <f t="shared" si="38"/>
        <v>338.57134572594521</v>
      </c>
      <c r="N85">
        <f t="shared" si="39"/>
        <v>6895.3217693998658</v>
      </c>
      <c r="O85">
        <f t="shared" si="40"/>
        <v>0.99031183624043373</v>
      </c>
      <c r="P85">
        <f t="shared" si="41"/>
        <v>338.56220948153032</v>
      </c>
      <c r="Q85">
        <f t="shared" si="42"/>
        <v>23.436929984638162</v>
      </c>
      <c r="R85">
        <f t="shared" si="43"/>
        <v>23.435155995327175</v>
      </c>
      <c r="S85">
        <f t="shared" si="30"/>
        <v>-19.812409016826884</v>
      </c>
      <c r="T85">
        <f t="shared" si="44"/>
        <v>-8.3581085562615627</v>
      </c>
      <c r="U85">
        <f t="shared" si="45"/>
        <v>4.3018914718360196E-2</v>
      </c>
      <c r="V85">
        <f t="shared" si="46"/>
        <v>-12.759363165467457</v>
      </c>
      <c r="W85">
        <f t="shared" si="47"/>
        <v>81.243670226782172</v>
      </c>
      <c r="X85" s="8">
        <f t="shared" si="48"/>
        <v>0.49497177997601904</v>
      </c>
      <c r="Y85" s="8">
        <f t="shared" si="49"/>
        <v>0.26929491823495744</v>
      </c>
      <c r="Z85" s="8">
        <f t="shared" si="50"/>
        <v>0.72064864171708065</v>
      </c>
      <c r="AA85" s="9">
        <f t="shared" si="51"/>
        <v>649.94936181425737</v>
      </c>
      <c r="AB85">
        <f t="shared" si="52"/>
        <v>511.24063683453255</v>
      </c>
      <c r="AC85">
        <f t="shared" si="53"/>
        <v>-52.189840791366862</v>
      </c>
      <c r="AD85">
        <f t="shared" si="54"/>
        <v>73.828000415025514</v>
      </c>
      <c r="AE85">
        <f t="shared" si="55"/>
        <v>16.171999584974486</v>
      </c>
      <c r="AF85">
        <f t="shared" si="56"/>
        <v>5.4866279517864637E-2</v>
      </c>
      <c r="AG85">
        <f t="shared" si="57"/>
        <v>16.22686586449235</v>
      </c>
      <c r="AH85">
        <f t="shared" si="58"/>
        <v>125.52523869183125</v>
      </c>
    </row>
    <row r="86" spans="4:34" x14ac:dyDescent="0.3">
      <c r="D86" s="2">
        <f t="shared" si="31"/>
        <v>43158</v>
      </c>
      <c r="E86" s="8">
        <f t="shared" si="59"/>
        <v>0.35416666666666663</v>
      </c>
      <c r="F86" s="3">
        <f t="shared" si="32"/>
        <v>2458176.7291666665</v>
      </c>
      <c r="G86" s="4">
        <f t="shared" si="33"/>
        <v>0.18156684919004823</v>
      </c>
      <c r="I86">
        <f t="shared" si="34"/>
        <v>337.012816444696</v>
      </c>
      <c r="J86">
        <f t="shared" si="35"/>
        <v>6893.7632399224376</v>
      </c>
      <c r="K86">
        <f t="shared" si="36"/>
        <v>1.6700997297502421E-2</v>
      </c>
      <c r="L86">
        <f t="shared" si="37"/>
        <v>1.5627163096676164</v>
      </c>
      <c r="M86">
        <f t="shared" si="38"/>
        <v>338.57553275436362</v>
      </c>
      <c r="N86">
        <f t="shared" si="39"/>
        <v>6895.3259562321055</v>
      </c>
      <c r="O86">
        <f t="shared" si="40"/>
        <v>0.99031282080628491</v>
      </c>
      <c r="P86">
        <f t="shared" si="41"/>
        <v>338.56639649719313</v>
      </c>
      <c r="Q86">
        <f t="shared" si="42"/>
        <v>23.436929983154684</v>
      </c>
      <c r="R86">
        <f t="shared" si="43"/>
        <v>23.435156000951277</v>
      </c>
      <c r="S86">
        <f t="shared" si="30"/>
        <v>-19.808484476199467</v>
      </c>
      <c r="T86">
        <f t="shared" si="44"/>
        <v>-8.3565418857508575</v>
      </c>
      <c r="U86">
        <f t="shared" si="45"/>
        <v>4.3018914739595203E-2</v>
      </c>
      <c r="V86">
        <f t="shared" si="46"/>
        <v>-12.758625642652881</v>
      </c>
      <c r="W86">
        <f t="shared" si="47"/>
        <v>81.245594771269495</v>
      </c>
      <c r="X86" s="8">
        <f t="shared" si="48"/>
        <v>0.49497126780739781</v>
      </c>
      <c r="Y86" s="8">
        <f t="shared" si="49"/>
        <v>0.26928906010942699</v>
      </c>
      <c r="Z86" s="8">
        <f t="shared" si="50"/>
        <v>0.72065347550536862</v>
      </c>
      <c r="AA86" s="9">
        <f t="shared" si="51"/>
        <v>649.96475817015596</v>
      </c>
      <c r="AB86">
        <f t="shared" si="52"/>
        <v>517.24137435734701</v>
      </c>
      <c r="AC86">
        <f t="shared" si="53"/>
        <v>-50.689656410663247</v>
      </c>
      <c r="AD86">
        <f t="shared" si="54"/>
        <v>73.048362189932888</v>
      </c>
      <c r="AE86">
        <f t="shared" si="55"/>
        <v>16.951637810067112</v>
      </c>
      <c r="AF86">
        <f t="shared" si="56"/>
        <v>5.227018992676595E-2</v>
      </c>
      <c r="AG86">
        <f t="shared" si="57"/>
        <v>17.003907999993878</v>
      </c>
      <c r="AH86">
        <f t="shared" si="58"/>
        <v>126.84292198671579</v>
      </c>
    </row>
    <row r="87" spans="4:34" x14ac:dyDescent="0.3">
      <c r="D87" s="2">
        <f t="shared" si="31"/>
        <v>43158</v>
      </c>
      <c r="E87" s="8">
        <f t="shared" si="59"/>
        <v>0.35833333333333328</v>
      </c>
      <c r="F87" s="3">
        <f t="shared" si="32"/>
        <v>2458176.7333333334</v>
      </c>
      <c r="G87" s="4">
        <f t="shared" si="33"/>
        <v>0.18156696326717031</v>
      </c>
      <c r="I87">
        <f t="shared" si="34"/>
        <v>337.01692330892365</v>
      </c>
      <c r="J87">
        <f t="shared" si="35"/>
        <v>6893.7673465904863</v>
      </c>
      <c r="K87">
        <f t="shared" si="36"/>
        <v>1.6700997292701712E-2</v>
      </c>
      <c r="L87">
        <f t="shared" si="37"/>
        <v>1.5627964660020432</v>
      </c>
      <c r="M87">
        <f t="shared" si="38"/>
        <v>338.57971977492571</v>
      </c>
      <c r="N87">
        <f t="shared" si="39"/>
        <v>6895.3301430564879</v>
      </c>
      <c r="O87">
        <f t="shared" si="40"/>
        <v>0.99031380542201686</v>
      </c>
      <c r="P87">
        <f t="shared" si="41"/>
        <v>338.57058350499966</v>
      </c>
      <c r="Q87">
        <f t="shared" si="42"/>
        <v>23.436929981671206</v>
      </c>
      <c r="R87">
        <f t="shared" si="43"/>
        <v>23.435156006575408</v>
      </c>
      <c r="S87">
        <f t="shared" si="30"/>
        <v>-19.804559974462528</v>
      </c>
      <c r="T87">
        <f t="shared" si="44"/>
        <v>-8.3549751795265284</v>
      </c>
      <c r="U87">
        <f t="shared" si="45"/>
        <v>4.3018914760830321E-2</v>
      </c>
      <c r="V87">
        <f t="shared" si="46"/>
        <v>-12.757887961934477</v>
      </c>
      <c r="W87">
        <f t="shared" si="47"/>
        <v>81.247519335203762</v>
      </c>
      <c r="X87" s="8">
        <f t="shared" si="48"/>
        <v>0.49497075552912112</v>
      </c>
      <c r="Y87" s="8">
        <f t="shared" si="49"/>
        <v>0.26928320182022181</v>
      </c>
      <c r="Z87" s="8">
        <f t="shared" si="50"/>
        <v>0.72065830923802043</v>
      </c>
      <c r="AA87" s="9">
        <f t="shared" si="51"/>
        <v>649.9801546816301</v>
      </c>
      <c r="AB87">
        <f t="shared" si="52"/>
        <v>523.24211203806544</v>
      </c>
      <c r="AC87">
        <f t="shared" si="53"/>
        <v>-49.189471990483639</v>
      </c>
      <c r="AD87">
        <f t="shared" si="54"/>
        <v>72.282083757035281</v>
      </c>
      <c r="AE87">
        <f t="shared" si="55"/>
        <v>17.717916242964719</v>
      </c>
      <c r="AF87">
        <f t="shared" si="56"/>
        <v>4.9926187080955788E-2</v>
      </c>
      <c r="AG87">
        <f t="shared" si="57"/>
        <v>17.767842430045675</v>
      </c>
      <c r="AH87">
        <f t="shared" si="58"/>
        <v>128.17457902098863</v>
      </c>
    </row>
    <row r="88" spans="4:34" x14ac:dyDescent="0.3">
      <c r="D88" s="2">
        <f t="shared" si="31"/>
        <v>43158</v>
      </c>
      <c r="E88" s="8">
        <f t="shared" si="59"/>
        <v>0.36249999999999993</v>
      </c>
      <c r="F88" s="3">
        <f t="shared" si="32"/>
        <v>2458176.7374999998</v>
      </c>
      <c r="G88" s="4">
        <f t="shared" si="33"/>
        <v>0.18156707734427963</v>
      </c>
      <c r="I88">
        <f t="shared" si="34"/>
        <v>337.02103017269201</v>
      </c>
      <c r="J88">
        <f t="shared" si="35"/>
        <v>6893.7714532580749</v>
      </c>
      <c r="K88">
        <f t="shared" si="36"/>
        <v>1.6700997287901004E-2</v>
      </c>
      <c r="L88">
        <f t="shared" si="37"/>
        <v>1.5628766140015447</v>
      </c>
      <c r="M88">
        <f t="shared" si="38"/>
        <v>338.58390678669355</v>
      </c>
      <c r="N88">
        <f t="shared" si="39"/>
        <v>6895.3343298720765</v>
      </c>
      <c r="O88">
        <f t="shared" si="40"/>
        <v>0.99031479008740353</v>
      </c>
      <c r="P88">
        <f t="shared" si="41"/>
        <v>338.57477050401201</v>
      </c>
      <c r="Q88">
        <f t="shared" si="42"/>
        <v>23.436929980187728</v>
      </c>
      <c r="R88">
        <f t="shared" si="43"/>
        <v>23.435156012199563</v>
      </c>
      <c r="S88">
        <f t="shared" si="30"/>
        <v>-19.80063551248956</v>
      </c>
      <c r="T88">
        <f t="shared" si="44"/>
        <v>-8.3534084379474365</v>
      </c>
      <c r="U88">
        <f t="shared" si="45"/>
        <v>4.3018914782065536E-2</v>
      </c>
      <c r="V88">
        <f t="shared" si="46"/>
        <v>-12.757150123499335</v>
      </c>
      <c r="W88">
        <f t="shared" si="47"/>
        <v>81.249443918148089</v>
      </c>
      <c r="X88" s="8">
        <f t="shared" si="48"/>
        <v>0.49497024314131893</v>
      </c>
      <c r="Y88" s="8">
        <f t="shared" si="49"/>
        <v>0.26927734336868536</v>
      </c>
      <c r="Z88" s="8">
        <f t="shared" si="50"/>
        <v>0.7206631429139525</v>
      </c>
      <c r="AA88" s="9">
        <f t="shared" si="51"/>
        <v>649.99555134518471</v>
      </c>
      <c r="AB88">
        <f t="shared" si="52"/>
        <v>529.24284987650049</v>
      </c>
      <c r="AC88">
        <f t="shared" si="53"/>
        <v>-47.689287530874878</v>
      </c>
      <c r="AD88">
        <f t="shared" si="54"/>
        <v>71.529723438529842</v>
      </c>
      <c r="AE88">
        <f t="shared" si="55"/>
        <v>18.470276561470158</v>
      </c>
      <c r="AF88">
        <f t="shared" si="56"/>
        <v>4.7801310530244057E-2</v>
      </c>
      <c r="AG88">
        <f t="shared" si="57"/>
        <v>18.518077872000401</v>
      </c>
      <c r="AH88">
        <f t="shared" si="58"/>
        <v>129.52061071897583</v>
      </c>
    </row>
    <row r="89" spans="4:34" x14ac:dyDescent="0.3">
      <c r="D89" s="2">
        <f t="shared" si="31"/>
        <v>43158</v>
      </c>
      <c r="E89" s="8">
        <f t="shared" si="59"/>
        <v>0.36666666666666659</v>
      </c>
      <c r="F89" s="3">
        <f t="shared" si="32"/>
        <v>2458176.7416666667</v>
      </c>
      <c r="G89" s="4">
        <f t="shared" si="33"/>
        <v>0.18156719142140171</v>
      </c>
      <c r="I89">
        <f t="shared" si="34"/>
        <v>337.02513703691966</v>
      </c>
      <c r="J89">
        <f t="shared" si="35"/>
        <v>6893.7755599261236</v>
      </c>
      <c r="K89">
        <f t="shared" si="36"/>
        <v>1.6700997283100295E-2</v>
      </c>
      <c r="L89">
        <f t="shared" si="37"/>
        <v>1.5629567536837128</v>
      </c>
      <c r="M89">
        <f t="shared" si="38"/>
        <v>338.58809379060335</v>
      </c>
      <c r="N89">
        <f t="shared" si="39"/>
        <v>6895.3385166798071</v>
      </c>
      <c r="O89">
        <f t="shared" si="40"/>
        <v>0.99031577480265964</v>
      </c>
      <c r="P89">
        <f t="shared" si="41"/>
        <v>338.57895749516638</v>
      </c>
      <c r="Q89">
        <f t="shared" si="42"/>
        <v>23.436929978704246</v>
      </c>
      <c r="R89">
        <f t="shared" si="43"/>
        <v>23.435156017823743</v>
      </c>
      <c r="S89">
        <f t="shared" si="30"/>
        <v>-19.79671108939737</v>
      </c>
      <c r="T89">
        <f t="shared" si="44"/>
        <v>-8.3518416606711394</v>
      </c>
      <c r="U89">
        <f t="shared" si="45"/>
        <v>4.3018914803300841E-2</v>
      </c>
      <c r="V89">
        <f t="shared" si="46"/>
        <v>-12.756412127204687</v>
      </c>
      <c r="W89">
        <f t="shared" si="47"/>
        <v>81.251368520527066</v>
      </c>
      <c r="X89" s="8">
        <f t="shared" si="48"/>
        <v>0.49496973064389216</v>
      </c>
      <c r="Y89" s="8">
        <f t="shared" si="49"/>
        <v>0.26927148475353924</v>
      </c>
      <c r="Z89" s="8">
        <f t="shared" si="50"/>
        <v>0.72066797653424508</v>
      </c>
      <c r="AA89" s="9">
        <f t="shared" si="51"/>
        <v>650.01094816421653</v>
      </c>
      <c r="AB89">
        <f t="shared" si="52"/>
        <v>535.24358787279516</v>
      </c>
      <c r="AC89">
        <f t="shared" si="53"/>
        <v>-46.18910303180121</v>
      </c>
      <c r="AD89">
        <f t="shared" si="54"/>
        <v>70.791849332211356</v>
      </c>
      <c r="AE89">
        <f t="shared" si="55"/>
        <v>19.208150667788644</v>
      </c>
      <c r="AF89">
        <f t="shared" si="56"/>
        <v>4.5868204835119247E-2</v>
      </c>
      <c r="AG89">
        <f t="shared" si="57"/>
        <v>19.254018872623764</v>
      </c>
      <c r="AH89">
        <f t="shared" si="58"/>
        <v>130.88139312576146</v>
      </c>
    </row>
    <row r="90" spans="4:34" x14ac:dyDescent="0.3">
      <c r="D90" s="2">
        <f t="shared" si="31"/>
        <v>43158</v>
      </c>
      <c r="E90" s="8">
        <f t="shared" si="59"/>
        <v>0.37083333333333324</v>
      </c>
      <c r="F90" s="3">
        <f t="shared" si="32"/>
        <v>2458176.7458333331</v>
      </c>
      <c r="G90" s="4">
        <f t="shared" si="33"/>
        <v>0.18156730549851105</v>
      </c>
      <c r="I90">
        <f t="shared" si="34"/>
        <v>337.02924390068802</v>
      </c>
      <c r="J90">
        <f t="shared" si="35"/>
        <v>6893.779666593714</v>
      </c>
      <c r="K90">
        <f t="shared" si="36"/>
        <v>1.670099727829959E-2</v>
      </c>
      <c r="L90">
        <f t="shared" si="37"/>
        <v>1.563036885030213</v>
      </c>
      <c r="M90">
        <f t="shared" si="38"/>
        <v>338.59228078571823</v>
      </c>
      <c r="N90">
        <f t="shared" si="39"/>
        <v>6895.3427034787437</v>
      </c>
      <c r="O90">
        <f t="shared" si="40"/>
        <v>0.99031675956755982</v>
      </c>
      <c r="P90">
        <f t="shared" si="41"/>
        <v>338.58314447752588</v>
      </c>
      <c r="Q90">
        <f t="shared" si="42"/>
        <v>23.436929977220768</v>
      </c>
      <c r="R90">
        <f t="shared" si="43"/>
        <v>23.435156023447952</v>
      </c>
      <c r="S90">
        <f t="shared" si="30"/>
        <v>-19.792786706058461</v>
      </c>
      <c r="T90">
        <f t="shared" si="44"/>
        <v>-8.3502748480561202</v>
      </c>
      <c r="U90">
        <f t="shared" si="45"/>
        <v>4.3018914824536243E-2</v>
      </c>
      <c r="V90">
        <f t="shared" si="46"/>
        <v>-12.755673973237572</v>
      </c>
      <c r="W90">
        <f t="shared" si="47"/>
        <v>81.253293141904294</v>
      </c>
      <c r="X90" s="8">
        <f t="shared" si="48"/>
        <v>0.49496921803697053</v>
      </c>
      <c r="Y90" s="8">
        <f t="shared" si="49"/>
        <v>0.26926562597612524</v>
      </c>
      <c r="Z90" s="8">
        <f t="shared" si="50"/>
        <v>0.72067281009781581</v>
      </c>
      <c r="AA90" s="9">
        <f t="shared" si="51"/>
        <v>650.02634513523435</v>
      </c>
      <c r="AB90">
        <f t="shared" si="52"/>
        <v>541.24432602676234</v>
      </c>
      <c r="AC90">
        <f t="shared" si="53"/>
        <v>-44.688918493309416</v>
      </c>
      <c r="AD90">
        <f t="shared" si="54"/>
        <v>70.069038907540062</v>
      </c>
      <c r="AE90">
        <f t="shared" si="55"/>
        <v>19.930961092459938</v>
      </c>
      <c r="AF90">
        <f t="shared" si="56"/>
        <v>4.4103998322979739E-2</v>
      </c>
      <c r="AG90">
        <f t="shared" si="57"/>
        <v>19.97506509078292</v>
      </c>
      <c r="AH90">
        <f t="shared" si="58"/>
        <v>132.25727481186465</v>
      </c>
    </row>
    <row r="91" spans="4:34" x14ac:dyDescent="0.3">
      <c r="D91" s="2">
        <f t="shared" si="31"/>
        <v>43158</v>
      </c>
      <c r="E91" s="8">
        <f t="shared" si="59"/>
        <v>0.37499999999999989</v>
      </c>
      <c r="F91" s="3">
        <f t="shared" si="32"/>
        <v>2458176.75</v>
      </c>
      <c r="G91" s="4">
        <f t="shared" si="33"/>
        <v>0.18156741957563313</v>
      </c>
      <c r="I91">
        <f t="shared" si="34"/>
        <v>337.03335076491567</v>
      </c>
      <c r="J91">
        <f t="shared" si="35"/>
        <v>6893.7837732617618</v>
      </c>
      <c r="K91">
        <f t="shared" si="36"/>
        <v>1.6700997273498882E-2</v>
      </c>
      <c r="L91">
        <f t="shared" si="37"/>
        <v>1.5631170080585066</v>
      </c>
      <c r="M91">
        <f t="shared" si="38"/>
        <v>338.59646777297417</v>
      </c>
      <c r="N91">
        <f t="shared" si="39"/>
        <v>6895.3468902698205</v>
      </c>
      <c r="O91">
        <f t="shared" si="40"/>
        <v>0.99031774438231879</v>
      </c>
      <c r="P91">
        <f t="shared" si="41"/>
        <v>338.58733145202643</v>
      </c>
      <c r="Q91">
        <f t="shared" si="42"/>
        <v>23.436929975737289</v>
      </c>
      <c r="R91">
        <f t="shared" si="43"/>
        <v>23.435156029072186</v>
      </c>
      <c r="S91">
        <f t="shared" si="30"/>
        <v>-19.78886236158997</v>
      </c>
      <c r="T91">
        <f t="shared" si="44"/>
        <v>-8.3487079997600482</v>
      </c>
      <c r="U91">
        <f t="shared" si="45"/>
        <v>4.3018914845771757E-2</v>
      </c>
      <c r="V91">
        <f t="shared" si="46"/>
        <v>-12.754935661454679</v>
      </c>
      <c r="W91">
        <f t="shared" si="47"/>
        <v>81.255217782704193</v>
      </c>
      <c r="X91" s="8">
        <f t="shared" si="48"/>
        <v>0.49496870532045462</v>
      </c>
      <c r="Y91" s="8">
        <f t="shared" si="49"/>
        <v>0.26925976703516519</v>
      </c>
      <c r="Z91" s="8">
        <f t="shared" si="50"/>
        <v>0.72067764360574404</v>
      </c>
      <c r="AA91" s="9">
        <f t="shared" si="51"/>
        <v>650.04174226163354</v>
      </c>
      <c r="AB91">
        <f t="shared" si="52"/>
        <v>547.24506433854526</v>
      </c>
      <c r="AC91">
        <f t="shared" si="53"/>
        <v>-43.188733915363684</v>
      </c>
      <c r="AD91">
        <f t="shared" si="54"/>
        <v>69.361878483705439</v>
      </c>
      <c r="AE91">
        <f t="shared" si="55"/>
        <v>20.638121516294561</v>
      </c>
      <c r="AF91">
        <f t="shared" si="56"/>
        <v>4.2489438294173711E-2</v>
      </c>
      <c r="AG91">
        <f t="shared" si="57"/>
        <v>20.680610954588733</v>
      </c>
      <c r="AH91">
        <f t="shared" si="58"/>
        <v>133.64857411912578</v>
      </c>
    </row>
    <row r="92" spans="4:34" x14ac:dyDescent="0.3">
      <c r="D92" s="2">
        <f t="shared" si="31"/>
        <v>43158</v>
      </c>
      <c r="E92" s="8">
        <f t="shared" si="59"/>
        <v>0.37916666666666654</v>
      </c>
      <c r="F92" s="3">
        <f t="shared" si="32"/>
        <v>2458176.7541666669</v>
      </c>
      <c r="G92" s="4">
        <f t="shared" si="33"/>
        <v>0.18156753365275521</v>
      </c>
      <c r="I92">
        <f t="shared" si="34"/>
        <v>337.03745762914332</v>
      </c>
      <c r="J92">
        <f t="shared" si="35"/>
        <v>6893.7878799298105</v>
      </c>
      <c r="K92">
        <f t="shared" si="36"/>
        <v>1.670099726869817E-2</v>
      </c>
      <c r="L92">
        <f t="shared" si="37"/>
        <v>1.5631971227593171</v>
      </c>
      <c r="M92">
        <f t="shared" si="38"/>
        <v>338.60065475190265</v>
      </c>
      <c r="N92">
        <f t="shared" si="39"/>
        <v>6895.35107705257</v>
      </c>
      <c r="O92">
        <f t="shared" si="40"/>
        <v>0.99031872924682096</v>
      </c>
      <c r="P92">
        <f t="shared" si="41"/>
        <v>338.59151841819966</v>
      </c>
      <c r="Q92">
        <f t="shared" si="42"/>
        <v>23.436929974253811</v>
      </c>
      <c r="R92">
        <f t="shared" si="43"/>
        <v>23.435156034696448</v>
      </c>
      <c r="S92">
        <f t="shared" si="30"/>
        <v>-19.78493805642524</v>
      </c>
      <c r="T92">
        <f t="shared" si="44"/>
        <v>-8.3471411159660871</v>
      </c>
      <c r="U92">
        <f t="shared" si="45"/>
        <v>4.3018914867007374E-2</v>
      </c>
      <c r="V92">
        <f t="shared" si="46"/>
        <v>-12.754197191960889</v>
      </c>
      <c r="W92">
        <f t="shared" si="47"/>
        <v>81.257142442705742</v>
      </c>
      <c r="X92" s="8">
        <f t="shared" si="48"/>
        <v>0.49496819249441726</v>
      </c>
      <c r="Y92" s="8">
        <f t="shared" si="49"/>
        <v>0.26925390793134574</v>
      </c>
      <c r="Z92" s="8">
        <f t="shared" si="50"/>
        <v>0.72068247705748878</v>
      </c>
      <c r="AA92" s="9">
        <f t="shared" si="51"/>
        <v>650.05713954164594</v>
      </c>
      <c r="AB92">
        <f t="shared" si="52"/>
        <v>553.24580280803889</v>
      </c>
      <c r="AC92">
        <f t="shared" si="53"/>
        <v>-41.688549297990278</v>
      </c>
      <c r="AD92">
        <f t="shared" si="54"/>
        <v>68.670962586380938</v>
      </c>
      <c r="AE92">
        <f t="shared" si="55"/>
        <v>21.329037413619062</v>
      </c>
      <c r="AF92">
        <f t="shared" si="56"/>
        <v>4.1008217522568433E-2</v>
      </c>
      <c r="AG92">
        <f t="shared" si="57"/>
        <v>21.370045631141629</v>
      </c>
      <c r="AH92">
        <f t="shared" si="58"/>
        <v>135.05557626214545</v>
      </c>
    </row>
    <row r="93" spans="4:34" x14ac:dyDescent="0.3">
      <c r="D93" s="2">
        <f t="shared" si="31"/>
        <v>43158</v>
      </c>
      <c r="E93" s="8">
        <f t="shared" si="59"/>
        <v>0.38333333333333319</v>
      </c>
      <c r="F93" s="3">
        <f t="shared" si="32"/>
        <v>2458176.7583333333</v>
      </c>
      <c r="G93" s="4">
        <f t="shared" si="33"/>
        <v>0.18156764772986453</v>
      </c>
      <c r="I93">
        <f t="shared" si="34"/>
        <v>337.04156449291168</v>
      </c>
      <c r="J93">
        <f t="shared" si="35"/>
        <v>6893.7919865973981</v>
      </c>
      <c r="K93">
        <f t="shared" si="36"/>
        <v>1.6700997263897465E-2</v>
      </c>
      <c r="L93">
        <f t="shared" si="37"/>
        <v>1.5632772291232266</v>
      </c>
      <c r="M93">
        <f t="shared" si="38"/>
        <v>338.60484172203491</v>
      </c>
      <c r="N93">
        <f t="shared" si="39"/>
        <v>6895.355263826521</v>
      </c>
      <c r="O93">
        <f t="shared" si="40"/>
        <v>0.99031971416095066</v>
      </c>
      <c r="P93">
        <f t="shared" si="41"/>
        <v>338.59570537557664</v>
      </c>
      <c r="Q93">
        <f t="shared" si="42"/>
        <v>23.436929972770333</v>
      </c>
      <c r="R93">
        <f t="shared" si="43"/>
        <v>23.435156040320734</v>
      </c>
      <c r="S93">
        <f t="shared" si="30"/>
        <v>-19.781013790998038</v>
      </c>
      <c r="T93">
        <f t="shared" si="44"/>
        <v>-8.3455741968575854</v>
      </c>
      <c r="U93">
        <f t="shared" si="45"/>
        <v>4.3018914888243075E-2</v>
      </c>
      <c r="V93">
        <f t="shared" si="46"/>
        <v>-12.753458564860603</v>
      </c>
      <c r="W93">
        <f t="shared" si="47"/>
        <v>81.25906712168765</v>
      </c>
      <c r="X93" s="8">
        <f t="shared" si="48"/>
        <v>0.49496767955893095</v>
      </c>
      <c r="Y93" s="8">
        <f t="shared" si="49"/>
        <v>0.26924804866535412</v>
      </c>
      <c r="Z93" s="8">
        <f t="shared" si="50"/>
        <v>0.72068731045250778</v>
      </c>
      <c r="AA93" s="9">
        <f t="shared" si="51"/>
        <v>650.0725369735012</v>
      </c>
      <c r="AB93">
        <f t="shared" si="52"/>
        <v>559.24654143513919</v>
      </c>
      <c r="AC93">
        <f t="shared" si="53"/>
        <v>-40.188364641215202</v>
      </c>
      <c r="AD93">
        <f t="shared" si="54"/>
        <v>67.996893171025491</v>
      </c>
      <c r="AE93">
        <f t="shared" si="55"/>
        <v>22.003106828974509</v>
      </c>
      <c r="AF93">
        <f t="shared" si="56"/>
        <v>3.9646444916673997E-2</v>
      </c>
      <c r="AG93">
        <f t="shared" si="57"/>
        <v>22.042753273891183</v>
      </c>
      <c r="AH93">
        <f t="shared" si="58"/>
        <v>136.47853029953723</v>
      </c>
    </row>
    <row r="94" spans="4:34" x14ac:dyDescent="0.3">
      <c r="D94" s="2">
        <f t="shared" si="31"/>
        <v>43158</v>
      </c>
      <c r="E94" s="8">
        <f t="shared" si="59"/>
        <v>0.38749999999999984</v>
      </c>
      <c r="F94" s="3">
        <f t="shared" si="32"/>
        <v>2458176.7625000002</v>
      </c>
      <c r="G94" s="4">
        <f t="shared" si="33"/>
        <v>0.18156776180698661</v>
      </c>
      <c r="I94">
        <f t="shared" si="34"/>
        <v>337.04567135713842</v>
      </c>
      <c r="J94">
        <f t="shared" si="35"/>
        <v>6893.7960932654478</v>
      </c>
      <c r="K94">
        <f t="shared" si="36"/>
        <v>1.6700997259096757E-2</v>
      </c>
      <c r="L94">
        <f t="shared" si="37"/>
        <v>1.5633573271678352</v>
      </c>
      <c r="M94">
        <f t="shared" si="38"/>
        <v>338.60902868430622</v>
      </c>
      <c r="N94">
        <f t="shared" si="39"/>
        <v>6895.3594505926158</v>
      </c>
      <c r="O94">
        <f t="shared" si="40"/>
        <v>0.99032069912492393</v>
      </c>
      <c r="P94">
        <f t="shared" si="41"/>
        <v>338.59989232509275</v>
      </c>
      <c r="Q94">
        <f t="shared" si="42"/>
        <v>23.436929971286851</v>
      </c>
      <c r="R94">
        <f t="shared" si="43"/>
        <v>23.435156045945046</v>
      </c>
      <c r="S94">
        <f t="shared" si="30"/>
        <v>-19.777089564426042</v>
      </c>
      <c r="T94">
        <f t="shared" si="44"/>
        <v>-8.3440072420923936</v>
      </c>
      <c r="U94">
        <f t="shared" si="45"/>
        <v>4.3018914909478879E-2</v>
      </c>
      <c r="V94">
        <f t="shared" si="46"/>
        <v>-12.752719780011184</v>
      </c>
      <c r="W94">
        <f t="shared" si="47"/>
        <v>81.260991820074153</v>
      </c>
      <c r="X94" s="8">
        <f t="shared" si="48"/>
        <v>0.49496716651389661</v>
      </c>
      <c r="Y94" s="8">
        <f t="shared" si="49"/>
        <v>0.26924218923591281</v>
      </c>
      <c r="Z94" s="8">
        <f t="shared" si="50"/>
        <v>0.7206921437918804</v>
      </c>
      <c r="AA94" s="9">
        <f t="shared" si="51"/>
        <v>650.08793456059323</v>
      </c>
      <c r="AB94">
        <f t="shared" si="52"/>
        <v>565.24728021998862</v>
      </c>
      <c r="AC94">
        <f t="shared" si="53"/>
        <v>-38.688179945002844</v>
      </c>
      <c r="AD94">
        <f t="shared" si="54"/>
        <v>67.340278706706727</v>
      </c>
      <c r="AE94">
        <f t="shared" si="55"/>
        <v>22.659721293293273</v>
      </c>
      <c r="AF94">
        <f t="shared" si="56"/>
        <v>3.8392225904336677E-2</v>
      </c>
      <c r="AG94">
        <f t="shared" si="57"/>
        <v>22.698113519197609</v>
      </c>
      <c r="AH94">
        <f t="shared" si="58"/>
        <v>137.9176459962427</v>
      </c>
    </row>
    <row r="95" spans="4:34" x14ac:dyDescent="0.3">
      <c r="D95" s="2">
        <f t="shared" si="31"/>
        <v>43158</v>
      </c>
      <c r="E95" s="8">
        <f t="shared" si="59"/>
        <v>0.3916666666666665</v>
      </c>
      <c r="F95" s="3">
        <f t="shared" si="32"/>
        <v>2458176.7666666666</v>
      </c>
      <c r="G95" s="4">
        <f t="shared" si="33"/>
        <v>0.18156787588409595</v>
      </c>
      <c r="I95">
        <f t="shared" si="34"/>
        <v>337.04977822090768</v>
      </c>
      <c r="J95">
        <f t="shared" si="35"/>
        <v>6893.8001999330381</v>
      </c>
      <c r="K95">
        <f t="shared" si="36"/>
        <v>1.6700997254296048E-2</v>
      </c>
      <c r="L95">
        <f t="shared" si="37"/>
        <v>1.5634374168747851</v>
      </c>
      <c r="M95">
        <f t="shared" si="38"/>
        <v>338.61321563778245</v>
      </c>
      <c r="N95">
        <f t="shared" si="39"/>
        <v>6895.363637349913</v>
      </c>
      <c r="O95">
        <f t="shared" si="40"/>
        <v>0.99032168413851418</v>
      </c>
      <c r="P95">
        <f t="shared" si="41"/>
        <v>338.60407926581382</v>
      </c>
      <c r="Q95">
        <f t="shared" si="42"/>
        <v>23.436929969803373</v>
      </c>
      <c r="R95">
        <f t="shared" si="43"/>
        <v>23.435156051569386</v>
      </c>
      <c r="S95">
        <f t="shared" si="30"/>
        <v>-19.773165377579197</v>
      </c>
      <c r="T95">
        <f t="shared" si="44"/>
        <v>-8.3424402520280339</v>
      </c>
      <c r="U95">
        <f t="shared" si="45"/>
        <v>4.3018914930714781E-2</v>
      </c>
      <c r="V95">
        <f t="shared" si="46"/>
        <v>-12.751980837599048</v>
      </c>
      <c r="W95">
        <f t="shared" si="47"/>
        <v>81.262916537430044</v>
      </c>
      <c r="X95" s="8">
        <f t="shared" si="48"/>
        <v>0.49496665335944379</v>
      </c>
      <c r="Y95" s="8">
        <f t="shared" si="49"/>
        <v>0.26923632964436034</v>
      </c>
      <c r="Z95" s="8">
        <f t="shared" si="50"/>
        <v>0.72069697707452729</v>
      </c>
      <c r="AA95" s="9">
        <f t="shared" si="51"/>
        <v>650.10333229944035</v>
      </c>
      <c r="AB95">
        <f t="shared" si="52"/>
        <v>571.24801916240074</v>
      </c>
      <c r="AC95">
        <f t="shared" si="53"/>
        <v>-37.187995209399816</v>
      </c>
      <c r="AD95">
        <f t="shared" si="54"/>
        <v>66.701733115154227</v>
      </c>
      <c r="AE95">
        <f t="shared" si="55"/>
        <v>23.298266884845773</v>
      </c>
      <c r="AF95">
        <f t="shared" si="56"/>
        <v>3.723532711142357E-2</v>
      </c>
      <c r="AG95">
        <f t="shared" si="57"/>
        <v>23.335502211957198</v>
      </c>
      <c r="AH95">
        <f t="shared" si="58"/>
        <v>139.37309060278653</v>
      </c>
    </row>
    <row r="96" spans="4:34" x14ac:dyDescent="0.3">
      <c r="D96" s="2">
        <f t="shared" si="31"/>
        <v>43158</v>
      </c>
      <c r="E96" s="8">
        <f t="shared" si="59"/>
        <v>0.39583333333333315</v>
      </c>
      <c r="F96" s="3">
        <f t="shared" si="32"/>
        <v>2458176.7708333335</v>
      </c>
      <c r="G96" s="4">
        <f t="shared" si="33"/>
        <v>0.18156798996121803</v>
      </c>
      <c r="I96">
        <f t="shared" si="34"/>
        <v>337.05388508513533</v>
      </c>
      <c r="J96">
        <f t="shared" si="35"/>
        <v>6893.804306601085</v>
      </c>
      <c r="K96">
        <f t="shared" si="36"/>
        <v>1.670099724949534E-2</v>
      </c>
      <c r="L96">
        <f t="shared" si="37"/>
        <v>1.5635174982615294</v>
      </c>
      <c r="M96">
        <f t="shared" si="38"/>
        <v>338.61740258339688</v>
      </c>
      <c r="N96">
        <f t="shared" si="39"/>
        <v>6895.3678240993468</v>
      </c>
      <c r="O96">
        <f t="shared" si="40"/>
        <v>0.9903226692019359</v>
      </c>
      <c r="P96">
        <f t="shared" si="41"/>
        <v>338.60826619867316</v>
      </c>
      <c r="Q96">
        <f t="shared" si="42"/>
        <v>23.436929968319895</v>
      </c>
      <c r="R96">
        <f t="shared" si="43"/>
        <v>23.435156057193751</v>
      </c>
      <c r="S96">
        <f t="shared" si="30"/>
        <v>-19.769241229577055</v>
      </c>
      <c r="T96">
        <f t="shared" si="44"/>
        <v>-8.3408732263230831</v>
      </c>
      <c r="U96">
        <f t="shared" si="45"/>
        <v>4.3018914951950787E-2</v>
      </c>
      <c r="V96">
        <f t="shared" si="46"/>
        <v>-12.751241737481392</v>
      </c>
      <c r="W96">
        <f t="shared" si="47"/>
        <v>81.264841274178636</v>
      </c>
      <c r="X96" s="8">
        <f t="shared" si="48"/>
        <v>0.49496614009547313</v>
      </c>
      <c r="Y96" s="8">
        <f t="shared" si="49"/>
        <v>0.26923046988942134</v>
      </c>
      <c r="Z96" s="8">
        <f t="shared" si="50"/>
        <v>0.72070181030152491</v>
      </c>
      <c r="AA96" s="9">
        <f t="shared" si="51"/>
        <v>650.11873019342909</v>
      </c>
      <c r="AB96">
        <f t="shared" si="52"/>
        <v>577.24875826251844</v>
      </c>
      <c r="AC96">
        <f t="shared" si="53"/>
        <v>-35.687810434370391</v>
      </c>
      <c r="AD96">
        <f t="shared" si="54"/>
        <v>66.081874554853968</v>
      </c>
      <c r="AE96">
        <f t="shared" si="55"/>
        <v>23.918125445146032</v>
      </c>
      <c r="AF96">
        <f t="shared" si="56"/>
        <v>3.6166906361477617E-2</v>
      </c>
      <c r="AG96">
        <f t="shared" si="57"/>
        <v>23.954292351507508</v>
      </c>
      <c r="AH96">
        <f t="shared" si="58"/>
        <v>140.84498558020948</v>
      </c>
    </row>
    <row r="97" spans="4:34" x14ac:dyDescent="0.3">
      <c r="D97" s="2">
        <f t="shared" si="31"/>
        <v>43158</v>
      </c>
      <c r="E97" s="8">
        <f t="shared" si="59"/>
        <v>0.3999999999999998</v>
      </c>
      <c r="F97" s="3">
        <f t="shared" si="32"/>
        <v>2458176.7749999999</v>
      </c>
      <c r="G97" s="4">
        <f t="shared" si="33"/>
        <v>0.18156810403832735</v>
      </c>
      <c r="I97">
        <f t="shared" si="34"/>
        <v>337.05799194890369</v>
      </c>
      <c r="J97">
        <f t="shared" si="35"/>
        <v>6893.8084132686745</v>
      </c>
      <c r="K97">
        <f t="shared" si="36"/>
        <v>1.6700997244694631E-2</v>
      </c>
      <c r="L97">
        <f t="shared" si="37"/>
        <v>1.5635975713098738</v>
      </c>
      <c r="M97">
        <f t="shared" si="38"/>
        <v>338.62158952021355</v>
      </c>
      <c r="N97">
        <f t="shared" si="39"/>
        <v>6895.3720108399848</v>
      </c>
      <c r="O97">
        <f t="shared" si="40"/>
        <v>0.99032365431496439</v>
      </c>
      <c r="P97">
        <f t="shared" si="41"/>
        <v>338.61245312273479</v>
      </c>
      <c r="Q97">
        <f t="shared" si="42"/>
        <v>23.436929966836416</v>
      </c>
      <c r="R97">
        <f t="shared" si="43"/>
        <v>23.435156062818145</v>
      </c>
      <c r="S97">
        <f t="shared" si="30"/>
        <v>-19.765317121291211</v>
      </c>
      <c r="T97">
        <f t="shared" si="44"/>
        <v>-8.3393061653357421</v>
      </c>
      <c r="U97">
        <f t="shared" si="45"/>
        <v>4.3018914973186904E-2</v>
      </c>
      <c r="V97">
        <f t="shared" si="46"/>
        <v>-12.750502479845771</v>
      </c>
      <c r="W97">
        <f t="shared" si="47"/>
        <v>81.266766029883911</v>
      </c>
      <c r="X97" s="8">
        <f t="shared" si="48"/>
        <v>0.49496562672211508</v>
      </c>
      <c r="Y97" s="8">
        <f t="shared" si="49"/>
        <v>0.26922460997243758</v>
      </c>
      <c r="Z97" s="8">
        <f t="shared" si="50"/>
        <v>0.72070664347179259</v>
      </c>
      <c r="AA97" s="9">
        <f t="shared" si="51"/>
        <v>650.13412823907129</v>
      </c>
      <c r="AB97">
        <f t="shared" si="52"/>
        <v>583.24949752015391</v>
      </c>
      <c r="AC97">
        <f t="shared" si="53"/>
        <v>-34.187625619961523</v>
      </c>
      <c r="AD97">
        <f t="shared" si="54"/>
        <v>65.481324050476857</v>
      </c>
      <c r="AE97">
        <f t="shared" si="55"/>
        <v>24.518675949523143</v>
      </c>
      <c r="AF97">
        <f t="shared" si="56"/>
        <v>3.5179293731349662E-2</v>
      </c>
      <c r="AG97">
        <f t="shared" si="57"/>
        <v>24.553855243254493</v>
      </c>
      <c r="AH97">
        <f t="shared" si="58"/>
        <v>142.33340330829452</v>
      </c>
    </row>
    <row r="98" spans="4:34" x14ac:dyDescent="0.3">
      <c r="D98" s="2">
        <f t="shared" si="31"/>
        <v>43158</v>
      </c>
      <c r="E98" s="8">
        <f t="shared" si="59"/>
        <v>0.40416666666666645</v>
      </c>
      <c r="F98" s="3">
        <f t="shared" si="32"/>
        <v>2458176.7791666668</v>
      </c>
      <c r="G98" s="4">
        <f t="shared" si="33"/>
        <v>0.18156821811544943</v>
      </c>
      <c r="I98">
        <f t="shared" si="34"/>
        <v>337.06209881312952</v>
      </c>
      <c r="J98">
        <f t="shared" si="35"/>
        <v>6893.8125199367223</v>
      </c>
      <c r="K98">
        <f t="shared" si="36"/>
        <v>1.6700997239893923E-2</v>
      </c>
      <c r="L98">
        <f t="shared" si="37"/>
        <v>1.5636776360372511</v>
      </c>
      <c r="M98">
        <f t="shared" si="38"/>
        <v>338.62577644916678</v>
      </c>
      <c r="N98">
        <f t="shared" si="39"/>
        <v>6895.3761975727593</v>
      </c>
      <c r="O98">
        <f t="shared" si="40"/>
        <v>0.9903246394778138</v>
      </c>
      <c r="P98">
        <f t="shared" si="41"/>
        <v>338.61664003893304</v>
      </c>
      <c r="Q98">
        <f t="shared" si="42"/>
        <v>23.436929965352938</v>
      </c>
      <c r="R98">
        <f t="shared" si="43"/>
        <v>23.435156068442563</v>
      </c>
      <c r="S98">
        <f t="shared" si="30"/>
        <v>-19.761393051840326</v>
      </c>
      <c r="T98">
        <f t="shared" si="44"/>
        <v>-8.3377390687242041</v>
      </c>
      <c r="U98">
        <f t="shared" si="45"/>
        <v>4.3018914994423098E-2</v>
      </c>
      <c r="V98">
        <f t="shared" si="46"/>
        <v>-12.749763064549036</v>
      </c>
      <c r="W98">
        <f t="shared" si="47"/>
        <v>81.268690804969651</v>
      </c>
      <c r="X98" s="8">
        <f t="shared" si="48"/>
        <v>0.49496511323927017</v>
      </c>
      <c r="Y98" s="8">
        <f t="shared" si="49"/>
        <v>0.26921874989213224</v>
      </c>
      <c r="Z98" s="8">
        <f t="shared" si="50"/>
        <v>0.72071147658640811</v>
      </c>
      <c r="AA98" s="9">
        <f t="shared" si="51"/>
        <v>650.14952643975721</v>
      </c>
      <c r="AB98">
        <f t="shared" si="52"/>
        <v>589.25023693545063</v>
      </c>
      <c r="AC98">
        <f t="shared" si="53"/>
        <v>-32.687440766137343</v>
      </c>
      <c r="AD98">
        <f t="shared" si="54"/>
        <v>64.900703958939829</v>
      </c>
      <c r="AE98">
        <f t="shared" si="55"/>
        <v>25.099296041060171</v>
      </c>
      <c r="AF98">
        <f t="shared" si="56"/>
        <v>3.4265812813042369E-2</v>
      </c>
      <c r="AG98">
        <f t="shared" si="57"/>
        <v>25.133561853873214</v>
      </c>
      <c r="AH98">
        <f t="shared" si="58"/>
        <v>143.83836381618073</v>
      </c>
    </row>
    <row r="99" spans="4:34" x14ac:dyDescent="0.3">
      <c r="D99" s="2">
        <f t="shared" si="31"/>
        <v>43158</v>
      </c>
      <c r="E99" s="8">
        <f t="shared" si="59"/>
        <v>0.4083333333333331</v>
      </c>
      <c r="F99" s="3">
        <f t="shared" si="32"/>
        <v>2458176.7833333332</v>
      </c>
      <c r="G99" s="4">
        <f t="shared" si="33"/>
        <v>0.18156833219255877</v>
      </c>
      <c r="I99">
        <f t="shared" si="34"/>
        <v>337.06620567689879</v>
      </c>
      <c r="J99">
        <f t="shared" si="35"/>
        <v>6893.8166266043127</v>
      </c>
      <c r="K99">
        <f t="shared" si="36"/>
        <v>1.6700997235093214E-2</v>
      </c>
      <c r="L99">
        <f t="shared" si="37"/>
        <v>1.5637576924254388</v>
      </c>
      <c r="M99">
        <f t="shared" si="38"/>
        <v>338.62996336932423</v>
      </c>
      <c r="N99">
        <f t="shared" si="39"/>
        <v>6895.3803842967382</v>
      </c>
      <c r="O99">
        <f t="shared" si="40"/>
        <v>0.99032562469025986</v>
      </c>
      <c r="P99">
        <f t="shared" si="41"/>
        <v>338.62082694633557</v>
      </c>
      <c r="Q99">
        <f t="shared" si="42"/>
        <v>23.436929963869456</v>
      </c>
      <c r="R99">
        <f t="shared" si="43"/>
        <v>23.435156074067006</v>
      </c>
      <c r="S99">
        <f t="shared" si="30"/>
        <v>-19.757469022092497</v>
      </c>
      <c r="T99">
        <f t="shared" si="44"/>
        <v>-8.3361719368453056</v>
      </c>
      <c r="U99">
        <f t="shared" si="45"/>
        <v>4.3018915015659402E-2</v>
      </c>
      <c r="V99">
        <f t="shared" si="46"/>
        <v>-12.749023491777765</v>
      </c>
      <c r="W99">
        <f t="shared" si="47"/>
        <v>81.270615599001502</v>
      </c>
      <c r="X99" s="8">
        <f t="shared" si="48"/>
        <v>0.49496459964706785</v>
      </c>
      <c r="Y99" s="8">
        <f t="shared" si="49"/>
        <v>0.26921288964984147</v>
      </c>
      <c r="Z99" s="8">
        <f t="shared" si="50"/>
        <v>0.72071630964429423</v>
      </c>
      <c r="AA99" s="9">
        <f t="shared" si="51"/>
        <v>650.16492479201202</v>
      </c>
      <c r="AB99">
        <f t="shared" si="52"/>
        <v>595.25097650822192</v>
      </c>
      <c r="AC99">
        <f t="shared" si="53"/>
        <v>-31.187255872944519</v>
      </c>
      <c r="AD99">
        <f t="shared" si="54"/>
        <v>64.340636275882247</v>
      </c>
      <c r="AE99">
        <f t="shared" si="55"/>
        <v>25.659363724117753</v>
      </c>
      <c r="AF99">
        <f t="shared" si="56"/>
        <v>3.3420633889989441E-2</v>
      </c>
      <c r="AG99">
        <f t="shared" si="57"/>
        <v>25.692784358007742</v>
      </c>
      <c r="AH99">
        <f t="shared" si="58"/>
        <v>145.35983158368811</v>
      </c>
    </row>
    <row r="100" spans="4:34" x14ac:dyDescent="0.3">
      <c r="D100" s="2">
        <f t="shared" si="31"/>
        <v>43158</v>
      </c>
      <c r="E100" s="8">
        <f t="shared" si="59"/>
        <v>0.41249999999999976</v>
      </c>
      <c r="F100" s="3">
        <f t="shared" si="32"/>
        <v>2458176.7875000001</v>
      </c>
      <c r="G100" s="4">
        <f t="shared" si="33"/>
        <v>0.18156844626968086</v>
      </c>
      <c r="I100">
        <f t="shared" si="34"/>
        <v>337.07031254112735</v>
      </c>
      <c r="J100">
        <f t="shared" si="35"/>
        <v>6893.8207332723605</v>
      </c>
      <c r="K100">
        <f t="shared" si="36"/>
        <v>1.6700997230292506E-2</v>
      </c>
      <c r="L100">
        <f t="shared" si="37"/>
        <v>1.5638377404918669</v>
      </c>
      <c r="M100">
        <f t="shared" si="38"/>
        <v>338.63415028161921</v>
      </c>
      <c r="N100">
        <f t="shared" si="39"/>
        <v>6895.3845710128526</v>
      </c>
      <c r="O100">
        <f t="shared" si="40"/>
        <v>0.99032660995251587</v>
      </c>
      <c r="P100">
        <f t="shared" si="41"/>
        <v>338.62501384587569</v>
      </c>
      <c r="Q100">
        <f t="shared" si="42"/>
        <v>23.436929962385978</v>
      </c>
      <c r="R100">
        <f t="shared" si="43"/>
        <v>23.435156079691478</v>
      </c>
      <c r="S100">
        <f t="shared" si="30"/>
        <v>-19.753545031167398</v>
      </c>
      <c r="T100">
        <f t="shared" si="44"/>
        <v>-8.3346047693576253</v>
      </c>
      <c r="U100">
        <f t="shared" si="45"/>
        <v>4.3018915036895811E-2</v>
      </c>
      <c r="V100">
        <f t="shared" si="46"/>
        <v>-12.748283761388977</v>
      </c>
      <c r="W100">
        <f t="shared" si="47"/>
        <v>81.272540412402776</v>
      </c>
      <c r="X100" s="8">
        <f t="shared" si="48"/>
        <v>0.49496408594540903</v>
      </c>
      <c r="Y100" s="8">
        <f t="shared" si="49"/>
        <v>0.26920702924429019</v>
      </c>
      <c r="Z100" s="8">
        <f t="shared" si="50"/>
        <v>0.72072114264652787</v>
      </c>
      <c r="AA100" s="9">
        <f t="shared" si="51"/>
        <v>650.18032329922221</v>
      </c>
      <c r="AB100">
        <f t="shared" si="52"/>
        <v>601.2517162386107</v>
      </c>
      <c r="AC100">
        <f t="shared" si="53"/>
        <v>-29.687070940347326</v>
      </c>
      <c r="AD100">
        <f t="shared" si="54"/>
        <v>63.80174077770198</v>
      </c>
      <c r="AE100">
        <f t="shared" si="55"/>
        <v>26.19825922229802</v>
      </c>
      <c r="AF100">
        <f t="shared" si="56"/>
        <v>3.2638652611617816E-2</v>
      </c>
      <c r="AG100">
        <f t="shared" si="57"/>
        <v>26.230897874909637</v>
      </c>
      <c r="AH100">
        <f t="shared" si="58"/>
        <v>146.89771246313995</v>
      </c>
    </row>
    <row r="101" spans="4:34" x14ac:dyDescent="0.3">
      <c r="D101" s="2">
        <f t="shared" si="31"/>
        <v>43158</v>
      </c>
      <c r="E101" s="8">
        <f t="shared" si="59"/>
        <v>0.41666666666666641</v>
      </c>
      <c r="F101" s="3">
        <f t="shared" si="32"/>
        <v>2458176.7916666665</v>
      </c>
      <c r="G101" s="4">
        <f t="shared" si="33"/>
        <v>0.18156856034679017</v>
      </c>
      <c r="I101">
        <f t="shared" si="34"/>
        <v>337.0744194048948</v>
      </c>
      <c r="J101">
        <f t="shared" si="35"/>
        <v>6893.8248399399499</v>
      </c>
      <c r="K101">
        <f t="shared" si="36"/>
        <v>1.6700997225491798E-2</v>
      </c>
      <c r="L101">
        <f t="shared" si="37"/>
        <v>1.5639177802182849</v>
      </c>
      <c r="M101">
        <f t="shared" si="38"/>
        <v>338.63833718511307</v>
      </c>
      <c r="N101">
        <f t="shared" si="39"/>
        <v>6895.3887577201685</v>
      </c>
      <c r="O101">
        <f t="shared" si="40"/>
        <v>0.9903275952643571</v>
      </c>
      <c r="P101">
        <f t="shared" si="41"/>
        <v>338.62920073661468</v>
      </c>
      <c r="Q101">
        <f t="shared" si="42"/>
        <v>23.4369299609025</v>
      </c>
      <c r="R101">
        <f t="shared" si="43"/>
        <v>23.435156085315974</v>
      </c>
      <c r="S101">
        <f t="shared" si="30"/>
        <v>-19.749621079939139</v>
      </c>
      <c r="T101">
        <f t="shared" si="44"/>
        <v>-8.3330375666204102</v>
      </c>
      <c r="U101">
        <f t="shared" si="45"/>
        <v>4.3018915058132302E-2</v>
      </c>
      <c r="V101">
        <f t="shared" si="46"/>
        <v>-12.747543873570832</v>
      </c>
      <c r="W101">
        <f t="shared" si="47"/>
        <v>81.274465244736177</v>
      </c>
      <c r="X101" s="8">
        <f t="shared" si="48"/>
        <v>0.49496357213442421</v>
      </c>
      <c r="Y101" s="8">
        <f t="shared" si="49"/>
        <v>0.26920116867682375</v>
      </c>
      <c r="Z101" s="8">
        <f t="shared" si="50"/>
        <v>0.72072597559202467</v>
      </c>
      <c r="AA101" s="9">
        <f t="shared" si="51"/>
        <v>650.19572195788942</v>
      </c>
      <c r="AB101">
        <f t="shared" si="52"/>
        <v>607.2524561264288</v>
      </c>
      <c r="AC101">
        <f t="shared" si="53"/>
        <v>-28.186885968392801</v>
      </c>
      <c r="AD101">
        <f t="shared" si="54"/>
        <v>63.284633007493355</v>
      </c>
      <c r="AE101">
        <f t="shared" si="55"/>
        <v>26.715366992506645</v>
      </c>
      <c r="AF101">
        <f t="shared" si="56"/>
        <v>3.191538919213107E-2</v>
      </c>
      <c r="AG101">
        <f t="shared" si="57"/>
        <v>26.747282381698778</v>
      </c>
      <c r="AH101">
        <f t="shared" si="58"/>
        <v>148.45185077978448</v>
      </c>
    </row>
    <row r="102" spans="4:34" x14ac:dyDescent="0.3">
      <c r="D102" s="2">
        <f t="shared" si="31"/>
        <v>43158</v>
      </c>
      <c r="E102" s="8">
        <f t="shared" si="59"/>
        <v>0.42083333333333306</v>
      </c>
      <c r="F102" s="3">
        <f t="shared" si="32"/>
        <v>2458176.7958333334</v>
      </c>
      <c r="G102" s="4">
        <f t="shared" si="33"/>
        <v>0.18156867442391225</v>
      </c>
      <c r="I102">
        <f t="shared" si="34"/>
        <v>337.07852626912154</v>
      </c>
      <c r="J102">
        <f t="shared" si="35"/>
        <v>6893.8289466079987</v>
      </c>
      <c r="K102">
        <f t="shared" si="36"/>
        <v>1.6700997220691089E-2</v>
      </c>
      <c r="L102">
        <f t="shared" si="37"/>
        <v>1.5639978116221658</v>
      </c>
      <c r="M102">
        <f t="shared" si="38"/>
        <v>338.64252408074373</v>
      </c>
      <c r="N102">
        <f t="shared" si="39"/>
        <v>6895.392944419621</v>
      </c>
      <c r="O102">
        <f t="shared" si="40"/>
        <v>0.99032858062599827</v>
      </c>
      <c r="P102">
        <f t="shared" si="41"/>
        <v>338.63338761949058</v>
      </c>
      <c r="Q102">
        <f t="shared" si="42"/>
        <v>23.436929959419022</v>
      </c>
      <c r="R102">
        <f t="shared" si="43"/>
        <v>23.435156090940499</v>
      </c>
      <c r="S102">
        <f t="shared" si="30"/>
        <v>-19.745697167522902</v>
      </c>
      <c r="T102">
        <f t="shared" si="44"/>
        <v>-8.3314703282904254</v>
      </c>
      <c r="U102">
        <f t="shared" si="45"/>
        <v>4.3018915079368905E-2</v>
      </c>
      <c r="V102">
        <f t="shared" si="46"/>
        <v>-12.746803828179271</v>
      </c>
      <c r="W102">
        <f t="shared" si="47"/>
        <v>81.276390096427235</v>
      </c>
      <c r="X102" s="8">
        <f t="shared" si="48"/>
        <v>0.49496305821401337</v>
      </c>
      <c r="Y102" s="8">
        <f t="shared" si="49"/>
        <v>0.26919530794615998</v>
      </c>
      <c r="Z102" s="8">
        <f t="shared" si="50"/>
        <v>0.72073080848186677</v>
      </c>
      <c r="AA102" s="9">
        <f t="shared" si="51"/>
        <v>650.21112077141788</v>
      </c>
      <c r="AB102">
        <f t="shared" si="52"/>
        <v>613.25319617182038</v>
      </c>
      <c r="AC102">
        <f t="shared" si="53"/>
        <v>-26.686700957044906</v>
      </c>
      <c r="AD102">
        <f t="shared" si="54"/>
        <v>62.789922105102598</v>
      </c>
      <c r="AE102">
        <f t="shared" si="55"/>
        <v>27.210077894897402</v>
      </c>
      <c r="AF102">
        <f t="shared" si="56"/>
        <v>3.124690422330258E-2</v>
      </c>
      <c r="AG102">
        <f t="shared" si="57"/>
        <v>27.241324799120704</v>
      </c>
      <c r="AH102">
        <f t="shared" si="58"/>
        <v>150.02202666966031</v>
      </c>
    </row>
    <row r="103" spans="4:34" x14ac:dyDescent="0.3">
      <c r="D103" s="2">
        <f t="shared" si="31"/>
        <v>43158</v>
      </c>
      <c r="E103" s="8">
        <f t="shared" si="59"/>
        <v>0.42499999999999971</v>
      </c>
      <c r="F103" s="3">
        <f t="shared" si="32"/>
        <v>2458176.7999999998</v>
      </c>
      <c r="G103" s="4">
        <f t="shared" si="33"/>
        <v>0.18156878850102159</v>
      </c>
      <c r="I103">
        <f t="shared" si="34"/>
        <v>337.08263313289081</v>
      </c>
      <c r="J103">
        <f t="shared" si="35"/>
        <v>6893.8330532755872</v>
      </c>
      <c r="K103">
        <f t="shared" si="36"/>
        <v>1.6700997215890381E-2</v>
      </c>
      <c r="L103">
        <f t="shared" si="37"/>
        <v>1.5640778346852322</v>
      </c>
      <c r="M103">
        <f t="shared" si="38"/>
        <v>338.64671096757604</v>
      </c>
      <c r="N103">
        <f t="shared" si="39"/>
        <v>6895.3971311102723</v>
      </c>
      <c r="O103">
        <f t="shared" si="40"/>
        <v>0.990329566037213</v>
      </c>
      <c r="P103">
        <f t="shared" si="41"/>
        <v>338.63757449356814</v>
      </c>
      <c r="Q103">
        <f t="shared" si="42"/>
        <v>23.436929957935543</v>
      </c>
      <c r="R103">
        <f t="shared" si="43"/>
        <v>23.435156096565049</v>
      </c>
      <c r="S103">
        <f t="shared" si="30"/>
        <v>-19.741773294789532</v>
      </c>
      <c r="T103">
        <f t="shared" si="44"/>
        <v>-8.3299030547256461</v>
      </c>
      <c r="U103">
        <f t="shared" si="45"/>
        <v>4.3018915100605619E-2</v>
      </c>
      <c r="V103">
        <f t="shared" si="46"/>
        <v>-12.746063625401513</v>
      </c>
      <c r="W103">
        <f t="shared" si="47"/>
        <v>81.278314967040231</v>
      </c>
      <c r="X103" s="8">
        <f t="shared" si="48"/>
        <v>0.49496254418430657</v>
      </c>
      <c r="Y103" s="8">
        <f t="shared" si="49"/>
        <v>0.26918944705363923</v>
      </c>
      <c r="Z103" s="8">
        <f t="shared" si="50"/>
        <v>0.72073564131497392</v>
      </c>
      <c r="AA103" s="9">
        <f t="shared" si="51"/>
        <v>650.22651973632185</v>
      </c>
      <c r="AB103">
        <f t="shared" si="52"/>
        <v>619.25393637459808</v>
      </c>
      <c r="AC103">
        <f t="shared" si="53"/>
        <v>-25.186515906350479</v>
      </c>
      <c r="AD103">
        <f t="shared" si="54"/>
        <v>62.318208495390273</v>
      </c>
      <c r="AE103">
        <f t="shared" si="55"/>
        <v>27.681791504609727</v>
      </c>
      <c r="AF103">
        <f t="shared" si="56"/>
        <v>3.0629728033315703E-2</v>
      </c>
      <c r="AG103">
        <f t="shared" si="57"/>
        <v>27.712421232643042</v>
      </c>
      <c r="AH103">
        <f t="shared" si="58"/>
        <v>151.60795372025416</v>
      </c>
    </row>
    <row r="104" spans="4:34" x14ac:dyDescent="0.3">
      <c r="D104" s="2">
        <f t="shared" si="31"/>
        <v>43158</v>
      </c>
      <c r="E104" s="8">
        <f t="shared" si="59"/>
        <v>0.42916666666666636</v>
      </c>
      <c r="F104" s="3">
        <f t="shared" si="32"/>
        <v>2458176.8041666667</v>
      </c>
      <c r="G104" s="4">
        <f t="shared" si="33"/>
        <v>0.18156890257814368</v>
      </c>
      <c r="I104">
        <f t="shared" si="34"/>
        <v>337.08673999711846</v>
      </c>
      <c r="J104">
        <f t="shared" si="35"/>
        <v>6893.8371599436368</v>
      </c>
      <c r="K104">
        <f t="shared" si="36"/>
        <v>1.6700997211089672E-2</v>
      </c>
      <c r="L104">
        <f t="shared" si="37"/>
        <v>1.5641578494250168</v>
      </c>
      <c r="M104">
        <f t="shared" si="38"/>
        <v>338.6508978465435</v>
      </c>
      <c r="N104">
        <f t="shared" si="39"/>
        <v>6895.4013177930619</v>
      </c>
      <c r="O104">
        <f t="shared" si="40"/>
        <v>0.99033055149821803</v>
      </c>
      <c r="P104">
        <f t="shared" si="41"/>
        <v>338.6417613597809</v>
      </c>
      <c r="Q104">
        <f t="shared" si="42"/>
        <v>23.436929956452062</v>
      </c>
      <c r="R104">
        <f t="shared" si="43"/>
        <v>23.435156102189623</v>
      </c>
      <c r="S104">
        <f t="shared" si="30"/>
        <v>-19.737849460858456</v>
      </c>
      <c r="T104">
        <f t="shared" si="44"/>
        <v>-8.3283357455844982</v>
      </c>
      <c r="U104">
        <f t="shared" si="45"/>
        <v>4.3018915121842416E-2</v>
      </c>
      <c r="V104">
        <f t="shared" si="46"/>
        <v>-12.74532326509483</v>
      </c>
      <c r="W104">
        <f t="shared" si="47"/>
        <v>81.28023985699862</v>
      </c>
      <c r="X104" s="8">
        <f t="shared" si="48"/>
        <v>0.49496203004520473</v>
      </c>
      <c r="Y104" s="8">
        <f t="shared" si="49"/>
        <v>0.26918358599798631</v>
      </c>
      <c r="Z104" s="8">
        <f t="shared" si="50"/>
        <v>0.72074047409242314</v>
      </c>
      <c r="AA104" s="9">
        <f t="shared" si="51"/>
        <v>650.24191885598896</v>
      </c>
      <c r="AB104">
        <f t="shared" si="52"/>
        <v>625.25467673490471</v>
      </c>
      <c r="AC104">
        <f t="shared" si="53"/>
        <v>-23.686330816273824</v>
      </c>
      <c r="AD104">
        <f t="shared" si="54"/>
        <v>61.870081441040035</v>
      </c>
      <c r="AE104">
        <f t="shared" si="55"/>
        <v>28.129918558959965</v>
      </c>
      <c r="AF104">
        <f t="shared" si="56"/>
        <v>3.0060801144309722E-2</v>
      </c>
      <c r="AG104">
        <f t="shared" si="57"/>
        <v>28.159979360104273</v>
      </c>
      <c r="AH104">
        <f t="shared" si="58"/>
        <v>153.20927697837703</v>
      </c>
    </row>
    <row r="105" spans="4:34" x14ac:dyDescent="0.3">
      <c r="D105" s="2">
        <f t="shared" si="31"/>
        <v>43158</v>
      </c>
      <c r="E105" s="8">
        <f t="shared" si="59"/>
        <v>0.43333333333333302</v>
      </c>
      <c r="F105" s="3">
        <f t="shared" si="32"/>
        <v>2458176.8083333331</v>
      </c>
      <c r="G105" s="4">
        <f t="shared" si="33"/>
        <v>0.18156901665525302</v>
      </c>
      <c r="I105">
        <f t="shared" si="34"/>
        <v>337.09084686088772</v>
      </c>
      <c r="J105">
        <f t="shared" si="35"/>
        <v>6893.8412666112254</v>
      </c>
      <c r="K105">
        <f t="shared" si="36"/>
        <v>1.6700997206288964E-2</v>
      </c>
      <c r="L105">
        <f t="shared" si="37"/>
        <v>1.5642378558231662</v>
      </c>
      <c r="M105">
        <f t="shared" si="38"/>
        <v>338.65508471671092</v>
      </c>
      <c r="N105">
        <f t="shared" si="39"/>
        <v>6895.4055044670486</v>
      </c>
      <c r="O105">
        <f t="shared" si="40"/>
        <v>0.99033153700878562</v>
      </c>
      <c r="P105">
        <f t="shared" si="41"/>
        <v>338.64594821719368</v>
      </c>
      <c r="Q105">
        <f t="shared" si="42"/>
        <v>23.436929954968583</v>
      </c>
      <c r="R105">
        <f t="shared" si="43"/>
        <v>23.435156107814226</v>
      </c>
      <c r="S105">
        <f t="shared" si="30"/>
        <v>-19.733925666600477</v>
      </c>
      <c r="T105">
        <f t="shared" si="44"/>
        <v>-8.3267684012249727</v>
      </c>
      <c r="U105">
        <f t="shared" si="45"/>
        <v>4.301891514307931E-2</v>
      </c>
      <c r="V105">
        <f t="shared" si="46"/>
        <v>-12.744582747446181</v>
      </c>
      <c r="W105">
        <f t="shared" si="47"/>
        <v>81.28216476586671</v>
      </c>
      <c r="X105" s="8">
        <f t="shared" si="48"/>
        <v>0.49496151579683761</v>
      </c>
      <c r="Y105" s="8">
        <f t="shared" si="49"/>
        <v>0.26917772478054119</v>
      </c>
      <c r="Z105" s="8">
        <f t="shared" si="50"/>
        <v>0.72074530681313398</v>
      </c>
      <c r="AA105" s="9">
        <f t="shared" si="51"/>
        <v>650.25731812693368</v>
      </c>
      <c r="AB105">
        <f t="shared" si="52"/>
        <v>631.25541725255334</v>
      </c>
      <c r="AC105">
        <f t="shared" si="53"/>
        <v>-22.186145686861664</v>
      </c>
      <c r="AD105">
        <f t="shared" si="54"/>
        <v>61.446116480615274</v>
      </c>
      <c r="AE105">
        <f t="shared" si="55"/>
        <v>28.553883519384726</v>
      </c>
      <c r="AF105">
        <f t="shared" si="56"/>
        <v>2.9537423890068162E-2</v>
      </c>
      <c r="AG105">
        <f t="shared" si="57"/>
        <v>28.583420943274795</v>
      </c>
      <c r="AH105">
        <f t="shared" si="58"/>
        <v>154.82557139334222</v>
      </c>
    </row>
    <row r="106" spans="4:34" x14ac:dyDescent="0.3">
      <c r="D106" s="2">
        <f t="shared" si="31"/>
        <v>43158</v>
      </c>
      <c r="E106" s="8">
        <f t="shared" si="59"/>
        <v>0.43749999999999967</v>
      </c>
      <c r="F106" s="3">
        <f t="shared" si="32"/>
        <v>2458176.8125</v>
      </c>
      <c r="G106" s="4">
        <f t="shared" si="33"/>
        <v>0.18156913073237507</v>
      </c>
      <c r="I106">
        <f t="shared" si="34"/>
        <v>337.09495372511356</v>
      </c>
      <c r="J106">
        <f t="shared" si="35"/>
        <v>6893.8453732792732</v>
      </c>
      <c r="K106">
        <f t="shared" si="36"/>
        <v>1.6700997201488255E-2</v>
      </c>
      <c r="L106">
        <f t="shared" si="37"/>
        <v>1.564317853897194</v>
      </c>
      <c r="M106">
        <f t="shared" si="38"/>
        <v>338.65927157901075</v>
      </c>
      <c r="N106">
        <f t="shared" si="39"/>
        <v>6895.4096911331708</v>
      </c>
      <c r="O106">
        <f t="shared" si="40"/>
        <v>0.99033252256913218</v>
      </c>
      <c r="P106">
        <f t="shared" si="41"/>
        <v>338.65013506673893</v>
      </c>
      <c r="Q106">
        <f t="shared" si="42"/>
        <v>23.436929953485105</v>
      </c>
      <c r="R106">
        <f t="shared" si="43"/>
        <v>23.435156113438858</v>
      </c>
      <c r="S106">
        <f t="shared" si="30"/>
        <v>-19.730001911136039</v>
      </c>
      <c r="T106">
        <f t="shared" si="44"/>
        <v>-8.3252010213058778</v>
      </c>
      <c r="U106">
        <f t="shared" si="45"/>
        <v>4.3018915164316315E-2</v>
      </c>
      <c r="V106">
        <f t="shared" si="46"/>
        <v>-12.743842072312979</v>
      </c>
      <c r="W106">
        <f t="shared" si="47"/>
        <v>81.284089694067461</v>
      </c>
      <c r="X106" s="8">
        <f t="shared" si="48"/>
        <v>0.49496100143910626</v>
      </c>
      <c r="Y106" s="8">
        <f t="shared" si="49"/>
        <v>0.26917186340002996</v>
      </c>
      <c r="Z106" s="8">
        <f t="shared" si="50"/>
        <v>0.72075013947818256</v>
      </c>
      <c r="AA106" s="9">
        <f t="shared" si="51"/>
        <v>650.27271755253969</v>
      </c>
      <c r="AB106">
        <f t="shared" si="52"/>
        <v>637.25615792768656</v>
      </c>
      <c r="AC106">
        <f t="shared" si="53"/>
        <v>-20.68596051807836</v>
      </c>
      <c r="AD106">
        <f t="shared" si="54"/>
        <v>61.046872765016161</v>
      </c>
      <c r="AE106">
        <f t="shared" si="55"/>
        <v>28.953127234983839</v>
      </c>
      <c r="AF106">
        <f t="shared" si="56"/>
        <v>2.9057213626236627E-2</v>
      </c>
      <c r="AG106">
        <f t="shared" si="57"/>
        <v>28.982184448610077</v>
      </c>
      <c r="AH106">
        <f t="shared" si="58"/>
        <v>156.45634075998043</v>
      </c>
    </row>
    <row r="107" spans="4:34" x14ac:dyDescent="0.3">
      <c r="D107" s="2">
        <f t="shared" si="31"/>
        <v>43158</v>
      </c>
      <c r="E107" s="8">
        <f t="shared" si="59"/>
        <v>0.44166666666666632</v>
      </c>
      <c r="F107" s="3">
        <f t="shared" si="32"/>
        <v>2458176.8166666669</v>
      </c>
      <c r="G107" s="4">
        <f t="shared" si="33"/>
        <v>0.18156924480949715</v>
      </c>
      <c r="I107">
        <f t="shared" si="34"/>
        <v>337.09906058934121</v>
      </c>
      <c r="J107">
        <f t="shared" si="35"/>
        <v>6893.8494799473219</v>
      </c>
      <c r="K107">
        <f t="shared" si="36"/>
        <v>1.6700997196687547E-2</v>
      </c>
      <c r="L107">
        <f t="shared" si="37"/>
        <v>1.5643978436378061</v>
      </c>
      <c r="M107">
        <f t="shared" si="38"/>
        <v>338.66345843297898</v>
      </c>
      <c r="N107">
        <f t="shared" si="39"/>
        <v>6895.4138777909593</v>
      </c>
      <c r="O107">
        <f t="shared" si="40"/>
        <v>0.99033350817914156</v>
      </c>
      <c r="P107">
        <f t="shared" si="41"/>
        <v>338.65432190795264</v>
      </c>
      <c r="Q107">
        <f t="shared" si="42"/>
        <v>23.436929952001627</v>
      </c>
      <c r="R107">
        <f t="shared" si="43"/>
        <v>23.435156119063514</v>
      </c>
      <c r="S107">
        <f t="shared" si="30"/>
        <v>-19.726078194894324</v>
      </c>
      <c r="T107">
        <f t="shared" si="44"/>
        <v>-8.3236336060088014</v>
      </c>
      <c r="U107">
        <f t="shared" si="45"/>
        <v>4.3018915185553418E-2</v>
      </c>
      <c r="V107">
        <f t="shared" si="46"/>
        <v>-12.743101239799111</v>
      </c>
      <c r="W107">
        <f t="shared" si="47"/>
        <v>81.286014641381826</v>
      </c>
      <c r="X107" s="8">
        <f t="shared" si="48"/>
        <v>0.49496048697208272</v>
      </c>
      <c r="Y107" s="8">
        <f t="shared" si="49"/>
        <v>0.26916600185713324</v>
      </c>
      <c r="Z107" s="8">
        <f t="shared" si="50"/>
        <v>0.72075497208703221</v>
      </c>
      <c r="AA107" s="9">
        <f t="shared" si="51"/>
        <v>650.28811713105461</v>
      </c>
      <c r="AB107">
        <f t="shared" si="52"/>
        <v>643.25689876020044</v>
      </c>
      <c r="AC107">
        <f t="shared" si="53"/>
        <v>-19.185775309949889</v>
      </c>
      <c r="AD107">
        <f t="shared" si="54"/>
        <v>60.672890319832682</v>
      </c>
      <c r="AE107">
        <f t="shared" si="55"/>
        <v>29.327109680167318</v>
      </c>
      <c r="AF107">
        <f t="shared" si="56"/>
        <v>2.8618068282819598E-2</v>
      </c>
      <c r="AG107">
        <f t="shared" si="57"/>
        <v>29.355727748450139</v>
      </c>
      <c r="AH107">
        <f t="shared" si="58"/>
        <v>158.10101722581635</v>
      </c>
    </row>
    <row r="108" spans="4:34" x14ac:dyDescent="0.3">
      <c r="D108" s="2">
        <f t="shared" si="31"/>
        <v>43158</v>
      </c>
      <c r="E108" s="8">
        <f t="shared" si="59"/>
        <v>0.44583333333333297</v>
      </c>
      <c r="F108" s="3">
        <f t="shared" si="32"/>
        <v>2458176.8208333333</v>
      </c>
      <c r="G108" s="4">
        <f t="shared" si="33"/>
        <v>0.1815693588866065</v>
      </c>
      <c r="I108">
        <f t="shared" si="34"/>
        <v>337.10316745311047</v>
      </c>
      <c r="J108">
        <f t="shared" si="35"/>
        <v>6893.8535866149114</v>
      </c>
      <c r="K108">
        <f t="shared" si="36"/>
        <v>1.6700997191886838E-2</v>
      </c>
      <c r="L108">
        <f t="shared" si="37"/>
        <v>1.5644778250356319</v>
      </c>
      <c r="M108">
        <f t="shared" si="38"/>
        <v>338.6676452781461</v>
      </c>
      <c r="N108">
        <f t="shared" si="39"/>
        <v>6895.4180644399466</v>
      </c>
      <c r="O108">
        <f t="shared" si="40"/>
        <v>0.99033449383869854</v>
      </c>
      <c r="P108">
        <f t="shared" si="41"/>
        <v>338.65850874036528</v>
      </c>
      <c r="Q108">
        <f t="shared" si="42"/>
        <v>23.436929950518149</v>
      </c>
      <c r="R108">
        <f t="shared" si="43"/>
        <v>23.435156124688195</v>
      </c>
      <c r="S108">
        <f t="shared" si="30"/>
        <v>-19.722154518309701</v>
      </c>
      <c r="T108">
        <f t="shared" si="44"/>
        <v>-8.3220661555174225</v>
      </c>
      <c r="U108">
        <f t="shared" si="45"/>
        <v>4.3018915206790624E-2</v>
      </c>
      <c r="V108">
        <f t="shared" si="46"/>
        <v>-12.742360250009623</v>
      </c>
      <c r="W108">
        <f t="shared" si="47"/>
        <v>81.287939607588186</v>
      </c>
      <c r="X108" s="8">
        <f t="shared" si="48"/>
        <v>0.49495997239584</v>
      </c>
      <c r="Y108" s="8">
        <f t="shared" si="49"/>
        <v>0.26916014015253947</v>
      </c>
      <c r="Z108" s="8">
        <f t="shared" si="50"/>
        <v>0.72075980463914058</v>
      </c>
      <c r="AA108" s="9">
        <f t="shared" si="51"/>
        <v>650.30351686070549</v>
      </c>
      <c r="AB108">
        <f t="shared" si="52"/>
        <v>649.25763974998983</v>
      </c>
      <c r="AC108">
        <f t="shared" si="53"/>
        <v>-17.685590062502541</v>
      </c>
      <c r="AD108">
        <f t="shared" si="54"/>
        <v>60.324687254794433</v>
      </c>
      <c r="AE108">
        <f t="shared" si="55"/>
        <v>29.675312745205567</v>
      </c>
      <c r="AF108">
        <f t="shared" si="56"/>
        <v>2.8218135236535526E-2</v>
      </c>
      <c r="AG108">
        <f t="shared" si="57"/>
        <v>29.703530880442102</v>
      </c>
      <c r="AH108">
        <f t="shared" si="58"/>
        <v>159.75896141995042</v>
      </c>
    </row>
    <row r="109" spans="4:34" x14ac:dyDescent="0.3">
      <c r="D109" s="2">
        <f t="shared" si="31"/>
        <v>43158</v>
      </c>
      <c r="E109" s="8">
        <f t="shared" si="59"/>
        <v>0.44999999999999962</v>
      </c>
      <c r="F109" s="3">
        <f t="shared" si="32"/>
        <v>2458176.8250000002</v>
      </c>
      <c r="G109" s="4">
        <f t="shared" si="33"/>
        <v>0.18156947296372858</v>
      </c>
      <c r="I109">
        <f t="shared" si="34"/>
        <v>337.10727431733812</v>
      </c>
      <c r="J109">
        <f t="shared" si="35"/>
        <v>6893.8576932829601</v>
      </c>
      <c r="K109">
        <f t="shared" si="36"/>
        <v>1.670099718708613E-2</v>
      </c>
      <c r="L109">
        <f t="shared" si="37"/>
        <v>1.5645577981081638</v>
      </c>
      <c r="M109">
        <f t="shared" si="38"/>
        <v>338.67183211544631</v>
      </c>
      <c r="N109">
        <f t="shared" si="39"/>
        <v>6895.4222510810687</v>
      </c>
      <c r="O109">
        <f t="shared" si="40"/>
        <v>0.99033547954801815</v>
      </c>
      <c r="P109">
        <f t="shared" si="41"/>
        <v>338.66269556491108</v>
      </c>
      <c r="Q109">
        <f t="shared" si="42"/>
        <v>23.436929949034667</v>
      </c>
      <c r="R109">
        <f t="shared" si="43"/>
        <v>23.435156130312901</v>
      </c>
      <c r="S109">
        <f t="shared" si="30"/>
        <v>-19.718230880501018</v>
      </c>
      <c r="T109">
        <f t="shared" si="44"/>
        <v>-8.3204986694898846</v>
      </c>
      <c r="U109">
        <f t="shared" si="45"/>
        <v>4.3018915228027914E-2</v>
      </c>
      <c r="V109">
        <f t="shared" si="46"/>
        <v>-12.741619102801305</v>
      </c>
      <c r="W109">
        <f t="shared" si="47"/>
        <v>81.289864593110323</v>
      </c>
      <c r="X109" s="8">
        <f t="shared" si="48"/>
        <v>0.49495945771027872</v>
      </c>
      <c r="Y109" s="8">
        <f t="shared" si="49"/>
        <v>0.26915427828497229</v>
      </c>
      <c r="Z109" s="8">
        <f t="shared" si="50"/>
        <v>0.72076463713558514</v>
      </c>
      <c r="AA109" s="9">
        <f t="shared" si="51"/>
        <v>650.31891674488259</v>
      </c>
      <c r="AB109">
        <f t="shared" si="52"/>
        <v>655.25838089719809</v>
      </c>
      <c r="AC109">
        <f t="shared" si="53"/>
        <v>-16.185404775700476</v>
      </c>
      <c r="AD109">
        <f t="shared" si="54"/>
        <v>60.002756950711749</v>
      </c>
      <c r="AE109">
        <f t="shared" si="55"/>
        <v>29.997243049288251</v>
      </c>
      <c r="AF109">
        <f t="shared" si="56"/>
        <v>2.7855784679552253E-2</v>
      </c>
      <c r="AG109">
        <f t="shared" si="57"/>
        <v>30.025098833967803</v>
      </c>
      <c r="AH109">
        <f t="shared" si="58"/>
        <v>161.42946325571575</v>
      </c>
    </row>
    <row r="110" spans="4:34" x14ac:dyDescent="0.3">
      <c r="D110" s="2">
        <f t="shared" si="31"/>
        <v>43158</v>
      </c>
      <c r="E110" s="8">
        <f t="shared" si="59"/>
        <v>0.45416666666666627</v>
      </c>
      <c r="F110" s="3">
        <f t="shared" si="32"/>
        <v>2458176.8291666666</v>
      </c>
      <c r="G110" s="4">
        <f t="shared" si="33"/>
        <v>0.18156958704083792</v>
      </c>
      <c r="I110">
        <f t="shared" si="34"/>
        <v>337.11138118110648</v>
      </c>
      <c r="J110">
        <f t="shared" si="35"/>
        <v>6893.8617999505495</v>
      </c>
      <c r="K110">
        <f t="shared" si="36"/>
        <v>1.6700997182285422E-2</v>
      </c>
      <c r="L110">
        <f t="shared" si="37"/>
        <v>1.5646377628371055</v>
      </c>
      <c r="M110">
        <f t="shared" si="38"/>
        <v>338.67601894394357</v>
      </c>
      <c r="N110">
        <f t="shared" si="39"/>
        <v>6895.4264377133868</v>
      </c>
      <c r="O110">
        <f t="shared" si="40"/>
        <v>0.99033646530687369</v>
      </c>
      <c r="P110">
        <f t="shared" si="41"/>
        <v>338.66688238065399</v>
      </c>
      <c r="Q110">
        <f t="shared" si="42"/>
        <v>23.436929947551189</v>
      </c>
      <c r="R110">
        <f t="shared" si="43"/>
        <v>23.435156135937635</v>
      </c>
      <c r="S110">
        <f t="shared" si="30"/>
        <v>-19.71430728233976</v>
      </c>
      <c r="T110">
        <f t="shared" si="44"/>
        <v>-8.318931148284495</v>
      </c>
      <c r="U110">
        <f t="shared" si="45"/>
        <v>4.3018915249265315E-2</v>
      </c>
      <c r="V110">
        <f t="shared" si="46"/>
        <v>-12.740877798361712</v>
      </c>
      <c r="W110">
        <f t="shared" si="47"/>
        <v>81.291789597512178</v>
      </c>
      <c r="X110" s="8">
        <f t="shared" si="48"/>
        <v>0.49495894291552894</v>
      </c>
      <c r="Y110" s="8">
        <f t="shared" si="49"/>
        <v>0.2691484162557729</v>
      </c>
      <c r="Z110" s="8">
        <f t="shared" si="50"/>
        <v>0.72076946957528498</v>
      </c>
      <c r="AA110" s="9">
        <f t="shared" si="51"/>
        <v>650.33431678009742</v>
      </c>
      <c r="AB110">
        <f t="shared" si="52"/>
        <v>661.25912220163775</v>
      </c>
      <c r="AC110">
        <f t="shared" si="53"/>
        <v>-14.685219449590562</v>
      </c>
      <c r="AD110">
        <f t="shared" si="54"/>
        <v>59.707565257196919</v>
      </c>
      <c r="AE110">
        <f t="shared" si="55"/>
        <v>30.292434742803081</v>
      </c>
      <c r="AF110">
        <f t="shared" si="56"/>
        <v>2.7529586814115607E-2</v>
      </c>
      <c r="AG110">
        <f t="shared" si="57"/>
        <v>30.319964329617196</v>
      </c>
      <c r="AH110">
        <f t="shared" si="58"/>
        <v>163.11174344993935</v>
      </c>
    </row>
    <row r="111" spans="4:34" x14ac:dyDescent="0.3">
      <c r="D111" s="2">
        <f t="shared" si="31"/>
        <v>43158</v>
      </c>
      <c r="E111" s="8">
        <f t="shared" si="59"/>
        <v>0.45833333333333293</v>
      </c>
      <c r="F111" s="3">
        <f t="shared" si="32"/>
        <v>2458176.8333333335</v>
      </c>
      <c r="G111" s="4">
        <f t="shared" si="33"/>
        <v>0.18156970111795998</v>
      </c>
      <c r="I111">
        <f t="shared" si="34"/>
        <v>337.11548804533322</v>
      </c>
      <c r="J111">
        <f t="shared" si="35"/>
        <v>6893.8659066185974</v>
      </c>
      <c r="K111">
        <f t="shared" si="36"/>
        <v>1.6700997177484713E-2</v>
      </c>
      <c r="L111">
        <f t="shared" si="37"/>
        <v>1.5647177192399622</v>
      </c>
      <c r="M111">
        <f t="shared" si="38"/>
        <v>338.6802057645732</v>
      </c>
      <c r="N111">
        <f t="shared" si="39"/>
        <v>6895.4306243378369</v>
      </c>
      <c r="O111">
        <f t="shared" si="40"/>
        <v>0.99033745111548122</v>
      </c>
      <c r="P111">
        <f t="shared" si="41"/>
        <v>338.67106918852926</v>
      </c>
      <c r="Q111">
        <f t="shared" si="42"/>
        <v>23.436929946067711</v>
      </c>
      <c r="R111">
        <f t="shared" si="43"/>
        <v>23.435156141562395</v>
      </c>
      <c r="S111">
        <f t="shared" si="30"/>
        <v>-19.71038372294386</v>
      </c>
      <c r="T111">
        <f t="shared" si="44"/>
        <v>-8.3173635915590154</v>
      </c>
      <c r="U111">
        <f t="shared" si="45"/>
        <v>4.3018915270502799E-2</v>
      </c>
      <c r="V111">
        <f t="shared" si="46"/>
        <v>-12.740136336547357</v>
      </c>
      <c r="W111">
        <f t="shared" si="47"/>
        <v>81.293714621217987</v>
      </c>
      <c r="X111" s="8">
        <f t="shared" si="48"/>
        <v>0.49495842801149126</v>
      </c>
      <c r="Y111" s="8">
        <f t="shared" si="49"/>
        <v>0.2691425540636635</v>
      </c>
      <c r="Z111" s="8">
        <f t="shared" si="50"/>
        <v>0.72077430195931902</v>
      </c>
      <c r="AA111" s="9">
        <f t="shared" si="51"/>
        <v>650.34971696974389</v>
      </c>
      <c r="AB111">
        <f t="shared" si="52"/>
        <v>667.25986366345205</v>
      </c>
      <c r="AC111">
        <f t="shared" si="53"/>
        <v>-13.185034084136987</v>
      </c>
      <c r="AD111">
        <f t="shared" si="54"/>
        <v>59.43954773067059</v>
      </c>
      <c r="AE111">
        <f t="shared" si="55"/>
        <v>30.56045226932941</v>
      </c>
      <c r="AF111">
        <f t="shared" si="56"/>
        <v>2.7238292319351792E-2</v>
      </c>
      <c r="AG111">
        <f t="shared" si="57"/>
        <v>30.587690561648763</v>
      </c>
      <c r="AH111">
        <f t="shared" si="58"/>
        <v>164.80495578986677</v>
      </c>
    </row>
    <row r="112" spans="4:34" x14ac:dyDescent="0.3">
      <c r="D112" s="2">
        <f t="shared" si="31"/>
        <v>43158</v>
      </c>
      <c r="E112" s="8">
        <f t="shared" si="59"/>
        <v>0.46249999999999958</v>
      </c>
      <c r="F112" s="3">
        <f t="shared" si="32"/>
        <v>2458176.8374999999</v>
      </c>
      <c r="G112" s="4">
        <f t="shared" si="33"/>
        <v>0.18156981519506932</v>
      </c>
      <c r="I112">
        <f t="shared" si="34"/>
        <v>337.11959490910249</v>
      </c>
      <c r="J112">
        <f t="shared" si="35"/>
        <v>6893.8700132861877</v>
      </c>
      <c r="K112">
        <f t="shared" si="36"/>
        <v>1.6700997172684005E-2</v>
      </c>
      <c r="L112">
        <f t="shared" si="37"/>
        <v>1.5647976672984878</v>
      </c>
      <c r="M112">
        <f t="shared" si="38"/>
        <v>338.68439257640097</v>
      </c>
      <c r="N112">
        <f t="shared" si="39"/>
        <v>6895.4348109534858</v>
      </c>
      <c r="O112">
        <f t="shared" si="40"/>
        <v>0.99033843697361501</v>
      </c>
      <c r="P112">
        <f t="shared" si="41"/>
        <v>338.67525598760278</v>
      </c>
      <c r="Q112">
        <f t="shared" si="42"/>
        <v>23.436929944584232</v>
      </c>
      <c r="R112">
        <f t="shared" si="43"/>
        <v>23.435156147187183</v>
      </c>
      <c r="S112">
        <f t="shared" si="30"/>
        <v>-19.706460203182999</v>
      </c>
      <c r="T112">
        <f t="shared" si="44"/>
        <v>-8.3157959996710549</v>
      </c>
      <c r="U112">
        <f t="shared" si="45"/>
        <v>4.3018915291740401E-2</v>
      </c>
      <c r="V112">
        <f t="shared" si="46"/>
        <v>-12.739394717545624</v>
      </c>
      <c r="W112">
        <f t="shared" si="47"/>
        <v>81.295639663792556</v>
      </c>
      <c r="X112" s="8">
        <f t="shared" si="48"/>
        <v>0.49495791299829561</v>
      </c>
      <c r="Y112" s="8">
        <f t="shared" si="49"/>
        <v>0.26913669170998294</v>
      </c>
      <c r="Z112" s="8">
        <f t="shared" si="50"/>
        <v>0.72077913428660834</v>
      </c>
      <c r="AA112" s="9">
        <f t="shared" si="51"/>
        <v>650.36511731034045</v>
      </c>
      <c r="AB112">
        <f t="shared" si="52"/>
        <v>673.26060528245375</v>
      </c>
      <c r="AC112">
        <f t="shared" si="53"/>
        <v>-11.684848679386562</v>
      </c>
      <c r="AD112">
        <f t="shared" si="54"/>
        <v>59.199106953770496</v>
      </c>
      <c r="AE112">
        <f t="shared" si="55"/>
        <v>30.800893046229504</v>
      </c>
      <c r="AF112">
        <f t="shared" si="56"/>
        <v>2.6980815647924497E-2</v>
      </c>
      <c r="AG112">
        <f t="shared" si="57"/>
        <v>30.827873861877428</v>
      </c>
      <c r="AH112">
        <f t="shared" si="58"/>
        <v>166.50819016693822</v>
      </c>
    </row>
    <row r="113" spans="4:34" x14ac:dyDescent="0.3">
      <c r="D113" s="2">
        <f t="shared" si="31"/>
        <v>43158</v>
      </c>
      <c r="E113" s="8">
        <f t="shared" si="59"/>
        <v>0.46666666666666623</v>
      </c>
      <c r="F113" s="3">
        <f t="shared" si="32"/>
        <v>2458176.8416666668</v>
      </c>
      <c r="G113" s="4">
        <f t="shared" si="33"/>
        <v>0.1815699292721914</v>
      </c>
      <c r="I113">
        <f t="shared" si="34"/>
        <v>337.12370177333014</v>
      </c>
      <c r="J113">
        <f t="shared" si="35"/>
        <v>6893.8741199542355</v>
      </c>
      <c r="K113">
        <f t="shared" si="36"/>
        <v>1.6700997167883296E-2</v>
      </c>
      <c r="L113">
        <f t="shared" si="37"/>
        <v>1.5648776070300889</v>
      </c>
      <c r="M113">
        <f t="shared" si="38"/>
        <v>338.68857938036024</v>
      </c>
      <c r="N113">
        <f t="shared" si="39"/>
        <v>6895.4389975612658</v>
      </c>
      <c r="O113">
        <f t="shared" si="40"/>
        <v>0.99033942288148968</v>
      </c>
      <c r="P113">
        <f t="shared" si="41"/>
        <v>338.67944277880781</v>
      </c>
      <c r="Q113">
        <f t="shared" si="42"/>
        <v>23.436929943100754</v>
      </c>
      <c r="R113">
        <f t="shared" si="43"/>
        <v>23.435156152811995</v>
      </c>
      <c r="S113">
        <f t="shared" si="30"/>
        <v>-19.702536722176937</v>
      </c>
      <c r="T113">
        <f t="shared" si="44"/>
        <v>-8.3142283722790786</v>
      </c>
      <c r="U113">
        <f t="shared" si="45"/>
        <v>4.30189153129781E-2</v>
      </c>
      <c r="V113">
        <f t="shared" si="46"/>
        <v>-12.738652941213054</v>
      </c>
      <c r="W113">
        <f t="shared" si="47"/>
        <v>81.297564725659257</v>
      </c>
      <c r="X113" s="8">
        <f t="shared" si="48"/>
        <v>0.49495739787584242</v>
      </c>
      <c r="Y113" s="8">
        <f t="shared" si="49"/>
        <v>0.2691308291934556</v>
      </c>
      <c r="Z113" s="8">
        <f t="shared" si="50"/>
        <v>0.72078396655822918</v>
      </c>
      <c r="AA113" s="9">
        <f t="shared" si="51"/>
        <v>650.38051780527405</v>
      </c>
      <c r="AB113">
        <f t="shared" si="52"/>
        <v>679.26134705878621</v>
      </c>
      <c r="AC113">
        <f t="shared" si="53"/>
        <v>-10.184663235303447</v>
      </c>
      <c r="AD113">
        <f t="shared" si="54"/>
        <v>58.986609967315282</v>
      </c>
      <c r="AE113">
        <f t="shared" si="55"/>
        <v>31.013390032684718</v>
      </c>
      <c r="AF113">
        <f t="shared" si="56"/>
        <v>2.6756220779796364E-2</v>
      </c>
      <c r="AG113">
        <f t="shared" si="57"/>
        <v>31.040146253464513</v>
      </c>
      <c r="AH113">
        <f t="shared" si="58"/>
        <v>168.22047638073991</v>
      </c>
    </row>
    <row r="114" spans="4:34" x14ac:dyDescent="0.3">
      <c r="D114" s="2">
        <f t="shared" si="31"/>
        <v>43158</v>
      </c>
      <c r="E114" s="8">
        <f t="shared" si="59"/>
        <v>0.47083333333333288</v>
      </c>
      <c r="F114" s="3">
        <f t="shared" si="32"/>
        <v>2458176.8458333332</v>
      </c>
      <c r="G114" s="4">
        <f t="shared" si="33"/>
        <v>0.18157004334930074</v>
      </c>
      <c r="I114">
        <f t="shared" si="34"/>
        <v>337.12780863709759</v>
      </c>
      <c r="J114">
        <f t="shared" si="35"/>
        <v>6893.8782266218259</v>
      </c>
      <c r="K114">
        <f t="shared" si="36"/>
        <v>1.6700997163082588E-2</v>
      </c>
      <c r="L114">
        <f t="shared" si="37"/>
        <v>1.5649575384165879</v>
      </c>
      <c r="M114">
        <f t="shared" si="38"/>
        <v>338.69276617551418</v>
      </c>
      <c r="N114">
        <f t="shared" si="39"/>
        <v>6895.4431841602427</v>
      </c>
      <c r="O114">
        <f t="shared" si="40"/>
        <v>0.99034040883887975</v>
      </c>
      <c r="P114">
        <f t="shared" si="41"/>
        <v>338.68362956120757</v>
      </c>
      <c r="Q114">
        <f t="shared" si="42"/>
        <v>23.436929941617272</v>
      </c>
      <c r="R114">
        <f t="shared" si="43"/>
        <v>23.435156158436833</v>
      </c>
      <c r="S114">
        <f t="shared" si="30"/>
        <v>-19.698613280797861</v>
      </c>
      <c r="T114">
        <f t="shared" si="44"/>
        <v>-8.3126607097417189</v>
      </c>
      <c r="U114">
        <f t="shared" si="45"/>
        <v>4.3018915334215882E-2</v>
      </c>
      <c r="V114">
        <f t="shared" si="46"/>
        <v>-12.737911007738008</v>
      </c>
      <c r="W114">
        <f t="shared" si="47"/>
        <v>81.299489806381629</v>
      </c>
      <c r="X114" s="8">
        <f t="shared" si="48"/>
        <v>0.49495688264426252</v>
      </c>
      <c r="Y114" s="8">
        <f t="shared" si="49"/>
        <v>0.26912496651542467</v>
      </c>
      <c r="Z114" s="8">
        <f t="shared" si="50"/>
        <v>0.72078879877310031</v>
      </c>
      <c r="AA114" s="9">
        <f t="shared" si="51"/>
        <v>650.39591845105303</v>
      </c>
      <c r="AB114">
        <f t="shared" si="52"/>
        <v>685.26208899226128</v>
      </c>
      <c r="AC114">
        <f t="shared" si="53"/>
        <v>-8.6844777519346792</v>
      </c>
      <c r="AD114">
        <f t="shared" si="54"/>
        <v>58.802385857512668</v>
      </c>
      <c r="AE114">
        <f t="shared" si="55"/>
        <v>31.197614142487332</v>
      </c>
      <c r="AF114">
        <f t="shared" si="56"/>
        <v>2.656370913998049E-2</v>
      </c>
      <c r="AG114">
        <f t="shared" si="57"/>
        <v>31.224177851627314</v>
      </c>
      <c r="AH114">
        <f t="shared" si="58"/>
        <v>169.94078870135502</v>
      </c>
    </row>
    <row r="115" spans="4:34" x14ac:dyDescent="0.3">
      <c r="D115" s="2">
        <f t="shared" si="31"/>
        <v>43158</v>
      </c>
      <c r="E115" s="8">
        <f t="shared" si="59"/>
        <v>0.47499999999999953</v>
      </c>
      <c r="F115" s="3">
        <f t="shared" si="32"/>
        <v>2458176.85</v>
      </c>
      <c r="G115" s="4">
        <f t="shared" si="33"/>
        <v>0.18157015742642282</v>
      </c>
      <c r="I115">
        <f t="shared" si="34"/>
        <v>337.13191550132524</v>
      </c>
      <c r="J115">
        <f t="shared" si="35"/>
        <v>6893.8823332898728</v>
      </c>
      <c r="K115">
        <f t="shared" si="36"/>
        <v>1.6700997158281879E-2</v>
      </c>
      <c r="L115">
        <f t="shared" si="37"/>
        <v>1.5650374614753706</v>
      </c>
      <c r="M115">
        <f t="shared" si="38"/>
        <v>338.69695296280059</v>
      </c>
      <c r="N115">
        <f t="shared" si="39"/>
        <v>6895.447370751348</v>
      </c>
      <c r="O115">
        <f t="shared" si="40"/>
        <v>0.99034139484599948</v>
      </c>
      <c r="P115">
        <f t="shared" si="41"/>
        <v>338.68781633573985</v>
      </c>
      <c r="Q115">
        <f t="shared" si="42"/>
        <v>23.436929940133794</v>
      </c>
      <c r="R115">
        <f t="shared" si="43"/>
        <v>23.435156164061699</v>
      </c>
      <c r="S115">
        <f t="shared" si="30"/>
        <v>-19.694689878161299</v>
      </c>
      <c r="T115">
        <f t="shared" si="44"/>
        <v>-8.3110930117157249</v>
      </c>
      <c r="U115">
        <f t="shared" si="45"/>
        <v>4.3018915355453775E-2</v>
      </c>
      <c r="V115">
        <f t="shared" si="46"/>
        <v>-12.73716891697579</v>
      </c>
      <c r="W115">
        <f t="shared" si="47"/>
        <v>81.301414906385176</v>
      </c>
      <c r="X115" s="8">
        <f t="shared" si="48"/>
        <v>0.49495636730345538</v>
      </c>
      <c r="Y115" s="8">
        <f t="shared" si="49"/>
        <v>0.26911910367460767</v>
      </c>
      <c r="Z115" s="8">
        <f t="shared" si="50"/>
        <v>0.72079363093230309</v>
      </c>
      <c r="AA115" s="9">
        <f t="shared" si="51"/>
        <v>650.41131925108141</v>
      </c>
      <c r="AB115">
        <f t="shared" si="52"/>
        <v>691.26283108302357</v>
      </c>
      <c r="AC115">
        <f t="shared" si="53"/>
        <v>-7.1842922292441074</v>
      </c>
      <c r="AD115">
        <f t="shared" si="54"/>
        <v>58.646723529267931</v>
      </c>
      <c r="AE115">
        <f t="shared" si="55"/>
        <v>31.353276470732069</v>
      </c>
      <c r="AF115">
        <f t="shared" si="56"/>
        <v>2.6402609430688714E-2</v>
      </c>
      <c r="AG115">
        <f t="shared" si="57"/>
        <v>31.379679080162759</v>
      </c>
      <c r="AH115">
        <f t="shared" si="58"/>
        <v>171.66805116073988</v>
      </c>
    </row>
    <row r="116" spans="4:34" x14ac:dyDescent="0.3">
      <c r="D116" s="2">
        <f t="shared" si="31"/>
        <v>43158</v>
      </c>
      <c r="E116" s="8">
        <f t="shared" si="59"/>
        <v>0.47916666666666619</v>
      </c>
      <c r="F116" s="3">
        <f t="shared" si="32"/>
        <v>2458176.8541666665</v>
      </c>
      <c r="G116" s="4">
        <f t="shared" si="33"/>
        <v>0.18157027150353214</v>
      </c>
      <c r="I116">
        <f t="shared" si="34"/>
        <v>337.13602236509359</v>
      </c>
      <c r="J116">
        <f t="shared" si="35"/>
        <v>6893.8864399574622</v>
      </c>
      <c r="K116">
        <f t="shared" si="36"/>
        <v>1.6700997153481171E-2</v>
      </c>
      <c r="L116">
        <f t="shared" si="37"/>
        <v>1.5651173761882473</v>
      </c>
      <c r="M116">
        <f t="shared" si="38"/>
        <v>338.70113974128185</v>
      </c>
      <c r="N116">
        <f t="shared" si="39"/>
        <v>6895.4515573336503</v>
      </c>
      <c r="O116">
        <f t="shared" si="40"/>
        <v>0.99034238090262405</v>
      </c>
      <c r="P116">
        <f t="shared" si="41"/>
        <v>338.69200310146704</v>
      </c>
      <c r="Q116">
        <f t="shared" si="42"/>
        <v>23.436929938650316</v>
      </c>
      <c r="R116">
        <f t="shared" si="43"/>
        <v>23.435156169686593</v>
      </c>
      <c r="S116">
        <f t="shared" si="30"/>
        <v>-19.690766515140272</v>
      </c>
      <c r="T116">
        <f t="shared" si="44"/>
        <v>-8.3095252785601001</v>
      </c>
      <c r="U116">
        <f t="shared" si="45"/>
        <v>4.3018915376691773E-2</v>
      </c>
      <c r="V116">
        <f t="shared" si="46"/>
        <v>-12.736426669114977</v>
      </c>
      <c r="W116">
        <f t="shared" si="47"/>
        <v>81.30334002523297</v>
      </c>
      <c r="X116" s="8">
        <f t="shared" si="48"/>
        <v>0.49495585185355206</v>
      </c>
      <c r="Y116" s="8">
        <f t="shared" si="49"/>
        <v>0.26911324067234937</v>
      </c>
      <c r="Z116" s="8">
        <f t="shared" si="50"/>
        <v>0.72079846303475481</v>
      </c>
      <c r="AA116" s="9">
        <f t="shared" si="51"/>
        <v>650.42672020186376</v>
      </c>
      <c r="AB116">
        <f t="shared" si="52"/>
        <v>697.26357333088436</v>
      </c>
      <c r="AC116">
        <f t="shared" si="53"/>
        <v>-5.6841066672789111</v>
      </c>
      <c r="AD116">
        <f t="shared" si="54"/>
        <v>58.519869706221293</v>
      </c>
      <c r="AE116">
        <f t="shared" si="55"/>
        <v>31.480130293778707</v>
      </c>
      <c r="AF116">
        <f t="shared" si="56"/>
        <v>2.6272369186727932E-2</v>
      </c>
      <c r="AG116">
        <f t="shared" si="57"/>
        <v>31.506402662965435</v>
      </c>
      <c r="AH116">
        <f t="shared" si="58"/>
        <v>173.40114352699504</v>
      </c>
    </row>
    <row r="117" spans="4:34" x14ac:dyDescent="0.3">
      <c r="D117" s="2">
        <f t="shared" si="31"/>
        <v>43158</v>
      </c>
      <c r="E117" s="8">
        <f t="shared" si="59"/>
        <v>0.48333333333333284</v>
      </c>
      <c r="F117" s="3">
        <f t="shared" si="32"/>
        <v>2458176.8583333334</v>
      </c>
      <c r="G117" s="4">
        <f t="shared" si="33"/>
        <v>0.18157038558065422</v>
      </c>
      <c r="I117">
        <f t="shared" si="34"/>
        <v>337.14012922932125</v>
      </c>
      <c r="J117">
        <f t="shared" si="35"/>
        <v>6893.890546625511</v>
      </c>
      <c r="K117">
        <f t="shared" si="36"/>
        <v>1.6700997148680462E-2</v>
      </c>
      <c r="L117">
        <f t="shared" si="37"/>
        <v>1.5651972825726486</v>
      </c>
      <c r="M117">
        <f t="shared" si="38"/>
        <v>338.70532651189387</v>
      </c>
      <c r="N117">
        <f t="shared" si="39"/>
        <v>6895.4557439080836</v>
      </c>
      <c r="O117">
        <f t="shared" si="40"/>
        <v>0.99034336700896808</v>
      </c>
      <c r="P117">
        <f t="shared" si="41"/>
        <v>338.69618985932505</v>
      </c>
      <c r="Q117">
        <f t="shared" si="42"/>
        <v>23.436929937166838</v>
      </c>
      <c r="R117">
        <f t="shared" si="43"/>
        <v>23.435156175311512</v>
      </c>
      <c r="S117">
        <f t="shared" si="30"/>
        <v>-19.686843190852013</v>
      </c>
      <c r="T117">
        <f t="shared" si="44"/>
        <v>-8.3079575099322387</v>
      </c>
      <c r="U117">
        <f t="shared" si="45"/>
        <v>4.3018915397929867E-2</v>
      </c>
      <c r="V117">
        <f t="shared" si="46"/>
        <v>-12.735684264011455</v>
      </c>
      <c r="W117">
        <f t="shared" si="47"/>
        <v>81.305265163349731</v>
      </c>
      <c r="X117" s="8">
        <f t="shared" si="48"/>
        <v>0.49495533629445237</v>
      </c>
      <c r="Y117" s="8">
        <f t="shared" si="49"/>
        <v>0.26910737750736979</v>
      </c>
      <c r="Z117" s="8">
        <f t="shared" si="50"/>
        <v>0.72080329508153496</v>
      </c>
      <c r="AA117" s="9">
        <f t="shared" si="51"/>
        <v>650.44212130679784</v>
      </c>
      <c r="AB117">
        <f t="shared" si="52"/>
        <v>703.26431573598791</v>
      </c>
      <c r="AC117">
        <f t="shared" si="53"/>
        <v>-4.1839210660030233</v>
      </c>
      <c r="AD117">
        <f t="shared" si="54"/>
        <v>58.422027184411263</v>
      </c>
      <c r="AE117">
        <f t="shared" si="55"/>
        <v>31.577972815588737</v>
      </c>
      <c r="AF117">
        <f t="shared" si="56"/>
        <v>2.617254789019326E-2</v>
      </c>
      <c r="AG117">
        <f t="shared" si="57"/>
        <v>31.604145363478931</v>
      </c>
      <c r="AH117">
        <f t="shared" si="58"/>
        <v>175.13890789828088</v>
      </c>
    </row>
    <row r="118" spans="4:34" x14ac:dyDescent="0.3">
      <c r="D118" s="2">
        <f t="shared" si="31"/>
        <v>43158</v>
      </c>
      <c r="E118" s="8">
        <f t="shared" si="59"/>
        <v>0.48749999999999949</v>
      </c>
      <c r="F118" s="3">
        <f t="shared" si="32"/>
        <v>2458176.8624999998</v>
      </c>
      <c r="G118" s="4">
        <f t="shared" si="33"/>
        <v>0.18157049965776356</v>
      </c>
      <c r="I118">
        <f t="shared" si="34"/>
        <v>337.1442360930896</v>
      </c>
      <c r="J118">
        <f t="shared" si="35"/>
        <v>6893.8946532931004</v>
      </c>
      <c r="K118">
        <f t="shared" si="36"/>
        <v>1.6700997143879754E-2</v>
      </c>
      <c r="L118">
        <f t="shared" si="37"/>
        <v>1.5652771806103405</v>
      </c>
      <c r="M118">
        <f t="shared" si="38"/>
        <v>338.70951327369994</v>
      </c>
      <c r="N118">
        <f t="shared" si="39"/>
        <v>6895.4599304737112</v>
      </c>
      <c r="O118">
        <f t="shared" si="40"/>
        <v>0.99034435316480607</v>
      </c>
      <c r="P118">
        <f t="shared" si="41"/>
        <v>338.70037660837716</v>
      </c>
      <c r="Q118">
        <f t="shared" si="42"/>
        <v>23.436929935683359</v>
      </c>
      <c r="R118">
        <f t="shared" si="43"/>
        <v>23.435156180936456</v>
      </c>
      <c r="S118">
        <f t="shared" si="30"/>
        <v>-19.68291990616861</v>
      </c>
      <c r="T118">
        <f t="shared" si="44"/>
        <v>-8.306389706190787</v>
      </c>
      <c r="U118">
        <f t="shared" si="45"/>
        <v>4.3018915419168059E-2</v>
      </c>
      <c r="V118">
        <f t="shared" si="46"/>
        <v>-12.734941701853479</v>
      </c>
      <c r="W118">
        <f t="shared" si="47"/>
        <v>81.307190320298972</v>
      </c>
      <c r="X118" s="8">
        <f t="shared" si="48"/>
        <v>0.49495482062628715</v>
      </c>
      <c r="Y118" s="8">
        <f t="shared" si="49"/>
        <v>0.26910151418101225</v>
      </c>
      <c r="Z118" s="8">
        <f t="shared" si="50"/>
        <v>0.72080812707156205</v>
      </c>
      <c r="AA118" s="9">
        <f t="shared" si="51"/>
        <v>650.45752256239177</v>
      </c>
      <c r="AB118">
        <f t="shared" si="52"/>
        <v>709.26505829814585</v>
      </c>
      <c r="AC118">
        <f t="shared" si="53"/>
        <v>-2.6837354254635386</v>
      </c>
      <c r="AD118">
        <f t="shared" si="54"/>
        <v>58.353353374412031</v>
      </c>
      <c r="AE118">
        <f t="shared" si="55"/>
        <v>31.646646625587969</v>
      </c>
      <c r="AF118">
        <f t="shared" si="56"/>
        <v>2.6102811525549548E-2</v>
      </c>
      <c r="AG118">
        <f t="shared" si="57"/>
        <v>31.67274943711352</v>
      </c>
      <c r="AH118">
        <f t="shared" si="58"/>
        <v>176.88015583711297</v>
      </c>
    </row>
    <row r="119" spans="4:34" x14ac:dyDescent="0.3">
      <c r="D119" s="2">
        <f t="shared" si="31"/>
        <v>43158</v>
      </c>
      <c r="E119" s="8">
        <f t="shared" si="59"/>
        <v>0.49166666666666614</v>
      </c>
      <c r="F119" s="3">
        <f t="shared" si="32"/>
        <v>2458176.8666666667</v>
      </c>
      <c r="G119" s="4">
        <f t="shared" si="33"/>
        <v>0.18157061373488564</v>
      </c>
      <c r="I119">
        <f t="shared" si="34"/>
        <v>337.14834295731725</v>
      </c>
      <c r="J119">
        <f t="shared" si="35"/>
        <v>6893.8987599611492</v>
      </c>
      <c r="K119">
        <f t="shared" si="36"/>
        <v>1.6700997139079046E-2</v>
      </c>
      <c r="L119">
        <f t="shared" si="37"/>
        <v>1.5653570703187816</v>
      </c>
      <c r="M119">
        <f t="shared" si="38"/>
        <v>338.71370002763604</v>
      </c>
      <c r="N119">
        <f t="shared" si="39"/>
        <v>6895.464117031468</v>
      </c>
      <c r="O119">
        <f t="shared" si="40"/>
        <v>0.99034533937035274</v>
      </c>
      <c r="P119">
        <f t="shared" si="41"/>
        <v>338.70456334955935</v>
      </c>
      <c r="Q119">
        <f t="shared" si="42"/>
        <v>23.436929934199878</v>
      </c>
      <c r="R119">
        <f t="shared" si="43"/>
        <v>23.435156186561425</v>
      </c>
      <c r="S119">
        <f t="shared" si="30"/>
        <v>-19.678996660207396</v>
      </c>
      <c r="T119">
        <f t="shared" si="44"/>
        <v>-8.3048218669931746</v>
      </c>
      <c r="U119">
        <f t="shared" si="45"/>
        <v>4.3018915440406341E-2</v>
      </c>
      <c r="V119">
        <f t="shared" si="46"/>
        <v>-12.734198982496956</v>
      </c>
      <c r="W119">
        <f t="shared" si="47"/>
        <v>81.309115496505342</v>
      </c>
      <c r="X119" s="8">
        <f t="shared" si="48"/>
        <v>0.49495430484895625</v>
      </c>
      <c r="Y119" s="8">
        <f t="shared" si="49"/>
        <v>0.26909565069199698</v>
      </c>
      <c r="Z119" s="8">
        <f t="shared" si="50"/>
        <v>0.72081295900591558</v>
      </c>
      <c r="AA119" s="9">
        <f t="shared" si="51"/>
        <v>650.47292397204274</v>
      </c>
      <c r="AB119">
        <f t="shared" si="52"/>
        <v>715.26580101750221</v>
      </c>
      <c r="AC119">
        <f t="shared" si="53"/>
        <v>-1.1835497456244468</v>
      </c>
      <c r="AD119">
        <f t="shared" si="54"/>
        <v>58.313959151291805</v>
      </c>
      <c r="AE119">
        <f t="shared" si="55"/>
        <v>31.686040848708195</v>
      </c>
      <c r="AF119">
        <f t="shared" si="56"/>
        <v>2.6062928473265266E-2</v>
      </c>
      <c r="AG119">
        <f t="shared" si="57"/>
        <v>31.712103777181461</v>
      </c>
      <c r="AH119">
        <f t="shared" si="58"/>
        <v>178.62367595167211</v>
      </c>
    </row>
    <row r="120" spans="4:34" x14ac:dyDescent="0.3">
      <c r="D120" s="2">
        <f t="shared" si="31"/>
        <v>43158</v>
      </c>
      <c r="E120" s="8">
        <f t="shared" si="59"/>
        <v>0.49583333333333279</v>
      </c>
      <c r="F120" s="3">
        <f t="shared" si="32"/>
        <v>2458176.8708333331</v>
      </c>
      <c r="G120" s="4">
        <f t="shared" si="33"/>
        <v>0.18157072781199496</v>
      </c>
      <c r="I120">
        <f t="shared" si="34"/>
        <v>337.15244982108561</v>
      </c>
      <c r="J120">
        <f t="shared" si="35"/>
        <v>6893.9028666287377</v>
      </c>
      <c r="K120">
        <f t="shared" si="36"/>
        <v>1.6700997134278337E-2</v>
      </c>
      <c r="L120">
        <f t="shared" si="37"/>
        <v>1.5654369516796791</v>
      </c>
      <c r="M120">
        <f t="shared" si="38"/>
        <v>338.71788677276527</v>
      </c>
      <c r="N120">
        <f t="shared" si="39"/>
        <v>6895.4683035804173</v>
      </c>
      <c r="O120">
        <f t="shared" si="40"/>
        <v>0.99034632562538216</v>
      </c>
      <c r="P120">
        <f t="shared" si="41"/>
        <v>338.70875008193474</v>
      </c>
      <c r="Q120">
        <f t="shared" si="42"/>
        <v>23.436929932716399</v>
      </c>
      <c r="R120">
        <f t="shared" si="43"/>
        <v>23.435156192186422</v>
      </c>
      <c r="S120">
        <f t="shared" si="30"/>
        <v>-19.675073453840557</v>
      </c>
      <c r="T120">
        <f t="shared" si="44"/>
        <v>-8.3032539926981013</v>
      </c>
      <c r="U120">
        <f t="shared" si="45"/>
        <v>4.3018915461644734E-2</v>
      </c>
      <c r="V120">
        <f t="shared" si="46"/>
        <v>-12.733456106129982</v>
      </c>
      <c r="W120">
        <f t="shared" si="47"/>
        <v>81.311040691532341</v>
      </c>
      <c r="X120" s="8">
        <f t="shared" si="48"/>
        <v>0.49495378896259029</v>
      </c>
      <c r="Y120" s="8">
        <f t="shared" si="49"/>
        <v>0.26908978704166708</v>
      </c>
      <c r="Z120" s="8">
        <f t="shared" si="50"/>
        <v>0.7208177908835135</v>
      </c>
      <c r="AA120" s="9">
        <f t="shared" si="51"/>
        <v>650.48832553225873</v>
      </c>
      <c r="AB120">
        <f t="shared" si="52"/>
        <v>721.2665438938692</v>
      </c>
      <c r="AC120">
        <f t="shared" si="53"/>
        <v>0.31663597346729944</v>
      </c>
      <c r="AD120">
        <f t="shared" si="54"/>
        <v>58.30390803806705</v>
      </c>
      <c r="AE120">
        <f t="shared" si="55"/>
        <v>31.69609196193295</v>
      </c>
      <c r="AF120">
        <f t="shared" si="56"/>
        <v>2.6052766676993216E-2</v>
      </c>
      <c r="AG120">
        <f t="shared" si="57"/>
        <v>31.722144728609944</v>
      </c>
      <c r="AH120">
        <f t="shared" si="58"/>
        <v>180.36824181799096</v>
      </c>
    </row>
    <row r="121" spans="4:34" x14ac:dyDescent="0.3">
      <c r="D121" s="2">
        <f t="shared" si="31"/>
        <v>43158</v>
      </c>
      <c r="E121" s="8">
        <f t="shared" si="59"/>
        <v>0.49999999999999944</v>
      </c>
      <c r="F121" s="3">
        <f t="shared" si="32"/>
        <v>2458176.875</v>
      </c>
      <c r="G121" s="4">
        <f t="shared" si="33"/>
        <v>0.18157084188911704</v>
      </c>
      <c r="I121">
        <f t="shared" si="34"/>
        <v>337.15655668531326</v>
      </c>
      <c r="J121">
        <f t="shared" si="35"/>
        <v>6893.9069732967864</v>
      </c>
      <c r="K121">
        <f t="shared" si="36"/>
        <v>1.6700997129477629E-2</v>
      </c>
      <c r="L121">
        <f t="shared" si="37"/>
        <v>1.5655168247105666</v>
      </c>
      <c r="M121">
        <f t="shared" si="38"/>
        <v>338.72207351002385</v>
      </c>
      <c r="N121">
        <f t="shared" si="39"/>
        <v>6895.4724901214968</v>
      </c>
      <c r="O121">
        <f t="shared" si="40"/>
        <v>0.99034731193011005</v>
      </c>
      <c r="P121">
        <f t="shared" si="41"/>
        <v>338.71293680643947</v>
      </c>
      <c r="Q121">
        <f t="shared" si="42"/>
        <v>23.436929931232921</v>
      </c>
      <c r="R121">
        <f t="shared" si="43"/>
        <v>23.435156197811445</v>
      </c>
      <c r="S121">
        <f t="shared" si="30"/>
        <v>-19.671150286185245</v>
      </c>
      <c r="T121">
        <f t="shared" si="44"/>
        <v>-8.3016860829628953</v>
      </c>
      <c r="U121">
        <f t="shared" si="45"/>
        <v>4.3018915482883217E-2</v>
      </c>
      <c r="V121">
        <f t="shared" si="46"/>
        <v>-12.732713072608716</v>
      </c>
      <c r="W121">
        <f t="shared" si="47"/>
        <v>81.312965905804703</v>
      </c>
      <c r="X121" s="8">
        <f t="shared" si="48"/>
        <v>0.49495327296708935</v>
      </c>
      <c r="Y121" s="8">
        <f t="shared" si="49"/>
        <v>0.26908392322874297</v>
      </c>
      <c r="Z121" s="8">
        <f t="shared" si="50"/>
        <v>0.72082262270543573</v>
      </c>
      <c r="AA121" s="9">
        <f t="shared" si="51"/>
        <v>650.50372724643762</v>
      </c>
      <c r="AB121">
        <f t="shared" si="52"/>
        <v>727.2672869273905</v>
      </c>
      <c r="AC121">
        <f t="shared" si="53"/>
        <v>1.8168217318476252</v>
      </c>
      <c r="AD121">
        <f t="shared" si="54"/>
        <v>58.323215731480381</v>
      </c>
      <c r="AE121">
        <f t="shared" si="55"/>
        <v>31.676784268519619</v>
      </c>
      <c r="AF121">
        <f t="shared" si="56"/>
        <v>2.6072292030527574E-2</v>
      </c>
      <c r="AG121">
        <f t="shared" si="57"/>
        <v>31.702856560550146</v>
      </c>
      <c r="AH121">
        <f t="shared" si="58"/>
        <v>182.11262012820779</v>
      </c>
    </row>
    <row r="122" spans="4:34" x14ac:dyDescent="0.3">
      <c r="D122" s="2">
        <f t="shared" si="31"/>
        <v>43158</v>
      </c>
      <c r="E122" s="8">
        <f t="shared" si="59"/>
        <v>0.5041666666666661</v>
      </c>
      <c r="F122" s="3">
        <f t="shared" si="32"/>
        <v>2458176.8791666669</v>
      </c>
      <c r="G122" s="4">
        <f t="shared" si="33"/>
        <v>0.18157095596623912</v>
      </c>
      <c r="I122">
        <f t="shared" si="34"/>
        <v>337.16066354954</v>
      </c>
      <c r="J122">
        <f t="shared" si="35"/>
        <v>6893.9110799648342</v>
      </c>
      <c r="K122">
        <f t="shared" si="36"/>
        <v>1.670099712467692E-2</v>
      </c>
      <c r="L122">
        <f t="shared" si="37"/>
        <v>1.5655966894020694</v>
      </c>
      <c r="M122">
        <f t="shared" si="38"/>
        <v>338.72626023894207</v>
      </c>
      <c r="N122">
        <f t="shared" si="39"/>
        <v>6895.4766766542361</v>
      </c>
      <c r="O122">
        <f t="shared" si="40"/>
        <v>0.99034829828442006</v>
      </c>
      <c r="P122">
        <f t="shared" si="41"/>
        <v>338.71712352260397</v>
      </c>
      <c r="Q122">
        <f t="shared" si="42"/>
        <v>23.436929929749443</v>
      </c>
      <c r="R122">
        <f t="shared" si="43"/>
        <v>23.435156203436495</v>
      </c>
      <c r="S122">
        <f t="shared" si="30"/>
        <v>-19.667227157675768</v>
      </c>
      <c r="T122">
        <f t="shared" si="44"/>
        <v>-8.3001181379712872</v>
      </c>
      <c r="U122">
        <f t="shared" si="45"/>
        <v>4.3018915504121798E-2</v>
      </c>
      <c r="V122">
        <f t="shared" si="46"/>
        <v>-12.731969882038369</v>
      </c>
      <c r="W122">
        <f t="shared" si="47"/>
        <v>81.31489113910078</v>
      </c>
      <c r="X122" s="8">
        <f t="shared" si="48"/>
        <v>0.49495275686252665</v>
      </c>
      <c r="Y122" s="8">
        <f t="shared" si="49"/>
        <v>0.26907805925391337</v>
      </c>
      <c r="Z122" s="8">
        <f t="shared" si="50"/>
        <v>0.72082745447113994</v>
      </c>
      <c r="AA122" s="9">
        <f t="shared" si="51"/>
        <v>650.51912911280624</v>
      </c>
      <c r="AB122">
        <f t="shared" si="52"/>
        <v>733.26803011796085</v>
      </c>
      <c r="AC122">
        <f t="shared" si="53"/>
        <v>3.3170075294902119</v>
      </c>
      <c r="AD122">
        <f t="shared" si="54"/>
        <v>58.371849983981789</v>
      </c>
      <c r="AE122">
        <f t="shared" si="55"/>
        <v>31.628150016018211</v>
      </c>
      <c r="AF122">
        <f t="shared" si="56"/>
        <v>2.6121567963019943E-2</v>
      </c>
      <c r="AG122">
        <f t="shared" si="57"/>
        <v>31.654271583981231</v>
      </c>
      <c r="AH122">
        <f t="shared" si="58"/>
        <v>183.85557894259566</v>
      </c>
    </row>
    <row r="123" spans="4:34" x14ac:dyDescent="0.3">
      <c r="D123" s="2">
        <f t="shared" si="31"/>
        <v>43158</v>
      </c>
      <c r="E123" s="8">
        <f t="shared" si="59"/>
        <v>0.50833333333333275</v>
      </c>
      <c r="F123" s="3">
        <f t="shared" si="32"/>
        <v>2458176.8833333333</v>
      </c>
      <c r="G123" s="4">
        <f t="shared" si="33"/>
        <v>0.18157107004334846</v>
      </c>
      <c r="I123">
        <f t="shared" si="34"/>
        <v>337.16477041330927</v>
      </c>
      <c r="J123">
        <f t="shared" si="35"/>
        <v>6893.9151866324246</v>
      </c>
      <c r="K123">
        <f t="shared" si="36"/>
        <v>1.6700997119876212E-2</v>
      </c>
      <c r="L123">
        <f t="shared" si="37"/>
        <v>1.5656765457449111</v>
      </c>
      <c r="M123">
        <f t="shared" si="38"/>
        <v>338.73044695905418</v>
      </c>
      <c r="N123">
        <f t="shared" si="39"/>
        <v>6895.4808631781698</v>
      </c>
      <c r="O123">
        <f t="shared" si="40"/>
        <v>0.99034928468819783</v>
      </c>
      <c r="P123">
        <f t="shared" si="41"/>
        <v>338.72131022996234</v>
      </c>
      <c r="Q123">
        <f t="shared" si="42"/>
        <v>23.436929928265965</v>
      </c>
      <c r="R123">
        <f t="shared" si="43"/>
        <v>23.435156209061574</v>
      </c>
      <c r="S123">
        <f t="shared" si="30"/>
        <v>-19.663304068743031</v>
      </c>
      <c r="T123">
        <f t="shared" si="44"/>
        <v>-8.2985501579056429</v>
      </c>
      <c r="U123">
        <f t="shared" si="45"/>
        <v>4.301891552536051E-2</v>
      </c>
      <c r="V123">
        <f t="shared" si="46"/>
        <v>-12.731226534523644</v>
      </c>
      <c r="W123">
        <f t="shared" si="47"/>
        <v>81.316816391200646</v>
      </c>
      <c r="X123" s="8">
        <f t="shared" si="48"/>
        <v>0.49495224064897475</v>
      </c>
      <c r="Y123" s="8">
        <f t="shared" si="49"/>
        <v>0.26907219511786185</v>
      </c>
      <c r="Z123" s="8">
        <f t="shared" si="50"/>
        <v>0.72083228618008766</v>
      </c>
      <c r="AA123" s="9">
        <f t="shared" si="51"/>
        <v>650.53453112960517</v>
      </c>
      <c r="AB123">
        <f t="shared" si="52"/>
        <v>739.26877346547553</v>
      </c>
      <c r="AC123">
        <f t="shared" si="53"/>
        <v>4.8171933663688833</v>
      </c>
      <c r="AD123">
        <f t="shared" si="54"/>
        <v>58.449730839650002</v>
      </c>
      <c r="AE123">
        <f t="shared" si="55"/>
        <v>31.550269160349998</v>
      </c>
      <c r="AF123">
        <f t="shared" si="56"/>
        <v>2.6200756211001822E-2</v>
      </c>
      <c r="AG123">
        <f t="shared" si="57"/>
        <v>31.576469916560999</v>
      </c>
      <c r="AH123">
        <f t="shared" si="58"/>
        <v>185.59589592128404</v>
      </c>
    </row>
    <row r="124" spans="4:34" x14ac:dyDescent="0.3">
      <c r="D124" s="2">
        <f t="shared" si="31"/>
        <v>43158</v>
      </c>
      <c r="E124" s="8">
        <f t="shared" si="59"/>
        <v>0.5124999999999994</v>
      </c>
      <c r="F124" s="3">
        <f t="shared" si="32"/>
        <v>2458176.8875000002</v>
      </c>
      <c r="G124" s="4">
        <f t="shared" si="33"/>
        <v>0.18157118412047055</v>
      </c>
      <c r="I124">
        <f t="shared" si="34"/>
        <v>337.16887727753692</v>
      </c>
      <c r="J124">
        <f t="shared" si="35"/>
        <v>6893.9192933004733</v>
      </c>
      <c r="K124">
        <f t="shared" si="36"/>
        <v>1.6700997115075503E-2</v>
      </c>
      <c r="L124">
        <f t="shared" si="37"/>
        <v>1.5657563937565098</v>
      </c>
      <c r="M124">
        <f t="shared" si="38"/>
        <v>338.73463367129341</v>
      </c>
      <c r="N124">
        <f t="shared" si="39"/>
        <v>6895.4850496942299</v>
      </c>
      <c r="O124">
        <f t="shared" si="40"/>
        <v>0.99035027114165708</v>
      </c>
      <c r="P124">
        <f t="shared" si="41"/>
        <v>338.7254969294479</v>
      </c>
      <c r="Q124">
        <f t="shared" si="42"/>
        <v>23.436929926782483</v>
      </c>
      <c r="R124">
        <f t="shared" si="43"/>
        <v>23.435156214686671</v>
      </c>
      <c r="S124">
        <f t="shared" si="30"/>
        <v>-19.65938101850681</v>
      </c>
      <c r="T124">
        <f t="shared" si="44"/>
        <v>-8.2969821424243122</v>
      </c>
      <c r="U124">
        <f t="shared" si="45"/>
        <v>4.3018915546599271E-2</v>
      </c>
      <c r="V124">
        <f t="shared" si="46"/>
        <v>-12.730483029920881</v>
      </c>
      <c r="W124">
        <f t="shared" si="47"/>
        <v>81.318741662527728</v>
      </c>
      <c r="X124" s="8">
        <f t="shared" si="48"/>
        <v>0.49495172432633389</v>
      </c>
      <c r="Y124" s="8">
        <f t="shared" si="49"/>
        <v>0.26906633081931242</v>
      </c>
      <c r="Z124" s="8">
        <f t="shared" si="50"/>
        <v>0.72083711783335536</v>
      </c>
      <c r="AA124" s="9">
        <f t="shared" si="51"/>
        <v>650.54993330022182</v>
      </c>
      <c r="AB124">
        <f t="shared" si="52"/>
        <v>745.26951697007826</v>
      </c>
      <c r="AC124">
        <f t="shared" si="53"/>
        <v>6.3173792425195643</v>
      </c>
      <c r="AD124">
        <f t="shared" si="54"/>
        <v>58.55673122159326</v>
      </c>
      <c r="AE124">
        <f t="shared" si="55"/>
        <v>31.44326877840674</v>
      </c>
      <c r="AF124">
        <f t="shared" si="56"/>
        <v>2.631011879177967E-2</v>
      </c>
      <c r="AG124">
        <f t="shared" si="57"/>
        <v>31.46957889719852</v>
      </c>
      <c r="AH124">
        <f t="shared" si="58"/>
        <v>187.33236641143455</v>
      </c>
    </row>
    <row r="125" spans="4:34" x14ac:dyDescent="0.3">
      <c r="D125" s="2">
        <f t="shared" si="31"/>
        <v>43158</v>
      </c>
      <c r="E125" s="8">
        <f t="shared" si="59"/>
        <v>0.51666666666666605</v>
      </c>
      <c r="F125" s="3">
        <f t="shared" si="32"/>
        <v>2458176.8916666666</v>
      </c>
      <c r="G125" s="4">
        <f t="shared" si="33"/>
        <v>0.18157129819757986</v>
      </c>
      <c r="I125">
        <f t="shared" si="34"/>
        <v>337.17298414130528</v>
      </c>
      <c r="J125">
        <f t="shared" si="35"/>
        <v>6893.9233999680609</v>
      </c>
      <c r="K125">
        <f t="shared" si="36"/>
        <v>1.6700997110274795E-2</v>
      </c>
      <c r="L125">
        <f t="shared" si="37"/>
        <v>1.5658362334185814</v>
      </c>
      <c r="M125">
        <f t="shared" si="38"/>
        <v>338.73882037472384</v>
      </c>
      <c r="N125">
        <f t="shared" si="39"/>
        <v>6895.4892362014798</v>
      </c>
      <c r="O125">
        <f t="shared" si="40"/>
        <v>0.9903512576445721</v>
      </c>
      <c r="P125">
        <f t="shared" si="41"/>
        <v>338.72968362012472</v>
      </c>
      <c r="Q125">
        <f t="shared" si="42"/>
        <v>23.436929925299005</v>
      </c>
      <c r="R125">
        <f t="shared" si="43"/>
        <v>23.4351562203118</v>
      </c>
      <c r="S125">
        <f t="shared" si="30"/>
        <v>-19.655458007838405</v>
      </c>
      <c r="T125">
        <f t="shared" si="44"/>
        <v>-8.2954140918857036</v>
      </c>
      <c r="U125">
        <f t="shared" si="45"/>
        <v>4.3018915567838156E-2</v>
      </c>
      <c r="V125">
        <f t="shared" si="46"/>
        <v>-12.72973936841813</v>
      </c>
      <c r="W125">
        <f t="shared" si="47"/>
        <v>81.320666952645965</v>
      </c>
      <c r="X125" s="8">
        <f t="shared" si="48"/>
        <v>0.49495120789473479</v>
      </c>
      <c r="Y125" s="8">
        <f t="shared" si="49"/>
        <v>0.26906046635960712</v>
      </c>
      <c r="Z125" s="8">
        <f t="shared" si="50"/>
        <v>0.72084194942986246</v>
      </c>
      <c r="AA125" s="9">
        <f t="shared" si="51"/>
        <v>650.56533562116772</v>
      </c>
      <c r="AB125">
        <f t="shared" si="52"/>
        <v>751.27026063158098</v>
      </c>
      <c r="AC125">
        <f t="shared" si="53"/>
        <v>7.8175651578952454</v>
      </c>
      <c r="AD125">
        <f t="shared" si="54"/>
        <v>58.692677862080032</v>
      </c>
      <c r="AE125">
        <f t="shared" si="55"/>
        <v>31.307322137919968</v>
      </c>
      <c r="AF125">
        <f t="shared" si="56"/>
        <v>2.6450021212981557E-2</v>
      </c>
      <c r="AG125">
        <f t="shared" si="57"/>
        <v>31.333772159132948</v>
      </c>
      <c r="AH125">
        <f t="shared" si="58"/>
        <v>189.06381126950095</v>
      </c>
    </row>
    <row r="126" spans="4:34" x14ac:dyDescent="0.3">
      <c r="D126" s="2">
        <f t="shared" si="31"/>
        <v>43158</v>
      </c>
      <c r="E126" s="8">
        <f t="shared" si="59"/>
        <v>0.5208333333333327</v>
      </c>
      <c r="F126" s="3">
        <f t="shared" si="32"/>
        <v>2458176.8958333335</v>
      </c>
      <c r="G126" s="4">
        <f t="shared" si="33"/>
        <v>0.18157141227470194</v>
      </c>
      <c r="I126">
        <f t="shared" si="34"/>
        <v>337.17709100553111</v>
      </c>
      <c r="J126">
        <f t="shared" si="35"/>
        <v>6893.9275066361097</v>
      </c>
      <c r="K126">
        <f t="shared" si="36"/>
        <v>1.6700997105474086E-2</v>
      </c>
      <c r="L126">
        <f t="shared" si="37"/>
        <v>1.5659160647486829</v>
      </c>
      <c r="M126">
        <f t="shared" si="38"/>
        <v>338.74300707027982</v>
      </c>
      <c r="N126">
        <f t="shared" si="39"/>
        <v>6895.493422700858</v>
      </c>
      <c r="O126">
        <f t="shared" si="40"/>
        <v>0.99035224419715884</v>
      </c>
      <c r="P126">
        <f t="shared" si="41"/>
        <v>338.73387030292713</v>
      </c>
      <c r="Q126">
        <f t="shared" si="42"/>
        <v>23.436929923815526</v>
      </c>
      <c r="R126">
        <f t="shared" si="43"/>
        <v>23.435156225936957</v>
      </c>
      <c r="S126">
        <f t="shared" si="30"/>
        <v>-19.6515350358567</v>
      </c>
      <c r="T126">
        <f t="shared" si="44"/>
        <v>-8.2938460059477865</v>
      </c>
      <c r="U126">
        <f t="shared" si="45"/>
        <v>4.3018915589077153E-2</v>
      </c>
      <c r="V126">
        <f t="shared" si="46"/>
        <v>-12.728995549871932</v>
      </c>
      <c r="W126">
        <f t="shared" si="47"/>
        <v>81.322592261979267</v>
      </c>
      <c r="X126" s="8">
        <f t="shared" si="48"/>
        <v>0.49495069135407771</v>
      </c>
      <c r="Y126" s="8">
        <f t="shared" si="49"/>
        <v>0.26905460173746865</v>
      </c>
      <c r="Z126" s="8">
        <f t="shared" si="50"/>
        <v>0.72084678097068677</v>
      </c>
      <c r="AA126" s="9">
        <f t="shared" si="51"/>
        <v>650.58073809583414</v>
      </c>
      <c r="AB126">
        <f t="shared" si="52"/>
        <v>757.27100445012718</v>
      </c>
      <c r="AC126">
        <f t="shared" si="53"/>
        <v>9.3177511125317949</v>
      </c>
      <c r="AD126">
        <f t="shared" si="54"/>
        <v>58.857352554707582</v>
      </c>
      <c r="AE126">
        <f t="shared" si="55"/>
        <v>31.142647445292418</v>
      </c>
      <c r="AF126">
        <f t="shared" si="56"/>
        <v>2.6620936968292937E-2</v>
      </c>
      <c r="AG126">
        <f t="shared" si="57"/>
        <v>31.169268382260711</v>
      </c>
      <c r="AH126">
        <f t="shared" si="58"/>
        <v>190.78908430700557</v>
      </c>
    </row>
    <row r="127" spans="4:34" x14ac:dyDescent="0.3">
      <c r="D127" s="2">
        <f t="shared" si="31"/>
        <v>43158</v>
      </c>
      <c r="E127" s="8">
        <f t="shared" si="59"/>
        <v>0.52499999999999936</v>
      </c>
      <c r="F127" s="3">
        <f t="shared" si="32"/>
        <v>2458176.9</v>
      </c>
      <c r="G127" s="4">
        <f t="shared" si="33"/>
        <v>0.18157152635181129</v>
      </c>
      <c r="I127">
        <f t="shared" si="34"/>
        <v>337.18119786930038</v>
      </c>
      <c r="J127">
        <f t="shared" si="35"/>
        <v>6893.9316133036991</v>
      </c>
      <c r="K127">
        <f t="shared" si="36"/>
        <v>1.6700997100673378E-2</v>
      </c>
      <c r="L127">
        <f t="shared" si="37"/>
        <v>1.5659958877285185</v>
      </c>
      <c r="M127">
        <f t="shared" si="38"/>
        <v>338.74719375702887</v>
      </c>
      <c r="N127">
        <f t="shared" si="39"/>
        <v>6895.4976091914277</v>
      </c>
      <c r="O127">
        <f t="shared" si="40"/>
        <v>0.99035323079919102</v>
      </c>
      <c r="P127">
        <f t="shared" si="41"/>
        <v>338.73805697692268</v>
      </c>
      <c r="Q127">
        <f t="shared" si="42"/>
        <v>23.436929922332048</v>
      </c>
      <c r="R127">
        <f t="shared" si="43"/>
        <v>23.435156231562139</v>
      </c>
      <c r="S127">
        <f t="shared" si="30"/>
        <v>-19.647612103429733</v>
      </c>
      <c r="T127">
        <f t="shared" si="44"/>
        <v>-8.2922778849676835</v>
      </c>
      <c r="U127">
        <f t="shared" si="45"/>
        <v>4.3018915610316247E-2</v>
      </c>
      <c r="V127">
        <f t="shared" si="46"/>
        <v>-12.728251574469454</v>
      </c>
      <c r="W127">
        <f t="shared" si="47"/>
        <v>81.324517590093095</v>
      </c>
      <c r="X127" s="8">
        <f t="shared" si="48"/>
        <v>0.49495017470449271</v>
      </c>
      <c r="Y127" s="8">
        <f t="shared" si="49"/>
        <v>0.26904873695423415</v>
      </c>
      <c r="Z127" s="8">
        <f t="shared" si="50"/>
        <v>0.72085161245475127</v>
      </c>
      <c r="AA127" s="9">
        <f t="shared" si="51"/>
        <v>650.59614072074476</v>
      </c>
      <c r="AB127">
        <f t="shared" si="52"/>
        <v>763.27174842552961</v>
      </c>
      <c r="AC127">
        <f t="shared" si="53"/>
        <v>10.817937106382402</v>
      </c>
      <c r="AD127">
        <f t="shared" si="54"/>
        <v>59.050493712215513</v>
      </c>
      <c r="AE127">
        <f t="shared" si="55"/>
        <v>30.949506287784487</v>
      </c>
      <c r="AF127">
        <f t="shared" si="56"/>
        <v>2.6823453402701574E-2</v>
      </c>
      <c r="AG127">
        <f t="shared" si="57"/>
        <v>30.97632974118719</v>
      </c>
      <c r="AH127">
        <f t="shared" si="58"/>
        <v>192.50707925656897</v>
      </c>
    </row>
    <row r="128" spans="4:34" x14ac:dyDescent="0.3">
      <c r="D128" s="2">
        <f t="shared" si="31"/>
        <v>43158</v>
      </c>
      <c r="E128" s="8">
        <f t="shared" si="59"/>
        <v>0.52916666666666601</v>
      </c>
      <c r="F128" s="3">
        <f t="shared" si="32"/>
        <v>2458176.9041666668</v>
      </c>
      <c r="G128" s="4">
        <f t="shared" si="33"/>
        <v>0.18157164042893337</v>
      </c>
      <c r="I128">
        <f t="shared" si="34"/>
        <v>337.18530473352894</v>
      </c>
      <c r="J128">
        <f t="shared" si="35"/>
        <v>6893.9357199717479</v>
      </c>
      <c r="K128">
        <f t="shared" si="36"/>
        <v>1.670099709587267E-2</v>
      </c>
      <c r="L128">
        <f t="shared" si="37"/>
        <v>1.5660757023755307</v>
      </c>
      <c r="M128">
        <f t="shared" si="38"/>
        <v>338.75138043590448</v>
      </c>
      <c r="N128">
        <f t="shared" si="39"/>
        <v>6895.5017956741231</v>
      </c>
      <c r="O128">
        <f t="shared" si="40"/>
        <v>0.99035421745088381</v>
      </c>
      <c r="P128">
        <f t="shared" si="41"/>
        <v>338.74224364304484</v>
      </c>
      <c r="Q128">
        <f t="shared" si="42"/>
        <v>23.43692992084857</v>
      </c>
      <c r="R128">
        <f t="shared" si="43"/>
        <v>23.435156237187346</v>
      </c>
      <c r="S128">
        <f t="shared" si="30"/>
        <v>-19.643689209677138</v>
      </c>
      <c r="T128">
        <f t="shared" si="44"/>
        <v>-8.2907097286036358</v>
      </c>
      <c r="U128">
        <f t="shared" si="45"/>
        <v>4.3018915631555424E-2</v>
      </c>
      <c r="V128">
        <f t="shared" si="46"/>
        <v>-12.72750744206698</v>
      </c>
      <c r="W128">
        <f t="shared" si="47"/>
        <v>81.326442937411073</v>
      </c>
      <c r="X128" s="8">
        <f t="shared" si="48"/>
        <v>0.49494965794587986</v>
      </c>
      <c r="Y128" s="8">
        <f t="shared" si="49"/>
        <v>0.26904287200862687</v>
      </c>
      <c r="Z128" s="8">
        <f t="shared" si="50"/>
        <v>0.72085644388313286</v>
      </c>
      <c r="AA128" s="9">
        <f t="shared" si="51"/>
        <v>650.61154349928859</v>
      </c>
      <c r="AB128">
        <f t="shared" si="52"/>
        <v>769.27249255793208</v>
      </c>
      <c r="AC128">
        <f t="shared" si="53"/>
        <v>12.318123139483021</v>
      </c>
      <c r="AD128">
        <f t="shared" si="54"/>
        <v>59.271798197957878</v>
      </c>
      <c r="AE128">
        <f t="shared" si="55"/>
        <v>30.728201802042122</v>
      </c>
      <c r="AF128">
        <f t="shared" si="56"/>
        <v>2.705827904558698E-2</v>
      </c>
      <c r="AG128">
        <f t="shared" si="57"/>
        <v>30.755260081087709</v>
      </c>
      <c r="AH128">
        <f t="shared" si="58"/>
        <v>194.21673617049521</v>
      </c>
    </row>
    <row r="129" spans="4:34" x14ac:dyDescent="0.3">
      <c r="D129" s="2">
        <f t="shared" si="31"/>
        <v>43158</v>
      </c>
      <c r="E129" s="8">
        <f t="shared" si="59"/>
        <v>0.53333333333333266</v>
      </c>
      <c r="F129" s="3">
        <f t="shared" si="32"/>
        <v>2458176.9083333332</v>
      </c>
      <c r="G129" s="4">
        <f t="shared" si="33"/>
        <v>0.18157175450604268</v>
      </c>
      <c r="I129">
        <f t="shared" si="34"/>
        <v>337.18941159729638</v>
      </c>
      <c r="J129">
        <f t="shared" si="35"/>
        <v>6893.9398266393373</v>
      </c>
      <c r="K129">
        <f t="shared" si="36"/>
        <v>1.6700997091071961E-2</v>
      </c>
      <c r="L129">
        <f t="shared" si="37"/>
        <v>1.5661555086715064</v>
      </c>
      <c r="M129">
        <f t="shared" si="38"/>
        <v>338.75556710596788</v>
      </c>
      <c r="N129">
        <f t="shared" si="39"/>
        <v>6895.505982148009</v>
      </c>
      <c r="O129">
        <f t="shared" si="40"/>
        <v>0.99035520415201139</v>
      </c>
      <c r="P129">
        <f t="shared" si="41"/>
        <v>338.74643030035486</v>
      </c>
      <c r="Q129">
        <f t="shared" si="42"/>
        <v>23.436929919365088</v>
      </c>
      <c r="R129">
        <f t="shared" si="43"/>
        <v>23.435156242812578</v>
      </c>
      <c r="S129">
        <f t="shared" si="30"/>
        <v>-19.639766355472837</v>
      </c>
      <c r="T129">
        <f t="shared" si="44"/>
        <v>-8.2891415372151442</v>
      </c>
      <c r="U129">
        <f t="shared" si="45"/>
        <v>4.3018915652794705E-2</v>
      </c>
      <c r="V129">
        <f t="shared" si="46"/>
        <v>-12.726763152853646</v>
      </c>
      <c r="W129">
        <f t="shared" si="47"/>
        <v>81.328368303495751</v>
      </c>
      <c r="X129" s="8">
        <f t="shared" si="48"/>
        <v>0.49494914107837062</v>
      </c>
      <c r="Y129" s="8">
        <f t="shared" si="49"/>
        <v>0.2690370069019935</v>
      </c>
      <c r="Z129" s="8">
        <f t="shared" si="50"/>
        <v>0.72086127525474775</v>
      </c>
      <c r="AA129" s="9">
        <f t="shared" si="51"/>
        <v>650.626946427966</v>
      </c>
      <c r="AB129">
        <f t="shared" si="52"/>
        <v>775.27323684714531</v>
      </c>
      <c r="AC129">
        <f t="shared" si="53"/>
        <v>13.818309211786328</v>
      </c>
      <c r="AD129">
        <f t="shared" si="54"/>
        <v>59.520923406113603</v>
      </c>
      <c r="AE129">
        <f t="shared" si="55"/>
        <v>30.479076593886397</v>
      </c>
      <c r="AF129">
        <f t="shared" si="56"/>
        <v>2.7326252551314364E-2</v>
      </c>
      <c r="AG129">
        <f t="shared" si="57"/>
        <v>30.506402846437712</v>
      </c>
      <c r="AH129">
        <f t="shared" si="58"/>
        <v>195.91704717635849</v>
      </c>
    </row>
    <row r="130" spans="4:34" x14ac:dyDescent="0.3">
      <c r="D130" s="2">
        <f t="shared" si="31"/>
        <v>43158</v>
      </c>
      <c r="E130" s="8">
        <f t="shared" si="59"/>
        <v>0.53749999999999931</v>
      </c>
      <c r="F130" s="3">
        <f t="shared" si="32"/>
        <v>2458176.9125000001</v>
      </c>
      <c r="G130" s="4">
        <f t="shared" si="33"/>
        <v>0.18157186858316476</v>
      </c>
      <c r="I130">
        <f t="shared" si="34"/>
        <v>337.19351846152313</v>
      </c>
      <c r="J130">
        <f t="shared" si="35"/>
        <v>6893.9439333073851</v>
      </c>
      <c r="K130">
        <f t="shared" si="36"/>
        <v>1.6700997086271253E-2</v>
      </c>
      <c r="L130">
        <f t="shared" si="37"/>
        <v>1.5662353066338686</v>
      </c>
      <c r="M130">
        <f t="shared" si="38"/>
        <v>338.759753768157</v>
      </c>
      <c r="N130">
        <f t="shared" si="39"/>
        <v>6895.5101686140188</v>
      </c>
      <c r="O130">
        <f t="shared" si="40"/>
        <v>0.99035619090278848</v>
      </c>
      <c r="P130">
        <f t="shared" si="41"/>
        <v>338.75061694979064</v>
      </c>
      <c r="Q130">
        <f t="shared" si="42"/>
        <v>23.43692991788161</v>
      </c>
      <c r="R130">
        <f t="shared" si="43"/>
        <v>23.435156248437838</v>
      </c>
      <c r="S130">
        <f t="shared" ref="S130:S193" si="60">DEGREES(ATAN2(COS(RADIANS(P130)),COS(RADIANS(R130))*SIN(RADIANS(P130))))</f>
        <v>-19.635843539932374</v>
      </c>
      <c r="T130">
        <f t="shared" si="44"/>
        <v>-8.2875733104587965</v>
      </c>
      <c r="U130">
        <f t="shared" si="45"/>
        <v>4.301891567403409E-2</v>
      </c>
      <c r="V130">
        <f t="shared" si="46"/>
        <v>-12.726018706684487</v>
      </c>
      <c r="W130">
        <f t="shared" si="47"/>
        <v>81.330293688772755</v>
      </c>
      <c r="X130" s="8">
        <f t="shared" si="48"/>
        <v>0.49494862410186424</v>
      </c>
      <c r="Y130" s="8">
        <f t="shared" si="49"/>
        <v>0.26903114163305103</v>
      </c>
      <c r="Z130" s="8">
        <f t="shared" si="50"/>
        <v>0.7208661065706774</v>
      </c>
      <c r="AA130" s="9">
        <f t="shared" si="51"/>
        <v>650.64234951018204</v>
      </c>
      <c r="AB130">
        <f t="shared" si="52"/>
        <v>781.27398129331448</v>
      </c>
      <c r="AC130">
        <f t="shared" si="53"/>
        <v>15.318495323328619</v>
      </c>
      <c r="AD130">
        <f t="shared" si="54"/>
        <v>59.797489551708026</v>
      </c>
      <c r="AE130">
        <f t="shared" si="55"/>
        <v>30.202510448291974</v>
      </c>
      <c r="AF130">
        <f t="shared" si="56"/>
        <v>2.7628353410384561E-2</v>
      </c>
      <c r="AG130">
        <f t="shared" si="57"/>
        <v>30.23013880170236</v>
      </c>
      <c r="AH130">
        <f t="shared" si="58"/>
        <v>197.60706153348042</v>
      </c>
    </row>
    <row r="131" spans="4:34" x14ac:dyDescent="0.3">
      <c r="D131" s="2">
        <f t="shared" ref="D131:D194" si="61">$B$7</f>
        <v>43158</v>
      </c>
      <c r="E131" s="8">
        <f t="shared" si="59"/>
        <v>0.54166666666666596</v>
      </c>
      <c r="F131" s="3">
        <f t="shared" ref="F131:F194" si="62">D131+2415018.5+E131-$B$5/24</f>
        <v>2458176.9166666665</v>
      </c>
      <c r="G131" s="4">
        <f t="shared" ref="G131:G194" si="63">(F131-2451545)/36525</f>
        <v>0.18157198266027411</v>
      </c>
      <c r="I131">
        <f t="shared" ref="I131:I194" si="64">MOD(280.46646+G131*(36000.76983 + G131*0.0003032),360)</f>
        <v>337.19762532529239</v>
      </c>
      <c r="J131">
        <f t="shared" ref="J131:J194" si="65">357.52911+G131*(35999.05029 - 0.0001537*G131)</f>
        <v>6893.9480399749755</v>
      </c>
      <c r="K131">
        <f t="shared" ref="K131:K194" si="66">0.016708634-G131*(0.000042037+0.0000001267*G131)</f>
        <v>1.6700997081470544E-2</v>
      </c>
      <c r="L131">
        <f t="shared" ref="L131:L194" si="67">SIN(RADIANS(J131))*(1.914602-G131*(0.004817+0.000014*G131))+SIN(RADIANS(2*J131))*(0.019993-0.000101*G131)+SIN(RADIANS(3*J131))*0.000289</f>
        <v>1.5663150962444241</v>
      </c>
      <c r="M131">
        <f t="shared" ref="M131:M194" si="68">I131+L131</f>
        <v>338.7639404215368</v>
      </c>
      <c r="N131">
        <f t="shared" ref="N131:N194" si="69">J131+L131</f>
        <v>6895.5143550712201</v>
      </c>
      <c r="O131">
        <f t="shared" ref="O131:O194" si="70">(1.000001018*(1-K131*K131))/(1+K131*COS(RADIANS(N131)))</f>
        <v>0.99035717770298992</v>
      </c>
      <c r="P131">
        <f t="shared" ref="P131:P194" si="71">M131-0.00569-0.00478*SIN(RADIANS(125.04-1934.136*G131))</f>
        <v>338.75480359041711</v>
      </c>
      <c r="Q131">
        <f t="shared" ref="Q131:Q194" si="72">23+(26+((21.448-G131*(46.815+G131*(0.00059-G131*0.001813))))/60)/60</f>
        <v>23.436929916398132</v>
      </c>
      <c r="R131">
        <f t="shared" ref="R131:R194" si="73">Q131+0.00256*COS(RADIANS(125.04-1934.136*G131))</f>
        <v>23.435156254063127</v>
      </c>
      <c r="S131">
        <f t="shared" si="60"/>
        <v>-19.631920763926232</v>
      </c>
      <c r="T131">
        <f t="shared" ref="T131:T194" si="74">DEGREES(ASIN(SIN(RADIANS(R131))*SIN(RADIANS(P131))))</f>
        <v>-8.2860050486927399</v>
      </c>
      <c r="U131">
        <f t="shared" ref="U131:U194" si="75">TAN(RADIANS(R131/2))*TAN(RADIANS(R131/2))</f>
        <v>4.3018915695273573E-2</v>
      </c>
      <c r="V131">
        <f t="shared" ref="V131:V194" si="76">4*DEGREES(U131*SIN(2*RADIANS(I131))-2*K131*SIN(RADIANS(J131))+4*K131*U131*SIN(RADIANS(J131))*COS(2*RADIANS(I131))-0.5*U131*U131*SIN(4*RADIANS(I131))-1.25*K131*K131*SIN(2*RADIANS(J131)))</f>
        <v>-12.725274103747825</v>
      </c>
      <c r="W131">
        <f t="shared" ref="W131:W194" si="77">DEGREES(ACOS(COS(RADIANS(90.833))/(COS(RADIANS($B$3))*COS(RADIANS(T131)))-TAN(RADIANS($B$3))*TAN(RADIANS(T131))))</f>
        <v>81.332219092806341</v>
      </c>
      <c r="X131" s="8">
        <f t="shared" ref="X131:X194" si="78">(720-4*$B$4-V131+$B$5*60)/1440</f>
        <v>0.4949481070164915</v>
      </c>
      <c r="Y131" s="8">
        <f t="shared" ref="Y131:Y194" si="79">X131-W131*4/1440</f>
        <v>0.26902527620314054</v>
      </c>
      <c r="Z131" s="8">
        <f t="shared" ref="Z131:Z194" si="80">X131+W131*4/1440</f>
        <v>0.72087093782984246</v>
      </c>
      <c r="AA131" s="9">
        <f t="shared" ref="AA131:AA194" si="81">8*W131</f>
        <v>650.65775274245073</v>
      </c>
      <c r="AB131">
        <f t="shared" ref="AB131:AB194" si="82">MOD(E131*1440+V131+4*$B$4-60*$B$5,1440)</f>
        <v>787.2747258962512</v>
      </c>
      <c r="AC131">
        <f t="shared" ref="AC131:AC194" si="83">IF(AB131/4&lt;0,AB131/4+180,AB131/4-180)</f>
        <v>16.818681474062799</v>
      </c>
      <c r="AD131">
        <f t="shared" ref="AD131:AD194" si="84">DEGREES(ACOS(SIN(RADIANS($B$3))*SIN(RADIANS(T131))+COS(RADIANS($B$3))*COS(RADIANS(T131))*COS(RADIANS(AC131))))</f>
        <v>60.101082140304676</v>
      </c>
      <c r="AE131">
        <f t="shared" ref="AE131:AE194" si="85">90-AD131</f>
        <v>29.898917859695324</v>
      </c>
      <c r="AF131">
        <f t="shared" ref="AF131:AF194" si="86">IF(AE131&gt;85,0,IF(AE131&gt;5,58.1/TAN(RADIANS(AE131))-0.07/POWER(TAN(RADIANS(AE131)),3)+0.000086/POWER(TAN(RADIANS(AE131)),5),IF(AE131&gt;-0.575,1735+AE131*(-518.2+AE131*(103.4+AE131*(-12.79+AE131*0.711))),-20.772/TAN(RADIANS(AE131)))))/3600</f>
        <v>2.7965714646777638E-2</v>
      </c>
      <c r="AG131">
        <f t="shared" ref="AG131:AG194" si="87">AE131+AF131</f>
        <v>29.926883574342103</v>
      </c>
      <c r="AH131">
        <f t="shared" ref="AH131:AH194" si="88">IF(AC131&gt;0,MOD(DEGREES(ACOS(((SIN(RADIANS($B$3))*COS(RADIANS(AD131)))-SIN(RADIANS(T131)))/(COS(RADIANS($B$3))*SIN(RADIANS(AD131)))))+180,360),MOD(540-DEGREES(ACOS(((SIN(RADIANS($B$3))*COS(RADIANS(AD131)))-SIN(RADIANS(T131)))/(COS(RADIANS($B$3))*SIN(RADIANS(AD131))))),360))</f>
        <v>199.28588994792042</v>
      </c>
    </row>
    <row r="132" spans="4:34" x14ac:dyDescent="0.3">
      <c r="D132" s="2">
        <f t="shared" si="61"/>
        <v>43158</v>
      </c>
      <c r="E132" s="8">
        <f t="shared" ref="E132:E195" si="89">E131+0.1/24</f>
        <v>0.54583333333333262</v>
      </c>
      <c r="F132" s="3">
        <f t="shared" si="62"/>
        <v>2458176.9208333334</v>
      </c>
      <c r="G132" s="4">
        <f t="shared" si="63"/>
        <v>0.18157209673739619</v>
      </c>
      <c r="I132">
        <f t="shared" si="64"/>
        <v>337.20173218952004</v>
      </c>
      <c r="J132">
        <f t="shared" si="65"/>
        <v>6893.9521466430233</v>
      </c>
      <c r="K132">
        <f t="shared" si="66"/>
        <v>1.6700997076669836E-2</v>
      </c>
      <c r="L132">
        <f t="shared" si="67"/>
        <v>1.5663948775205445</v>
      </c>
      <c r="M132">
        <f t="shared" si="68"/>
        <v>338.76812706704061</v>
      </c>
      <c r="N132">
        <f t="shared" si="69"/>
        <v>6895.5185415205442</v>
      </c>
      <c r="O132">
        <f t="shared" si="70"/>
        <v>0.99035816455283032</v>
      </c>
      <c r="P132">
        <f t="shared" si="71"/>
        <v>338.75899022316764</v>
      </c>
      <c r="Q132">
        <f t="shared" si="72"/>
        <v>23.436929914914653</v>
      </c>
      <c r="R132">
        <f t="shared" si="73"/>
        <v>23.435156259688441</v>
      </c>
      <c r="S132">
        <f t="shared" si="60"/>
        <v>-19.627998026574208</v>
      </c>
      <c r="T132">
        <f t="shared" si="74"/>
        <v>-8.2844367515752353</v>
      </c>
      <c r="U132">
        <f t="shared" si="75"/>
        <v>4.3018915716513159E-2</v>
      </c>
      <c r="V132">
        <f t="shared" si="76"/>
        <v>-12.724529343899611</v>
      </c>
      <c r="W132">
        <f t="shared" si="77"/>
        <v>81.334144516020018</v>
      </c>
      <c r="X132" s="8">
        <f t="shared" si="78"/>
        <v>0.49494758982215248</v>
      </c>
      <c r="Y132" s="8">
        <f t="shared" si="79"/>
        <v>0.26901941061098578</v>
      </c>
      <c r="Z132" s="8">
        <f t="shared" si="80"/>
        <v>0.72087576903331918</v>
      </c>
      <c r="AA132" s="9">
        <f t="shared" si="81"/>
        <v>650.67315612816014</v>
      </c>
      <c r="AB132">
        <f t="shared" si="82"/>
        <v>793.2754706560994</v>
      </c>
      <c r="AC132">
        <f t="shared" si="83"/>
        <v>18.31886766402485</v>
      </c>
      <c r="AD132">
        <f t="shared" si="84"/>
        <v>60.43125457516431</v>
      </c>
      <c r="AE132">
        <f t="shared" si="85"/>
        <v>29.56874542483569</v>
      </c>
      <c r="AF132">
        <f t="shared" si="86"/>
        <v>2.8339637754418622E-2</v>
      </c>
      <c r="AG132">
        <f t="shared" si="87"/>
        <v>29.597085062590107</v>
      </c>
      <c r="AH132">
        <f t="shared" si="88"/>
        <v>200.95270812437028</v>
      </c>
    </row>
    <row r="133" spans="4:34" x14ac:dyDescent="0.3">
      <c r="D133" s="2">
        <f t="shared" si="61"/>
        <v>43158</v>
      </c>
      <c r="E133" s="8">
        <f t="shared" si="89"/>
        <v>0.54999999999999927</v>
      </c>
      <c r="F133" s="3">
        <f t="shared" si="62"/>
        <v>2458176.9249999998</v>
      </c>
      <c r="G133" s="4">
        <f t="shared" si="63"/>
        <v>0.1815722108145055</v>
      </c>
      <c r="I133">
        <f t="shared" si="64"/>
        <v>337.2058390532884</v>
      </c>
      <c r="J133">
        <f t="shared" si="65"/>
        <v>6893.9562533106118</v>
      </c>
      <c r="K133">
        <f t="shared" si="66"/>
        <v>1.6700997071869127E-2</v>
      </c>
      <c r="L133">
        <f t="shared" si="67"/>
        <v>1.566474650444057</v>
      </c>
      <c r="M133">
        <f t="shared" si="68"/>
        <v>338.77231370373244</v>
      </c>
      <c r="N133">
        <f t="shared" si="69"/>
        <v>6895.5227279610563</v>
      </c>
      <c r="O133">
        <f t="shared" si="70"/>
        <v>0.99035915145208353</v>
      </c>
      <c r="P133">
        <f t="shared" si="71"/>
        <v>338.76317684710631</v>
      </c>
      <c r="Q133">
        <f t="shared" si="72"/>
        <v>23.436929913431175</v>
      </c>
      <c r="R133">
        <f t="shared" si="73"/>
        <v>23.435156265313779</v>
      </c>
      <c r="S133">
        <f t="shared" si="60"/>
        <v>-19.62407532874747</v>
      </c>
      <c r="T133">
        <f t="shared" si="74"/>
        <v>-8.2828684194647355</v>
      </c>
      <c r="U133">
        <f t="shared" si="75"/>
        <v>4.3018915737752836E-2</v>
      </c>
      <c r="V133">
        <f t="shared" si="76"/>
        <v>-12.723784427328544</v>
      </c>
      <c r="W133">
        <f t="shared" si="77"/>
        <v>81.336069957977713</v>
      </c>
      <c r="X133" s="8">
        <f t="shared" si="78"/>
        <v>0.49494707251897813</v>
      </c>
      <c r="Y133" s="8">
        <f t="shared" si="79"/>
        <v>0.26901354485792894</v>
      </c>
      <c r="Z133" s="8">
        <f t="shared" si="80"/>
        <v>0.72088060018002731</v>
      </c>
      <c r="AA133" s="9">
        <f t="shared" si="81"/>
        <v>650.68855966382171</v>
      </c>
      <c r="AB133">
        <f t="shared" si="82"/>
        <v>799.27621557267048</v>
      </c>
      <c r="AC133">
        <f t="shared" si="83"/>
        <v>19.81905389316762</v>
      </c>
      <c r="AD133">
        <f t="shared" si="84"/>
        <v>60.787530870188199</v>
      </c>
      <c r="AE133">
        <f t="shared" si="85"/>
        <v>29.212469129811801</v>
      </c>
      <c r="AF133">
        <f t="shared" si="86"/>
        <v>2.8751610196216599E-2</v>
      </c>
      <c r="AG133">
        <f t="shared" si="87"/>
        <v>29.241220740008018</v>
      </c>
      <c r="AH133">
        <f t="shared" si="88"/>
        <v>202.60675954619154</v>
      </c>
    </row>
    <row r="134" spans="4:34" x14ac:dyDescent="0.3">
      <c r="D134" s="2">
        <f t="shared" si="61"/>
        <v>43158</v>
      </c>
      <c r="E134" s="8">
        <f t="shared" si="89"/>
        <v>0.55416666666666592</v>
      </c>
      <c r="F134" s="3">
        <f t="shared" si="62"/>
        <v>2458176.9291666667</v>
      </c>
      <c r="G134" s="4">
        <f t="shared" si="63"/>
        <v>0.18157232489162758</v>
      </c>
      <c r="I134">
        <f t="shared" si="64"/>
        <v>337.20994591751514</v>
      </c>
      <c r="J134">
        <f t="shared" si="65"/>
        <v>6893.9603599786615</v>
      </c>
      <c r="K134">
        <f t="shared" si="66"/>
        <v>1.6700997067068419E-2</v>
      </c>
      <c r="L134">
        <f t="shared" si="67"/>
        <v>1.5665544150324238</v>
      </c>
      <c r="M134">
        <f t="shared" si="68"/>
        <v>338.77650033254758</v>
      </c>
      <c r="N134">
        <f t="shared" si="69"/>
        <v>6895.5269143936939</v>
      </c>
      <c r="O134">
        <f t="shared" si="70"/>
        <v>0.9903601384009656</v>
      </c>
      <c r="P134">
        <f t="shared" si="71"/>
        <v>338.76736346316829</v>
      </c>
      <c r="Q134">
        <f t="shared" si="72"/>
        <v>23.436929911947693</v>
      </c>
      <c r="R134">
        <f t="shared" si="73"/>
        <v>23.435156270939142</v>
      </c>
      <c r="S134">
        <f t="shared" si="60"/>
        <v>-19.620152669564231</v>
      </c>
      <c r="T134">
        <f t="shared" si="74"/>
        <v>-8.2813000520188336</v>
      </c>
      <c r="U134">
        <f t="shared" si="75"/>
        <v>4.301891575899261E-2</v>
      </c>
      <c r="V134">
        <f t="shared" si="76"/>
        <v>-12.723039353890368</v>
      </c>
      <c r="W134">
        <f t="shared" si="77"/>
        <v>81.337995419103734</v>
      </c>
      <c r="X134" s="8">
        <f t="shared" si="78"/>
        <v>0.4949465551068683</v>
      </c>
      <c r="Y134" s="8">
        <f t="shared" si="79"/>
        <v>0.26900767894269129</v>
      </c>
      <c r="Z134" s="8">
        <f t="shared" si="80"/>
        <v>0.72088543127104532</v>
      </c>
      <c r="AA134" s="9">
        <f t="shared" si="81"/>
        <v>650.70396335282987</v>
      </c>
      <c r="AB134">
        <f t="shared" si="82"/>
        <v>805.27696064610859</v>
      </c>
      <c r="AC134">
        <f t="shared" si="83"/>
        <v>21.319240161527148</v>
      </c>
      <c r="AD134">
        <f t="shared" si="84"/>
        <v>61.169408426801304</v>
      </c>
      <c r="AE134">
        <f t="shared" si="85"/>
        <v>28.830591573198696</v>
      </c>
      <c r="AF134">
        <f t="shared" si="86"/>
        <v>2.9203325848497309E-2</v>
      </c>
      <c r="AG134">
        <f t="shared" si="87"/>
        <v>28.859794899047191</v>
      </c>
      <c r="AH134">
        <f t="shared" si="88"/>
        <v>204.24735749452802</v>
      </c>
    </row>
    <row r="135" spans="4:34" x14ac:dyDescent="0.3">
      <c r="D135" s="2">
        <f t="shared" si="61"/>
        <v>43158</v>
      </c>
      <c r="E135" s="8">
        <f t="shared" si="89"/>
        <v>0.55833333333333257</v>
      </c>
      <c r="F135" s="3">
        <f t="shared" si="62"/>
        <v>2458176.9333333331</v>
      </c>
      <c r="G135" s="4">
        <f t="shared" si="63"/>
        <v>0.18157243896873693</v>
      </c>
      <c r="I135">
        <f t="shared" si="64"/>
        <v>337.21405278128441</v>
      </c>
      <c r="J135">
        <f t="shared" si="65"/>
        <v>6893.96446664625</v>
      </c>
      <c r="K135">
        <f t="shared" si="66"/>
        <v>1.670099706226771E-2</v>
      </c>
      <c r="L135">
        <f t="shared" si="67"/>
        <v>1.5666341712673333</v>
      </c>
      <c r="M135">
        <f t="shared" si="68"/>
        <v>338.78068695255172</v>
      </c>
      <c r="N135">
        <f t="shared" si="69"/>
        <v>6895.5311008175177</v>
      </c>
      <c r="O135">
        <f t="shared" si="70"/>
        <v>0.99036112539924992</v>
      </c>
      <c r="P135">
        <f t="shared" si="71"/>
        <v>338.77155007041932</v>
      </c>
      <c r="Q135">
        <f t="shared" si="72"/>
        <v>23.436929910464215</v>
      </c>
      <c r="R135">
        <f t="shared" si="73"/>
        <v>23.435156276564534</v>
      </c>
      <c r="S135">
        <f t="shared" si="60"/>
        <v>-19.616230049894064</v>
      </c>
      <c r="T135">
        <f t="shared" si="74"/>
        <v>-8.2797316495953748</v>
      </c>
      <c r="U135">
        <f t="shared" si="75"/>
        <v>4.3018915780232488E-2</v>
      </c>
      <c r="V135">
        <f t="shared" si="76"/>
        <v>-12.72229412377289</v>
      </c>
      <c r="W135">
        <f t="shared" si="77"/>
        <v>81.339920898962788</v>
      </c>
      <c r="X135" s="8">
        <f t="shared" si="78"/>
        <v>0.49494603758595346</v>
      </c>
      <c r="Y135" s="8">
        <f t="shared" si="79"/>
        <v>0.2690018128666124</v>
      </c>
      <c r="Z135" s="8">
        <f t="shared" si="80"/>
        <v>0.72089026230529452</v>
      </c>
      <c r="AA135" s="9">
        <f t="shared" si="81"/>
        <v>650.7193671917023</v>
      </c>
      <c r="AB135">
        <f t="shared" si="82"/>
        <v>811.27770587622592</v>
      </c>
      <c r="AC135">
        <f t="shared" si="83"/>
        <v>22.819426469056481</v>
      </c>
      <c r="AD135">
        <f t="shared" si="84"/>
        <v>61.576360844925198</v>
      </c>
      <c r="AE135">
        <f t="shared" si="85"/>
        <v>28.423639155074802</v>
      </c>
      <c r="AF135">
        <f t="shared" si="86"/>
        <v>2.9696708872446551E-2</v>
      </c>
      <c r="AG135">
        <f t="shared" si="87"/>
        <v>28.453335863947249</v>
      </c>
      <c r="AH135">
        <f t="shared" si="88"/>
        <v>205.87388632737077</v>
      </c>
    </row>
    <row r="136" spans="4:34" x14ac:dyDescent="0.3">
      <c r="D136" s="2">
        <f t="shared" si="61"/>
        <v>43158</v>
      </c>
      <c r="E136" s="8">
        <f t="shared" si="89"/>
        <v>0.56249999999999922</v>
      </c>
      <c r="F136" s="3">
        <f t="shared" si="62"/>
        <v>2458176.9375</v>
      </c>
      <c r="G136" s="4">
        <f t="shared" si="63"/>
        <v>0.18157255304585901</v>
      </c>
      <c r="I136">
        <f t="shared" si="64"/>
        <v>337.21815964551206</v>
      </c>
      <c r="J136">
        <f t="shared" si="65"/>
        <v>6893.9685733142987</v>
      </c>
      <c r="K136">
        <f t="shared" si="66"/>
        <v>1.6700997057467002E-2</v>
      </c>
      <c r="L136">
        <f t="shared" si="67"/>
        <v>1.566713919166308</v>
      </c>
      <c r="M136">
        <f t="shared" si="68"/>
        <v>338.78487356467838</v>
      </c>
      <c r="N136">
        <f t="shared" si="69"/>
        <v>6895.5352872334652</v>
      </c>
      <c r="O136">
        <f t="shared" si="70"/>
        <v>0.99036211244715178</v>
      </c>
      <c r="P136">
        <f t="shared" si="71"/>
        <v>338.77573666979293</v>
      </c>
      <c r="Q136">
        <f t="shared" si="72"/>
        <v>23.436929908980737</v>
      </c>
      <c r="R136">
        <f t="shared" si="73"/>
        <v>23.435156282189954</v>
      </c>
      <c r="S136">
        <f t="shared" si="60"/>
        <v>-19.612307468856709</v>
      </c>
      <c r="T136">
        <f t="shared" si="74"/>
        <v>-8.2781632118525472</v>
      </c>
      <c r="U136">
        <f t="shared" si="75"/>
        <v>4.3018915801472477E-2</v>
      </c>
      <c r="V136">
        <f t="shared" si="76"/>
        <v>-12.72154873683249</v>
      </c>
      <c r="W136">
        <f t="shared" si="77"/>
        <v>81.341846397978458</v>
      </c>
      <c r="X136" s="8">
        <f t="shared" si="78"/>
        <v>0.49494551995613367</v>
      </c>
      <c r="Y136" s="8">
        <f t="shared" si="79"/>
        <v>0.26899594662841575</v>
      </c>
      <c r="Z136" s="8">
        <f t="shared" si="80"/>
        <v>0.7208950932838516</v>
      </c>
      <c r="AA136" s="9">
        <f t="shared" si="81"/>
        <v>650.73477118382766</v>
      </c>
      <c r="AB136">
        <f t="shared" si="82"/>
        <v>817.2784512631664</v>
      </c>
      <c r="AC136">
        <f t="shared" si="83"/>
        <v>24.319612815791601</v>
      </c>
      <c r="AD136">
        <f t="shared" si="84"/>
        <v>62.007840729593894</v>
      </c>
      <c r="AE136">
        <f t="shared" si="85"/>
        <v>27.992159270406106</v>
      </c>
      <c r="AF136">
        <f t="shared" si="86"/>
        <v>3.023394158857378E-2</v>
      </c>
      <c r="AG136">
        <f t="shared" si="87"/>
        <v>28.022393211994679</v>
      </c>
      <c r="AH136">
        <f t="shared" si="88"/>
        <v>207.48580205631686</v>
      </c>
    </row>
    <row r="137" spans="4:34" x14ac:dyDescent="0.3">
      <c r="D137" s="2">
        <f t="shared" si="61"/>
        <v>43158</v>
      </c>
      <c r="E137" s="8">
        <f t="shared" si="89"/>
        <v>0.56666666666666587</v>
      </c>
      <c r="F137" s="3">
        <f t="shared" si="62"/>
        <v>2458176.9416666669</v>
      </c>
      <c r="G137" s="4">
        <f t="shared" si="63"/>
        <v>0.18157266712298109</v>
      </c>
      <c r="I137">
        <f t="shared" si="64"/>
        <v>337.22226650973971</v>
      </c>
      <c r="J137">
        <f t="shared" si="65"/>
        <v>6893.9726799823466</v>
      </c>
      <c r="K137">
        <f t="shared" si="66"/>
        <v>1.6700997052666294E-2</v>
      </c>
      <c r="L137">
        <f t="shared" si="67"/>
        <v>1.5667936587199878</v>
      </c>
      <c r="M137">
        <f t="shared" si="68"/>
        <v>338.78906016845968</v>
      </c>
      <c r="N137">
        <f t="shared" si="69"/>
        <v>6895.5394736410663</v>
      </c>
      <c r="O137">
        <f t="shared" si="70"/>
        <v>0.99036309954455581</v>
      </c>
      <c r="P137">
        <f t="shared" si="71"/>
        <v>338.77992326082125</v>
      </c>
      <c r="Q137">
        <f t="shared" si="72"/>
        <v>23.436929907497259</v>
      </c>
      <c r="R137">
        <f t="shared" si="73"/>
        <v>23.435156287815399</v>
      </c>
      <c r="S137">
        <f t="shared" si="60"/>
        <v>-19.60838492688486</v>
      </c>
      <c r="T137">
        <f t="shared" si="74"/>
        <v>-8.2765947389735075</v>
      </c>
      <c r="U137">
        <f t="shared" si="75"/>
        <v>4.3018915822712556E-2</v>
      </c>
      <c r="V137">
        <f t="shared" si="76"/>
        <v>-12.720803193174211</v>
      </c>
      <c r="W137">
        <f t="shared" si="77"/>
        <v>81.34377191592985</v>
      </c>
      <c r="X137" s="8">
        <f t="shared" si="78"/>
        <v>0.49494500221748211</v>
      </c>
      <c r="Y137" s="8">
        <f t="shared" si="79"/>
        <v>0.26899008022878812</v>
      </c>
      <c r="Z137" s="8">
        <f t="shared" si="80"/>
        <v>0.7208999242061761</v>
      </c>
      <c r="AA137" s="9">
        <f t="shared" si="81"/>
        <v>650.7501753274388</v>
      </c>
      <c r="AB137">
        <f t="shared" si="82"/>
        <v>823.27919680682464</v>
      </c>
      <c r="AC137">
        <f t="shared" si="83"/>
        <v>25.819799201706161</v>
      </c>
      <c r="AD137">
        <f t="shared" si="84"/>
        <v>62.463282467663944</v>
      </c>
      <c r="AE137">
        <f t="shared" si="85"/>
        <v>27.536717532336056</v>
      </c>
      <c r="AF137">
        <f t="shared" si="86"/>
        <v>3.0817497073841717E-2</v>
      </c>
      <c r="AG137">
        <f t="shared" si="87"/>
        <v>27.567535029409896</v>
      </c>
      <c r="AH137">
        <f t="shared" si="88"/>
        <v>209.08263226458877</v>
      </c>
    </row>
    <row r="138" spans="4:34" x14ac:dyDescent="0.3">
      <c r="D138" s="2">
        <f t="shared" si="61"/>
        <v>43158</v>
      </c>
      <c r="E138" s="8">
        <f t="shared" si="89"/>
        <v>0.57083333333333253</v>
      </c>
      <c r="F138" s="3">
        <f t="shared" si="62"/>
        <v>2458176.9458333333</v>
      </c>
      <c r="G138" s="4">
        <f t="shared" si="63"/>
        <v>0.18157278120009041</v>
      </c>
      <c r="I138">
        <f t="shared" si="64"/>
        <v>337.22637337350625</v>
      </c>
      <c r="J138">
        <f t="shared" si="65"/>
        <v>6893.976786649936</v>
      </c>
      <c r="K138">
        <f t="shared" si="66"/>
        <v>1.6700997047865585E-2</v>
      </c>
      <c r="L138">
        <f t="shared" si="67"/>
        <v>1.5668733899190952</v>
      </c>
      <c r="M138">
        <f t="shared" si="68"/>
        <v>338.79324676342532</v>
      </c>
      <c r="N138">
        <f t="shared" si="69"/>
        <v>6895.5436600398552</v>
      </c>
      <c r="O138">
        <f t="shared" si="70"/>
        <v>0.99036408669134623</v>
      </c>
      <c r="P138">
        <f t="shared" si="71"/>
        <v>338.78410984303395</v>
      </c>
      <c r="Q138">
        <f t="shared" si="72"/>
        <v>23.436929906013781</v>
      </c>
      <c r="R138">
        <f t="shared" si="73"/>
        <v>23.435156293440869</v>
      </c>
      <c r="S138">
        <f t="shared" si="60"/>
        <v>-19.604462424413438</v>
      </c>
      <c r="T138">
        <f t="shared" si="74"/>
        <v>-8.2750262311423288</v>
      </c>
      <c r="U138">
        <f t="shared" si="75"/>
        <v>4.3018915843952732E-2</v>
      </c>
      <c r="V138">
        <f t="shared" si="76"/>
        <v>-12.720057492904141</v>
      </c>
      <c r="W138">
        <f t="shared" si="77"/>
        <v>81.34569745259499</v>
      </c>
      <c r="X138" s="8">
        <f t="shared" si="78"/>
        <v>0.49494448437007232</v>
      </c>
      <c r="Y138" s="8">
        <f t="shared" si="79"/>
        <v>0.26898421366841957</v>
      </c>
      <c r="Z138" s="8">
        <f t="shared" si="80"/>
        <v>0.72090475507172513</v>
      </c>
      <c r="AA138" s="9">
        <f t="shared" si="81"/>
        <v>650.76557962075992</v>
      </c>
      <c r="AB138">
        <f t="shared" si="82"/>
        <v>829.27994250709469</v>
      </c>
      <c r="AC138">
        <f t="shared" si="83"/>
        <v>27.319985626773672</v>
      </c>
      <c r="AD138">
        <f t="shared" si="84"/>
        <v>62.942104942863239</v>
      </c>
      <c r="AE138">
        <f t="shared" si="85"/>
        <v>27.057895057136761</v>
      </c>
      <c r="AF138">
        <f t="shared" si="86"/>
        <v>3.1450177353605405E-2</v>
      </c>
      <c r="AG138">
        <f t="shared" si="87"/>
        <v>27.089345234490366</v>
      </c>
      <c r="AH138">
        <f t="shared" si="88"/>
        <v>210.6639754223161</v>
      </c>
    </row>
    <row r="139" spans="4:34" x14ac:dyDescent="0.3">
      <c r="D139" s="2">
        <f t="shared" si="61"/>
        <v>43158</v>
      </c>
      <c r="E139" s="8">
        <f t="shared" si="89"/>
        <v>0.57499999999999918</v>
      </c>
      <c r="F139" s="3">
        <f t="shared" si="62"/>
        <v>2458176.9500000002</v>
      </c>
      <c r="G139" s="4">
        <f t="shared" si="63"/>
        <v>0.18157289527721249</v>
      </c>
      <c r="I139">
        <f t="shared" si="64"/>
        <v>337.23048023773481</v>
      </c>
      <c r="J139">
        <f t="shared" si="65"/>
        <v>6893.9808933179838</v>
      </c>
      <c r="K139">
        <f t="shared" si="66"/>
        <v>1.6700997043064877E-2</v>
      </c>
      <c r="L139">
        <f t="shared" si="67"/>
        <v>1.5669531127810212</v>
      </c>
      <c r="M139">
        <f t="shared" si="68"/>
        <v>338.7974333505158</v>
      </c>
      <c r="N139">
        <f t="shared" si="69"/>
        <v>6895.5478464307653</v>
      </c>
      <c r="O139">
        <f t="shared" si="70"/>
        <v>0.9903650738877382</v>
      </c>
      <c r="P139">
        <f t="shared" si="71"/>
        <v>338.78829641737155</v>
      </c>
      <c r="Q139">
        <f t="shared" si="72"/>
        <v>23.436929904530299</v>
      </c>
      <c r="R139">
        <f t="shared" si="73"/>
        <v>23.435156299066364</v>
      </c>
      <c r="S139">
        <f t="shared" si="60"/>
        <v>-19.600539960555611</v>
      </c>
      <c r="T139">
        <f t="shared" si="74"/>
        <v>-8.2734576880145436</v>
      </c>
      <c r="U139">
        <f t="shared" si="75"/>
        <v>4.3018915865192998E-2</v>
      </c>
      <c r="V139">
        <f t="shared" si="76"/>
        <v>-12.71931163587627</v>
      </c>
      <c r="W139">
        <f t="shared" si="77"/>
        <v>81.347623008400731</v>
      </c>
      <c r="X139" s="8">
        <f t="shared" si="78"/>
        <v>0.49494396641380295</v>
      </c>
      <c r="Y139" s="8">
        <f t="shared" si="79"/>
        <v>0.26897834694602313</v>
      </c>
      <c r="Z139" s="8">
        <f t="shared" si="80"/>
        <v>0.72090958588158283</v>
      </c>
      <c r="AA139" s="9">
        <f t="shared" si="81"/>
        <v>650.78098406720585</v>
      </c>
      <c r="AB139">
        <f t="shared" si="82"/>
        <v>835.28068836412262</v>
      </c>
      <c r="AC139">
        <f t="shared" si="83"/>
        <v>28.820172091030656</v>
      </c>
      <c r="AD139">
        <f t="shared" si="84"/>
        <v>63.443714166405819</v>
      </c>
      <c r="AE139">
        <f t="shared" si="85"/>
        <v>26.556285833594181</v>
      </c>
      <c r="AF139">
        <f t="shared" si="86"/>
        <v>3.2135158271376474E-2</v>
      </c>
      <c r="AG139">
        <f t="shared" si="87"/>
        <v>26.588420991865558</v>
      </c>
      <c r="AH139">
        <f t="shared" si="88"/>
        <v>212.22949965860829</v>
      </c>
    </row>
    <row r="140" spans="4:34" x14ac:dyDescent="0.3">
      <c r="D140" s="2">
        <f t="shared" si="61"/>
        <v>43158</v>
      </c>
      <c r="E140" s="8">
        <f t="shared" si="89"/>
        <v>0.57916666666666583</v>
      </c>
      <c r="F140" s="3">
        <f t="shared" si="62"/>
        <v>2458176.9541666666</v>
      </c>
      <c r="G140" s="4">
        <f t="shared" si="63"/>
        <v>0.18157300935432183</v>
      </c>
      <c r="I140">
        <f t="shared" si="64"/>
        <v>337.23458710150408</v>
      </c>
      <c r="J140">
        <f t="shared" si="65"/>
        <v>6893.9849999855742</v>
      </c>
      <c r="K140">
        <f t="shared" si="66"/>
        <v>1.6700997038264168E-2</v>
      </c>
      <c r="L140">
        <f t="shared" si="67"/>
        <v>1.5670328272876213</v>
      </c>
      <c r="M140">
        <f t="shared" si="68"/>
        <v>338.80161992879169</v>
      </c>
      <c r="N140">
        <f t="shared" si="69"/>
        <v>6895.5520328128614</v>
      </c>
      <c r="O140">
        <f t="shared" si="70"/>
        <v>0.99036606113350567</v>
      </c>
      <c r="P140">
        <f t="shared" si="71"/>
        <v>338.79248298289457</v>
      </c>
      <c r="Q140">
        <f t="shared" si="72"/>
        <v>23.436929903046821</v>
      </c>
      <c r="R140">
        <f t="shared" si="73"/>
        <v>23.435156304691887</v>
      </c>
      <c r="S140">
        <f t="shared" si="60"/>
        <v>-19.596617536185896</v>
      </c>
      <c r="T140">
        <f t="shared" si="74"/>
        <v>-8.2718891099500187</v>
      </c>
      <c r="U140">
        <f t="shared" si="75"/>
        <v>4.3018915886433369E-2</v>
      </c>
      <c r="V140">
        <f t="shared" si="76"/>
        <v>-12.718565622280522</v>
      </c>
      <c r="W140">
        <f t="shared" si="77"/>
        <v>81.349548582909264</v>
      </c>
      <c r="X140" s="8">
        <f t="shared" si="78"/>
        <v>0.49494344834880588</v>
      </c>
      <c r="Y140" s="8">
        <f t="shared" si="79"/>
        <v>0.26897248006294683</v>
      </c>
      <c r="Z140" s="8">
        <f t="shared" si="80"/>
        <v>0.72091441663466493</v>
      </c>
      <c r="AA140" s="9">
        <f t="shared" si="81"/>
        <v>650.79638866327412</v>
      </c>
      <c r="AB140">
        <f t="shared" si="82"/>
        <v>841.28143437771826</v>
      </c>
      <c r="AC140">
        <f t="shared" si="83"/>
        <v>30.320358594429564</v>
      </c>
      <c r="AD140">
        <f t="shared" si="84"/>
        <v>63.967505803747308</v>
      </c>
      <c r="AE140">
        <f t="shared" si="85"/>
        <v>26.032494196252692</v>
      </c>
      <c r="AF140">
        <f t="shared" si="86"/>
        <v>3.2876042376520635E-2</v>
      </c>
      <c r="AG140">
        <f t="shared" si="87"/>
        <v>26.065370238629214</v>
      </c>
      <c r="AH140">
        <f t="shared" si="88"/>
        <v>213.77894105373008</v>
      </c>
    </row>
    <row r="141" spans="4:34" x14ac:dyDescent="0.3">
      <c r="D141" s="2">
        <f t="shared" si="61"/>
        <v>43158</v>
      </c>
      <c r="E141" s="8">
        <f t="shared" si="89"/>
        <v>0.58333333333333248</v>
      </c>
      <c r="F141" s="3">
        <f t="shared" si="62"/>
        <v>2458176.9583333335</v>
      </c>
      <c r="G141" s="4">
        <f t="shared" si="63"/>
        <v>0.18157312343144391</v>
      </c>
      <c r="I141">
        <f t="shared" si="64"/>
        <v>337.23869396573173</v>
      </c>
      <c r="J141">
        <f t="shared" si="65"/>
        <v>6893.9891066536229</v>
      </c>
      <c r="K141">
        <f t="shared" si="66"/>
        <v>1.670099703346346E-2</v>
      </c>
      <c r="L141">
        <f t="shared" si="67"/>
        <v>1.5671125334562663</v>
      </c>
      <c r="M141">
        <f t="shared" si="68"/>
        <v>338.80580649918801</v>
      </c>
      <c r="N141">
        <f t="shared" si="69"/>
        <v>6895.5562191870795</v>
      </c>
      <c r="O141">
        <f t="shared" si="70"/>
        <v>0.99036704842886447</v>
      </c>
      <c r="P141">
        <f t="shared" si="71"/>
        <v>338.79666954053812</v>
      </c>
      <c r="Q141">
        <f t="shared" si="72"/>
        <v>23.436929901563342</v>
      </c>
      <c r="R141">
        <f t="shared" si="73"/>
        <v>23.435156310317439</v>
      </c>
      <c r="S141">
        <f t="shared" si="60"/>
        <v>-19.592695150422525</v>
      </c>
      <c r="T141">
        <f t="shared" si="74"/>
        <v>-8.2703204966062867</v>
      </c>
      <c r="U141">
        <f t="shared" si="75"/>
        <v>4.3018915907673851E-2</v>
      </c>
      <c r="V141">
        <f t="shared" si="76"/>
        <v>-12.717819451972151</v>
      </c>
      <c r="W141">
        <f t="shared" si="77"/>
        <v>81.351474176544968</v>
      </c>
      <c r="X141" s="8">
        <f t="shared" si="78"/>
        <v>0.49494293017498064</v>
      </c>
      <c r="Y141" s="8">
        <f t="shared" si="79"/>
        <v>0.26896661301791125</v>
      </c>
      <c r="Z141" s="8">
        <f t="shared" si="80"/>
        <v>0.72091924733205004</v>
      </c>
      <c r="AA141" s="9">
        <f t="shared" si="81"/>
        <v>650.81179341235975</v>
      </c>
      <c r="AB141">
        <f t="shared" si="82"/>
        <v>847.28218054802664</v>
      </c>
      <c r="AC141">
        <f t="shared" si="83"/>
        <v>31.820545137006661</v>
      </c>
      <c r="AD141">
        <f t="shared" si="84"/>
        <v>64.512867575988054</v>
      </c>
      <c r="AE141">
        <f t="shared" si="85"/>
        <v>25.487132424011946</v>
      </c>
      <c r="AF141">
        <f t="shared" si="86"/>
        <v>3.3676921487271611E-2</v>
      </c>
      <c r="AG141">
        <f t="shared" si="87"/>
        <v>25.520809345499217</v>
      </c>
      <c r="AH141">
        <f t="shared" si="88"/>
        <v>215.31210151988626</v>
      </c>
    </row>
    <row r="142" spans="4:34" x14ac:dyDescent="0.3">
      <c r="D142" s="2">
        <f t="shared" si="61"/>
        <v>43158</v>
      </c>
      <c r="E142" s="8">
        <f t="shared" si="89"/>
        <v>0.58749999999999913</v>
      </c>
      <c r="F142" s="3">
        <f t="shared" si="62"/>
        <v>2458176.9624999999</v>
      </c>
      <c r="G142" s="4">
        <f t="shared" si="63"/>
        <v>0.18157323750855323</v>
      </c>
      <c r="I142">
        <f t="shared" si="64"/>
        <v>337.24280082949826</v>
      </c>
      <c r="J142">
        <f t="shared" si="65"/>
        <v>6893.9932133212114</v>
      </c>
      <c r="K142">
        <f t="shared" si="66"/>
        <v>1.6700997028662751E-2</v>
      </c>
      <c r="L142">
        <f t="shared" si="67"/>
        <v>1.5671922312687219</v>
      </c>
      <c r="M142">
        <f t="shared" si="68"/>
        <v>338.809993060767</v>
      </c>
      <c r="N142">
        <f t="shared" si="69"/>
        <v>6895.56040555248</v>
      </c>
      <c r="O142">
        <f t="shared" si="70"/>
        <v>0.99036803577358734</v>
      </c>
      <c r="P142">
        <f t="shared" si="71"/>
        <v>338.80085608936434</v>
      </c>
      <c r="Q142">
        <f t="shared" si="72"/>
        <v>23.436929900079864</v>
      </c>
      <c r="R142">
        <f t="shared" si="73"/>
        <v>23.435156315943015</v>
      </c>
      <c r="S142">
        <f t="shared" si="60"/>
        <v>-19.588772804138529</v>
      </c>
      <c r="T142">
        <f t="shared" si="74"/>
        <v>-8.2687518483426405</v>
      </c>
      <c r="U142">
        <f t="shared" si="75"/>
        <v>4.3018915928914443E-2</v>
      </c>
      <c r="V142">
        <f t="shared" si="76"/>
        <v>-12.717073125140354</v>
      </c>
      <c r="W142">
        <f t="shared" si="77"/>
        <v>81.353399788870817</v>
      </c>
      <c r="X142" s="8">
        <f t="shared" si="78"/>
        <v>0.49494241189245858</v>
      </c>
      <c r="Y142" s="8">
        <f t="shared" si="79"/>
        <v>0.26896074581226187</v>
      </c>
      <c r="Z142" s="8">
        <f t="shared" si="80"/>
        <v>0.72092407797265534</v>
      </c>
      <c r="AA142" s="9">
        <f t="shared" si="81"/>
        <v>650.82719831096654</v>
      </c>
      <c r="AB142">
        <f t="shared" si="82"/>
        <v>853.28292687485828</v>
      </c>
      <c r="AC142">
        <f t="shared" si="83"/>
        <v>33.320731718714569</v>
      </c>
      <c r="AD142">
        <f t="shared" si="84"/>
        <v>65.07918152675721</v>
      </c>
      <c r="AE142">
        <f t="shared" si="85"/>
        <v>24.92081847324279</v>
      </c>
      <c r="AF142">
        <f t="shared" si="86"/>
        <v>3.4542451012397273E-2</v>
      </c>
      <c r="AG142">
        <f t="shared" si="87"/>
        <v>24.955360924255185</v>
      </c>
      <c r="AH142">
        <f t="shared" si="88"/>
        <v>216.82884633445977</v>
      </c>
    </row>
    <row r="143" spans="4:34" x14ac:dyDescent="0.3">
      <c r="D143" s="2">
        <f t="shared" si="61"/>
        <v>43158</v>
      </c>
      <c r="E143" s="8">
        <f t="shared" si="89"/>
        <v>0.59166666666666579</v>
      </c>
      <c r="F143" s="3">
        <f t="shared" si="62"/>
        <v>2458176.9666666668</v>
      </c>
      <c r="G143" s="4">
        <f t="shared" si="63"/>
        <v>0.18157335158567531</v>
      </c>
      <c r="I143">
        <f t="shared" si="64"/>
        <v>337.24690769372592</v>
      </c>
      <c r="J143">
        <f t="shared" si="65"/>
        <v>6893.9973199892602</v>
      </c>
      <c r="K143">
        <f t="shared" si="66"/>
        <v>1.6700997023862043E-2</v>
      </c>
      <c r="L143">
        <f t="shared" si="67"/>
        <v>1.5672719207424812</v>
      </c>
      <c r="M143">
        <f t="shared" si="68"/>
        <v>338.8141796144684</v>
      </c>
      <c r="N143">
        <f t="shared" si="69"/>
        <v>6895.5645919100025</v>
      </c>
      <c r="O143">
        <f t="shared" si="70"/>
        <v>0.99036902316789088</v>
      </c>
      <c r="P143">
        <f t="shared" si="71"/>
        <v>338.8050426303131</v>
      </c>
      <c r="Q143">
        <f t="shared" si="72"/>
        <v>23.436929898596386</v>
      </c>
      <c r="R143">
        <f t="shared" si="73"/>
        <v>23.435156321568616</v>
      </c>
      <c r="S143">
        <f t="shared" si="60"/>
        <v>-19.584850496447611</v>
      </c>
      <c r="T143">
        <f t="shared" si="74"/>
        <v>-8.2671831648147851</v>
      </c>
      <c r="U143">
        <f t="shared" si="75"/>
        <v>4.3018915950155098E-2</v>
      </c>
      <c r="V143">
        <f t="shared" si="76"/>
        <v>-12.716326641639576</v>
      </c>
      <c r="W143">
        <f t="shared" si="77"/>
        <v>81.355325420313363</v>
      </c>
      <c r="X143" s="8">
        <f t="shared" si="78"/>
        <v>0.49494189350113865</v>
      </c>
      <c r="Y143" s="8">
        <f t="shared" si="79"/>
        <v>0.26895487844471266</v>
      </c>
      <c r="Z143" s="8">
        <f t="shared" si="80"/>
        <v>0.72092890855756464</v>
      </c>
      <c r="AA143" s="9">
        <f t="shared" si="81"/>
        <v>650.84260336250691</v>
      </c>
      <c r="AB143">
        <f t="shared" si="82"/>
        <v>859.28367335835901</v>
      </c>
      <c r="AC143">
        <f t="shared" si="83"/>
        <v>34.820918339589753</v>
      </c>
      <c r="AD143">
        <f t="shared" si="84"/>
        <v>65.665826138808072</v>
      </c>
      <c r="AE143">
        <f t="shared" si="85"/>
        <v>24.334173861191928</v>
      </c>
      <c r="AF143">
        <f t="shared" si="86"/>
        <v>3.547793863175195E-2</v>
      </c>
      <c r="AG143">
        <f t="shared" si="87"/>
        <v>24.369651799823679</v>
      </c>
      <c r="AH143">
        <f t="shared" si="88"/>
        <v>218.32910139395906</v>
      </c>
    </row>
    <row r="144" spans="4:34" x14ac:dyDescent="0.3">
      <c r="D144" s="2">
        <f t="shared" si="61"/>
        <v>43158</v>
      </c>
      <c r="E144" s="8">
        <f t="shared" si="89"/>
        <v>0.59583333333333244</v>
      </c>
      <c r="F144" s="3">
        <f t="shared" si="62"/>
        <v>2458176.9708333332</v>
      </c>
      <c r="G144" s="4">
        <f t="shared" si="63"/>
        <v>0.18157346566278465</v>
      </c>
      <c r="I144">
        <f t="shared" si="64"/>
        <v>337.25101455749518</v>
      </c>
      <c r="J144">
        <f t="shared" si="65"/>
        <v>6894.0014266568487</v>
      </c>
      <c r="K144">
        <f t="shared" si="66"/>
        <v>1.6700997019061335E-2</v>
      </c>
      <c r="L144">
        <f t="shared" si="67"/>
        <v>1.5673516018592815</v>
      </c>
      <c r="M144">
        <f t="shared" si="68"/>
        <v>338.81836615935447</v>
      </c>
      <c r="N144">
        <f t="shared" si="69"/>
        <v>6895.5687782587083</v>
      </c>
      <c r="O144">
        <f t="shared" si="70"/>
        <v>0.99037001061154839</v>
      </c>
      <c r="P144">
        <f t="shared" si="71"/>
        <v>338.80922916244651</v>
      </c>
      <c r="Q144">
        <f t="shared" si="72"/>
        <v>23.436929897112904</v>
      </c>
      <c r="R144">
        <f t="shared" si="73"/>
        <v>23.435156327194242</v>
      </c>
      <c r="S144">
        <f t="shared" si="60"/>
        <v>-19.580928228222799</v>
      </c>
      <c r="T144">
        <f t="shared" si="74"/>
        <v>-8.2656144463820311</v>
      </c>
      <c r="U144">
        <f t="shared" si="75"/>
        <v>4.3018915971395871E-2</v>
      </c>
      <c r="V144">
        <f t="shared" si="76"/>
        <v>-12.715580001659017</v>
      </c>
      <c r="W144">
        <f t="shared" si="77"/>
        <v>81.357251070435581</v>
      </c>
      <c r="X144" s="8">
        <f t="shared" si="78"/>
        <v>0.49494137500115204</v>
      </c>
      <c r="Y144" s="8">
        <f t="shared" si="79"/>
        <v>0.26894901091660872</v>
      </c>
      <c r="Z144" s="8">
        <f t="shared" si="80"/>
        <v>0.72093373908569536</v>
      </c>
      <c r="AA144" s="9">
        <f t="shared" si="81"/>
        <v>650.85800856348465</v>
      </c>
      <c r="AB144">
        <f t="shared" si="82"/>
        <v>865.28441999833967</v>
      </c>
      <c r="AC144">
        <f t="shared" si="83"/>
        <v>36.321104999584918</v>
      </c>
      <c r="AD144">
        <f t="shared" si="84"/>
        <v>66.272178297692832</v>
      </c>
      <c r="AE144">
        <f t="shared" si="85"/>
        <v>23.727821702307168</v>
      </c>
      <c r="AF144">
        <f t="shared" si="86"/>
        <v>3.6489450635891756E-2</v>
      </c>
      <c r="AG144">
        <f t="shared" si="87"/>
        <v>23.764311152943058</v>
      </c>
      <c r="AH144">
        <f t="shared" si="88"/>
        <v>219.81285024849876</v>
      </c>
    </row>
    <row r="145" spans="4:34" x14ac:dyDescent="0.3">
      <c r="D145" s="2">
        <f t="shared" si="61"/>
        <v>43158</v>
      </c>
      <c r="E145" s="8">
        <f t="shared" si="89"/>
        <v>0.59999999999999909</v>
      </c>
      <c r="F145" s="3">
        <f t="shared" si="62"/>
        <v>2458176.9750000001</v>
      </c>
      <c r="G145" s="4">
        <f t="shared" si="63"/>
        <v>0.18157357973990673</v>
      </c>
      <c r="I145">
        <f t="shared" si="64"/>
        <v>337.25512142172283</v>
      </c>
      <c r="J145">
        <f t="shared" si="65"/>
        <v>6894.0055333248974</v>
      </c>
      <c r="K145">
        <f t="shared" si="66"/>
        <v>1.6700997014260626E-2</v>
      </c>
      <c r="L145">
        <f t="shared" si="67"/>
        <v>1.5674312746365819</v>
      </c>
      <c r="M145">
        <f t="shared" si="68"/>
        <v>338.82255269635942</v>
      </c>
      <c r="N145">
        <f t="shared" si="69"/>
        <v>6895.5729645995343</v>
      </c>
      <c r="O145">
        <f t="shared" si="70"/>
        <v>0.99037099810477525</v>
      </c>
      <c r="P145">
        <f t="shared" si="71"/>
        <v>338.81341568669887</v>
      </c>
      <c r="Q145">
        <f t="shared" si="72"/>
        <v>23.436929895629426</v>
      </c>
      <c r="R145">
        <f t="shared" si="73"/>
        <v>23.435156332819897</v>
      </c>
      <c r="S145">
        <f t="shared" si="60"/>
        <v>-19.577005998583111</v>
      </c>
      <c r="T145">
        <f t="shared" si="74"/>
        <v>-8.2640456927021813</v>
      </c>
      <c r="U145">
        <f t="shared" si="75"/>
        <v>4.3018915992636748E-2</v>
      </c>
      <c r="V145">
        <f t="shared" si="76"/>
        <v>-12.71483320505434</v>
      </c>
      <c r="W145">
        <f t="shared" si="77"/>
        <v>81.359176739661478</v>
      </c>
      <c r="X145" s="8">
        <f t="shared" si="78"/>
        <v>0.49494085639239882</v>
      </c>
      <c r="Y145" s="8">
        <f t="shared" si="79"/>
        <v>0.26894314322667245</v>
      </c>
      <c r="Z145" s="8">
        <f t="shared" si="80"/>
        <v>0.72093856955812519</v>
      </c>
      <c r="AA145" s="9">
        <f t="shared" si="81"/>
        <v>650.87341391729183</v>
      </c>
      <c r="AB145">
        <f t="shared" si="82"/>
        <v>871.28516679494442</v>
      </c>
      <c r="AC145">
        <f t="shared" si="83"/>
        <v>37.821291698736104</v>
      </c>
      <c r="AD145">
        <f t="shared" si="84"/>
        <v>66.897615092851609</v>
      </c>
      <c r="AE145">
        <f t="shared" si="85"/>
        <v>23.102384907148391</v>
      </c>
      <c r="AF145">
        <f t="shared" si="86"/>
        <v>3.7583940101836327E-2</v>
      </c>
      <c r="AG145">
        <f t="shared" si="87"/>
        <v>23.139968847250227</v>
      </c>
      <c r="AH145">
        <f t="shared" si="88"/>
        <v>221.28013097908817</v>
      </c>
    </row>
    <row r="146" spans="4:34" x14ac:dyDescent="0.3">
      <c r="D146" s="2">
        <f t="shared" si="61"/>
        <v>43158</v>
      </c>
      <c r="E146" s="8">
        <f t="shared" si="89"/>
        <v>0.60416666666666574</v>
      </c>
      <c r="F146" s="3">
        <f t="shared" si="62"/>
        <v>2458176.9791666665</v>
      </c>
      <c r="G146" s="4">
        <f t="shared" si="63"/>
        <v>0.18157369381701605</v>
      </c>
      <c r="I146">
        <f t="shared" si="64"/>
        <v>337.25922828549028</v>
      </c>
      <c r="J146">
        <f t="shared" si="65"/>
        <v>6894.0096399924869</v>
      </c>
      <c r="K146">
        <f t="shared" si="66"/>
        <v>1.6700997009459918E-2</v>
      </c>
      <c r="L146">
        <f t="shared" si="67"/>
        <v>1.5675109390561384</v>
      </c>
      <c r="M146">
        <f t="shared" si="68"/>
        <v>338.82673922454643</v>
      </c>
      <c r="N146">
        <f t="shared" si="69"/>
        <v>6895.5771509315427</v>
      </c>
      <c r="O146">
        <f t="shared" si="70"/>
        <v>0.99037198564734519</v>
      </c>
      <c r="P146">
        <f t="shared" si="71"/>
        <v>338.81760220213334</v>
      </c>
      <c r="Q146">
        <f t="shared" si="72"/>
        <v>23.436929894145948</v>
      </c>
      <c r="R146">
        <f t="shared" si="73"/>
        <v>23.43515633844558</v>
      </c>
      <c r="S146">
        <f t="shared" si="60"/>
        <v>-19.573083808400586</v>
      </c>
      <c r="T146">
        <f t="shared" si="74"/>
        <v>-8.2624769041341786</v>
      </c>
      <c r="U146">
        <f t="shared" si="75"/>
        <v>4.3018916013877716E-2</v>
      </c>
      <c r="V146">
        <f t="shared" si="76"/>
        <v>-12.714086252014592</v>
      </c>
      <c r="W146">
        <f t="shared" si="77"/>
        <v>81.361102427554442</v>
      </c>
      <c r="X146" s="8">
        <f t="shared" si="78"/>
        <v>0.49494033767501011</v>
      </c>
      <c r="Y146" s="8">
        <f t="shared" si="79"/>
        <v>0.26893727537624779</v>
      </c>
      <c r="Z146" s="8">
        <f t="shared" si="80"/>
        <v>0.72094339997377244</v>
      </c>
      <c r="AA146" s="9">
        <f t="shared" si="81"/>
        <v>650.88881942043554</v>
      </c>
      <c r="AB146">
        <f t="shared" si="82"/>
        <v>877.28591374798407</v>
      </c>
      <c r="AC146">
        <f t="shared" si="83"/>
        <v>39.321478436996017</v>
      </c>
      <c r="AD146">
        <f t="shared" si="84"/>
        <v>67.541515458905948</v>
      </c>
      <c r="AE146">
        <f t="shared" si="85"/>
        <v>22.458484541094052</v>
      </c>
      <c r="AF146">
        <f t="shared" si="86"/>
        <v>3.8769402266584596E-2</v>
      </c>
      <c r="AG146">
        <f t="shared" si="87"/>
        <v>22.497253943360636</v>
      </c>
      <c r="AH146">
        <f t="shared" si="88"/>
        <v>222.73103296946624</v>
      </c>
    </row>
    <row r="147" spans="4:34" x14ac:dyDescent="0.3">
      <c r="D147" s="2">
        <f t="shared" si="61"/>
        <v>43158</v>
      </c>
      <c r="E147" s="8">
        <f t="shared" si="89"/>
        <v>0.60833333333333239</v>
      </c>
      <c r="F147" s="3">
        <f t="shared" si="62"/>
        <v>2458176.9833333334</v>
      </c>
      <c r="G147" s="4">
        <f t="shared" si="63"/>
        <v>0.18157380789413813</v>
      </c>
      <c r="I147">
        <f t="shared" si="64"/>
        <v>337.26333514971793</v>
      </c>
      <c r="J147">
        <f t="shared" si="65"/>
        <v>6894.0137466605347</v>
      </c>
      <c r="K147">
        <f t="shared" si="66"/>
        <v>1.6700997004659209E-2</v>
      </c>
      <c r="L147">
        <f t="shared" si="67"/>
        <v>1.5675905951353906</v>
      </c>
      <c r="M147">
        <f t="shared" si="68"/>
        <v>338.83092574485335</v>
      </c>
      <c r="N147">
        <f t="shared" si="69"/>
        <v>6895.5813372556704</v>
      </c>
      <c r="O147">
        <f t="shared" si="70"/>
        <v>0.99037297323947415</v>
      </c>
      <c r="P147">
        <f t="shared" si="71"/>
        <v>338.82178870968778</v>
      </c>
      <c r="Q147">
        <f t="shared" si="72"/>
        <v>23.436929892662469</v>
      </c>
      <c r="R147">
        <f t="shared" si="73"/>
        <v>23.435156344071288</v>
      </c>
      <c r="S147">
        <f t="shared" si="60"/>
        <v>-19.569161656790826</v>
      </c>
      <c r="T147">
        <f t="shared" si="74"/>
        <v>-8.2609080803344401</v>
      </c>
      <c r="U147">
        <f t="shared" si="75"/>
        <v>4.3018916035118801E-2</v>
      </c>
      <c r="V147">
        <f t="shared" si="76"/>
        <v>-12.713339142394426</v>
      </c>
      <c r="W147">
        <f t="shared" si="77"/>
        <v>81.363028134540201</v>
      </c>
      <c r="X147" s="8">
        <f t="shared" si="78"/>
        <v>0.49493981884888499</v>
      </c>
      <c r="Y147" s="8">
        <f t="shared" si="79"/>
        <v>0.26893140736405108</v>
      </c>
      <c r="Z147" s="8">
        <f t="shared" si="80"/>
        <v>0.72094823033371891</v>
      </c>
      <c r="AA147" s="9">
        <f t="shared" si="81"/>
        <v>650.90422507632161</v>
      </c>
      <c r="AB147">
        <f t="shared" si="82"/>
        <v>883.28666085760415</v>
      </c>
      <c r="AC147">
        <f t="shared" si="83"/>
        <v>40.821665214401037</v>
      </c>
      <c r="AD147">
        <f t="shared" si="84"/>
        <v>68.203261652509084</v>
      </c>
      <c r="AE147">
        <f t="shared" si="85"/>
        <v>21.796738347490916</v>
      </c>
      <c r="AF147">
        <f t="shared" si="86"/>
        <v>4.0055063988882485E-2</v>
      </c>
      <c r="AG147">
        <f t="shared" si="87"/>
        <v>21.8367934114798</v>
      </c>
      <c r="AH147">
        <f t="shared" si="88"/>
        <v>224.16569362558937</v>
      </c>
    </row>
    <row r="148" spans="4:34" x14ac:dyDescent="0.3">
      <c r="D148" s="2">
        <f t="shared" si="61"/>
        <v>43158</v>
      </c>
      <c r="E148" s="8">
        <f t="shared" si="89"/>
        <v>0.61249999999999905</v>
      </c>
      <c r="F148" s="3">
        <f t="shared" si="62"/>
        <v>2458176.9874999998</v>
      </c>
      <c r="G148" s="4">
        <f t="shared" si="63"/>
        <v>0.18157392197124747</v>
      </c>
      <c r="I148">
        <f t="shared" si="64"/>
        <v>337.2674420134872</v>
      </c>
      <c r="J148">
        <f t="shared" si="65"/>
        <v>6894.0178533281251</v>
      </c>
      <c r="K148">
        <f t="shared" si="66"/>
        <v>1.6700996999858501E-2</v>
      </c>
      <c r="L148">
        <f t="shared" si="67"/>
        <v>1.5676702428561622</v>
      </c>
      <c r="M148">
        <f t="shared" si="68"/>
        <v>338.83511225634334</v>
      </c>
      <c r="N148">
        <f t="shared" si="69"/>
        <v>6895.5855235709814</v>
      </c>
      <c r="O148">
        <f t="shared" si="70"/>
        <v>0.99037396088093577</v>
      </c>
      <c r="P148">
        <f t="shared" si="71"/>
        <v>338.82597520842535</v>
      </c>
      <c r="Q148">
        <f t="shared" si="72"/>
        <v>23.436929891178991</v>
      </c>
      <c r="R148">
        <f t="shared" si="73"/>
        <v>23.435156349697021</v>
      </c>
      <c r="S148">
        <f t="shared" si="60"/>
        <v>-19.565239544625904</v>
      </c>
      <c r="T148">
        <f t="shared" si="74"/>
        <v>-8.2593392216619428</v>
      </c>
      <c r="U148">
        <f t="shared" si="75"/>
        <v>4.301891605635997E-2</v>
      </c>
      <c r="V148">
        <f t="shared" si="76"/>
        <v>-12.712591876383199</v>
      </c>
      <c r="W148">
        <f t="shared" si="77"/>
        <v>81.364953860182084</v>
      </c>
      <c r="X148" s="8">
        <f t="shared" si="78"/>
        <v>0.49493929991415497</v>
      </c>
      <c r="Y148" s="8">
        <f t="shared" si="79"/>
        <v>0.26892553919142698</v>
      </c>
      <c r="Z148" s="8">
        <f t="shared" si="80"/>
        <v>0.72095306063688303</v>
      </c>
      <c r="AA148" s="9">
        <f t="shared" si="81"/>
        <v>650.91963088145667</v>
      </c>
      <c r="AB148">
        <f t="shared" si="82"/>
        <v>889.28740812361548</v>
      </c>
      <c r="AC148">
        <f t="shared" si="83"/>
        <v>42.321852030903869</v>
      </c>
      <c r="AD148">
        <f t="shared" si="84"/>
        <v>68.88224057176734</v>
      </c>
      <c r="AE148">
        <f t="shared" si="85"/>
        <v>21.11775942823266</v>
      </c>
      <c r="AF148">
        <f t="shared" si="86"/>
        <v>4.1451616264635519E-2</v>
      </c>
      <c r="AG148">
        <f t="shared" si="87"/>
        <v>21.159211044497294</v>
      </c>
      <c r="AH148">
        <f t="shared" si="88"/>
        <v>225.58429508421278</v>
      </c>
    </row>
    <row r="149" spans="4:34" x14ac:dyDescent="0.3">
      <c r="D149" s="2">
        <f t="shared" si="61"/>
        <v>43158</v>
      </c>
      <c r="E149" s="8">
        <f t="shared" si="89"/>
        <v>0.6166666666666657</v>
      </c>
      <c r="F149" s="3">
        <f t="shared" si="62"/>
        <v>2458176.9916666667</v>
      </c>
      <c r="G149" s="4">
        <f t="shared" si="63"/>
        <v>0.18157403604836955</v>
      </c>
      <c r="I149">
        <f t="shared" si="64"/>
        <v>337.27154887771485</v>
      </c>
      <c r="J149">
        <f t="shared" si="65"/>
        <v>6894.0219599961729</v>
      </c>
      <c r="K149">
        <f t="shared" si="66"/>
        <v>1.6700996995057792E-2</v>
      </c>
      <c r="L149">
        <f t="shared" si="67"/>
        <v>1.56774988223581</v>
      </c>
      <c r="M149">
        <f t="shared" si="68"/>
        <v>338.83929875995068</v>
      </c>
      <c r="N149">
        <f t="shared" si="69"/>
        <v>6895.5897098784089</v>
      </c>
      <c r="O149">
        <f t="shared" si="70"/>
        <v>0.99037494857194497</v>
      </c>
      <c r="P149">
        <f t="shared" si="71"/>
        <v>338.83016169928027</v>
      </c>
      <c r="Q149">
        <f t="shared" si="72"/>
        <v>23.436929889695509</v>
      </c>
      <c r="R149">
        <f t="shared" si="73"/>
        <v>23.435156355322778</v>
      </c>
      <c r="S149">
        <f t="shared" si="60"/>
        <v>-19.561317471024882</v>
      </c>
      <c r="T149">
        <f t="shared" si="74"/>
        <v>-8.257770327774459</v>
      </c>
      <c r="U149">
        <f t="shared" si="75"/>
        <v>4.3018916077601235E-2</v>
      </c>
      <c r="V149">
        <f t="shared" si="76"/>
        <v>-12.711844453836088</v>
      </c>
      <c r="W149">
        <f t="shared" si="77"/>
        <v>81.36687960490417</v>
      </c>
      <c r="X149" s="8">
        <f t="shared" si="78"/>
        <v>0.49493878087071952</v>
      </c>
      <c r="Y149" s="8">
        <f t="shared" si="79"/>
        <v>0.26891967085709684</v>
      </c>
      <c r="Z149" s="8">
        <f t="shared" si="80"/>
        <v>0.72095789088434215</v>
      </c>
      <c r="AA149" s="9">
        <f t="shared" si="81"/>
        <v>650.93503683923336</v>
      </c>
      <c r="AB149">
        <f t="shared" si="82"/>
        <v>895.28815554616267</v>
      </c>
      <c r="AC149">
        <f t="shared" si="83"/>
        <v>43.822038886540668</v>
      </c>
      <c r="AD149">
        <f t="shared" si="84"/>
        <v>69.577844917353431</v>
      </c>
      <c r="AE149">
        <f t="shared" si="85"/>
        <v>20.422155082646569</v>
      </c>
      <c r="AF149">
        <f t="shared" si="86"/>
        <v>4.2971501510467192E-2</v>
      </c>
      <c r="AG149">
        <f t="shared" si="87"/>
        <v>20.465126584157037</v>
      </c>
      <c r="AH149">
        <f t="shared" si="88"/>
        <v>226.98706095312974</v>
      </c>
    </row>
    <row r="150" spans="4:34" x14ac:dyDescent="0.3">
      <c r="D150" s="2">
        <f t="shared" si="61"/>
        <v>43158</v>
      </c>
      <c r="E150" s="8">
        <f t="shared" si="89"/>
        <v>0.62083333333333235</v>
      </c>
      <c r="F150" s="3">
        <f t="shared" si="62"/>
        <v>2458176.9958333331</v>
      </c>
      <c r="G150" s="4">
        <f t="shared" si="63"/>
        <v>0.18157415012547887</v>
      </c>
      <c r="I150">
        <f t="shared" si="64"/>
        <v>337.27565574148321</v>
      </c>
      <c r="J150">
        <f t="shared" si="65"/>
        <v>6894.0260666637623</v>
      </c>
      <c r="K150">
        <f t="shared" si="66"/>
        <v>1.6700996990257084E-2</v>
      </c>
      <c r="L150">
        <f t="shared" si="67"/>
        <v>1.5678295132561613</v>
      </c>
      <c r="M150">
        <f t="shared" si="68"/>
        <v>338.84348525473939</v>
      </c>
      <c r="N150">
        <f t="shared" si="69"/>
        <v>6895.5938961770189</v>
      </c>
      <c r="O150">
        <f t="shared" si="70"/>
        <v>0.99037593631227649</v>
      </c>
      <c r="P150">
        <f t="shared" si="71"/>
        <v>338.83434818131667</v>
      </c>
      <c r="Q150">
        <f t="shared" si="72"/>
        <v>23.436929888212031</v>
      </c>
      <c r="R150">
        <f t="shared" si="73"/>
        <v>23.435156360948564</v>
      </c>
      <c r="S150">
        <f t="shared" si="60"/>
        <v>-19.557395436858808</v>
      </c>
      <c r="T150">
        <f t="shared" si="74"/>
        <v>-8.2562013990305818</v>
      </c>
      <c r="U150">
        <f t="shared" si="75"/>
        <v>4.3018916098842598E-2</v>
      </c>
      <c r="V150">
        <f t="shared" si="76"/>
        <v>-12.711096874942331</v>
      </c>
      <c r="W150">
        <f t="shared" si="77"/>
        <v>81.368805368270287</v>
      </c>
      <c r="X150" s="8">
        <f t="shared" si="78"/>
        <v>0.49493826171870992</v>
      </c>
      <c r="Y150" s="8">
        <f t="shared" si="79"/>
        <v>0.26891380236240359</v>
      </c>
      <c r="Z150" s="8">
        <f t="shared" si="80"/>
        <v>0.72096272107501624</v>
      </c>
      <c r="AA150" s="9">
        <f t="shared" si="81"/>
        <v>650.9504429461623</v>
      </c>
      <c r="AB150">
        <f t="shared" si="82"/>
        <v>901.28890312505632</v>
      </c>
      <c r="AC150">
        <f t="shared" si="83"/>
        <v>45.322225781264081</v>
      </c>
      <c r="AD150">
        <f t="shared" si="84"/>
        <v>70.2894742053182</v>
      </c>
      <c r="AE150">
        <f t="shared" si="85"/>
        <v>19.7105257946818</v>
      </c>
      <c r="AF150">
        <f t="shared" si="86"/>
        <v>4.4629271099829802E-2</v>
      </c>
      <c r="AG150">
        <f t="shared" si="87"/>
        <v>19.755155065781629</v>
      </c>
      <c r="AH150">
        <f t="shared" si="88"/>
        <v>228.37425311360846</v>
      </c>
    </row>
    <row r="151" spans="4:34" x14ac:dyDescent="0.3">
      <c r="D151" s="2">
        <f t="shared" si="61"/>
        <v>43158</v>
      </c>
      <c r="E151" s="8">
        <f t="shared" si="89"/>
        <v>0.624999999999999</v>
      </c>
      <c r="F151" s="3">
        <f t="shared" si="62"/>
        <v>2458177</v>
      </c>
      <c r="G151" s="4">
        <f t="shared" si="63"/>
        <v>0.18157426420260095</v>
      </c>
      <c r="I151">
        <f t="shared" si="64"/>
        <v>337.27976260570995</v>
      </c>
      <c r="J151">
        <f t="shared" si="65"/>
        <v>6894.0301733318111</v>
      </c>
      <c r="K151">
        <f t="shared" si="66"/>
        <v>1.6700996985456375E-2</v>
      </c>
      <c r="L151">
        <f t="shared" si="67"/>
        <v>1.5679091359346478</v>
      </c>
      <c r="M151">
        <f t="shared" si="68"/>
        <v>338.8476717416446</v>
      </c>
      <c r="N151">
        <f t="shared" si="69"/>
        <v>6895.5980824677454</v>
      </c>
      <c r="O151">
        <f t="shared" si="70"/>
        <v>0.99037692410214462</v>
      </c>
      <c r="P151">
        <f t="shared" si="71"/>
        <v>338.83853465546963</v>
      </c>
      <c r="Q151">
        <f t="shared" si="72"/>
        <v>23.436929886728553</v>
      </c>
      <c r="R151">
        <f t="shared" si="73"/>
        <v>23.435156366574379</v>
      </c>
      <c r="S151">
        <f t="shared" si="60"/>
        <v>-19.553473441246076</v>
      </c>
      <c r="T151">
        <f t="shared" si="74"/>
        <v>-8.2546324350878031</v>
      </c>
      <c r="U151">
        <f t="shared" si="75"/>
        <v>4.3018916120084072E-2</v>
      </c>
      <c r="V151">
        <f t="shared" si="76"/>
        <v>-12.710349139557112</v>
      </c>
      <c r="W151">
        <f t="shared" si="77"/>
        <v>81.370731150704842</v>
      </c>
      <c r="X151" s="8">
        <f t="shared" si="78"/>
        <v>0.4949377424580258</v>
      </c>
      <c r="Y151" s="8">
        <f t="shared" si="79"/>
        <v>0.26890793370606791</v>
      </c>
      <c r="Z151" s="8">
        <f t="shared" si="80"/>
        <v>0.72096755120998368</v>
      </c>
      <c r="AA151" s="9">
        <f t="shared" si="81"/>
        <v>650.96584920563873</v>
      </c>
      <c r="AB151">
        <f t="shared" si="82"/>
        <v>907.28965086044127</v>
      </c>
      <c r="AC151">
        <f t="shared" si="83"/>
        <v>46.822412715110318</v>
      </c>
      <c r="AD151">
        <f t="shared" si="84"/>
        <v>71.016535633296058</v>
      </c>
      <c r="AE151">
        <f t="shared" si="85"/>
        <v>18.983464366703942</v>
      </c>
      <c r="AF151">
        <f t="shared" si="86"/>
        <v>4.6442033754017321E-2</v>
      </c>
      <c r="AG151">
        <f t="shared" si="87"/>
        <v>19.029906400457961</v>
      </c>
      <c r="AH151">
        <f t="shared" si="88"/>
        <v>229.74616861706016</v>
      </c>
    </row>
    <row r="152" spans="4:34" x14ac:dyDescent="0.3">
      <c r="D152" s="2">
        <f t="shared" si="61"/>
        <v>43158</v>
      </c>
      <c r="E152" s="8">
        <f t="shared" si="89"/>
        <v>0.62916666666666565</v>
      </c>
      <c r="F152" s="3">
        <f t="shared" si="62"/>
        <v>2458177.0041666669</v>
      </c>
      <c r="G152" s="4">
        <f t="shared" si="63"/>
        <v>0.18157437827972303</v>
      </c>
      <c r="I152">
        <f t="shared" si="64"/>
        <v>337.2838694699376</v>
      </c>
      <c r="J152">
        <f t="shared" si="65"/>
        <v>6894.0342799998589</v>
      </c>
      <c r="K152">
        <f t="shared" si="66"/>
        <v>1.6700996980655667E-2</v>
      </c>
      <c r="L152">
        <f t="shared" si="67"/>
        <v>1.5679887502619407</v>
      </c>
      <c r="M152">
        <f t="shared" si="68"/>
        <v>338.85185822019952</v>
      </c>
      <c r="N152">
        <f t="shared" si="69"/>
        <v>6895.6022687501209</v>
      </c>
      <c r="O152">
        <f t="shared" si="70"/>
        <v>0.99037791194143432</v>
      </c>
      <c r="P152">
        <f t="shared" si="71"/>
        <v>338.84272112127229</v>
      </c>
      <c r="Q152">
        <f t="shared" si="72"/>
        <v>23.436929885245075</v>
      </c>
      <c r="R152">
        <f t="shared" si="73"/>
        <v>23.435156372200218</v>
      </c>
      <c r="S152">
        <f t="shared" si="60"/>
        <v>-19.549551484618281</v>
      </c>
      <c r="T152">
        <f t="shared" si="74"/>
        <v>-8.2530634361289206</v>
      </c>
      <c r="U152">
        <f t="shared" si="75"/>
        <v>4.3018916141325636E-2</v>
      </c>
      <c r="V152">
        <f t="shared" si="76"/>
        <v>-12.709601247785571</v>
      </c>
      <c r="W152">
        <f t="shared" si="77"/>
        <v>81.372656951987409</v>
      </c>
      <c r="X152" s="8">
        <f t="shared" si="78"/>
        <v>0.49493722308874</v>
      </c>
      <c r="Y152" s="8">
        <f t="shared" si="79"/>
        <v>0.26890206488877499</v>
      </c>
      <c r="Z152" s="8">
        <f t="shared" si="80"/>
        <v>0.720972381288705</v>
      </c>
      <c r="AA152" s="9">
        <f t="shared" si="81"/>
        <v>650.98125561589927</v>
      </c>
      <c r="AB152">
        <f t="shared" si="82"/>
        <v>913.29039875221292</v>
      </c>
      <c r="AC152">
        <f t="shared" si="83"/>
        <v>48.322599688053231</v>
      </c>
      <c r="AD152">
        <f t="shared" si="84"/>
        <v>71.758444811817398</v>
      </c>
      <c r="AE152">
        <f t="shared" si="85"/>
        <v>18.241555188182602</v>
      </c>
      <c r="AF152">
        <f t="shared" si="86"/>
        <v>4.8430022512755286E-2</v>
      </c>
      <c r="AG152">
        <f t="shared" si="87"/>
        <v>18.289985210695356</v>
      </c>
      <c r="AH152">
        <f t="shared" si="88"/>
        <v>231.10313669626387</v>
      </c>
    </row>
    <row r="153" spans="4:34" x14ac:dyDescent="0.3">
      <c r="D153" s="2">
        <f t="shared" si="61"/>
        <v>43158</v>
      </c>
      <c r="E153" s="8">
        <f t="shared" si="89"/>
        <v>0.6333333333333323</v>
      </c>
      <c r="F153" s="3">
        <f t="shared" si="62"/>
        <v>2458177.0083333333</v>
      </c>
      <c r="G153" s="4">
        <f t="shared" si="63"/>
        <v>0.18157449235683237</v>
      </c>
      <c r="I153">
        <f t="shared" si="64"/>
        <v>337.28797633370687</v>
      </c>
      <c r="J153">
        <f t="shared" si="65"/>
        <v>6894.0383866674492</v>
      </c>
      <c r="K153">
        <f t="shared" si="66"/>
        <v>1.6700996975854959E-2</v>
      </c>
      <c r="L153">
        <f t="shared" si="67"/>
        <v>1.5680683562287927</v>
      </c>
      <c r="M153">
        <f t="shared" si="68"/>
        <v>338.85604468993569</v>
      </c>
      <c r="N153">
        <f t="shared" si="69"/>
        <v>6895.6064550236779</v>
      </c>
      <c r="O153">
        <f t="shared" si="70"/>
        <v>0.99037889983003036</v>
      </c>
      <c r="P153">
        <f t="shared" si="71"/>
        <v>338.84690757825626</v>
      </c>
      <c r="Q153">
        <f t="shared" si="72"/>
        <v>23.436929883761596</v>
      </c>
      <c r="R153">
        <f t="shared" si="73"/>
        <v>23.435156377826083</v>
      </c>
      <c r="S153">
        <f t="shared" si="60"/>
        <v>-19.545629567408568</v>
      </c>
      <c r="T153">
        <f t="shared" si="74"/>
        <v>-8.251494402337384</v>
      </c>
      <c r="U153">
        <f t="shared" si="75"/>
        <v>4.3018916162567297E-2</v>
      </c>
      <c r="V153">
        <f t="shared" si="76"/>
        <v>-12.708853199733696</v>
      </c>
      <c r="W153">
        <f t="shared" si="77"/>
        <v>81.37458277189684</v>
      </c>
      <c r="X153" s="8">
        <f t="shared" si="78"/>
        <v>0.49493670361092612</v>
      </c>
      <c r="Y153" s="8">
        <f t="shared" si="79"/>
        <v>0.26889619591121267</v>
      </c>
      <c r="Z153" s="8">
        <f t="shared" si="80"/>
        <v>0.72097721131063963</v>
      </c>
      <c r="AA153" s="9">
        <f t="shared" si="81"/>
        <v>650.99666217517472</v>
      </c>
      <c r="AB153">
        <f t="shared" si="82"/>
        <v>919.29114680026487</v>
      </c>
      <c r="AC153">
        <f t="shared" si="83"/>
        <v>49.822786700066217</v>
      </c>
      <c r="AD153">
        <f t="shared" si="84"/>
        <v>72.514626364919351</v>
      </c>
      <c r="AE153">
        <f t="shared" si="85"/>
        <v>17.485373635080649</v>
      </c>
      <c r="AF153">
        <f t="shared" si="86"/>
        <v>5.0617317913575093E-2</v>
      </c>
      <c r="AG153">
        <f t="shared" si="87"/>
        <v>17.535990952994222</v>
      </c>
      <c r="AH153">
        <f t="shared" si="88"/>
        <v>232.44551591283172</v>
      </c>
    </row>
    <row r="154" spans="4:34" x14ac:dyDescent="0.3">
      <c r="D154" s="2">
        <f t="shared" si="61"/>
        <v>43158</v>
      </c>
      <c r="E154" s="8">
        <f t="shared" si="89"/>
        <v>0.63749999999999896</v>
      </c>
      <c r="F154" s="3">
        <f t="shared" si="62"/>
        <v>2458177.0125000002</v>
      </c>
      <c r="G154" s="4">
        <f t="shared" si="63"/>
        <v>0.18157460643395446</v>
      </c>
      <c r="I154">
        <f t="shared" si="64"/>
        <v>337.29208319793452</v>
      </c>
      <c r="J154">
        <f t="shared" si="65"/>
        <v>6894.0424933354961</v>
      </c>
      <c r="K154">
        <f t="shared" si="66"/>
        <v>1.670099697105425E-2</v>
      </c>
      <c r="L154">
        <f t="shared" si="67"/>
        <v>1.5681479538525194</v>
      </c>
      <c r="M154">
        <f t="shared" si="68"/>
        <v>338.86023115178705</v>
      </c>
      <c r="N154">
        <f t="shared" si="69"/>
        <v>6895.6106412893487</v>
      </c>
      <c r="O154">
        <f t="shared" si="70"/>
        <v>0.99037988776814678</v>
      </c>
      <c r="P154">
        <f t="shared" si="71"/>
        <v>338.85109402735549</v>
      </c>
      <c r="Q154">
        <f t="shared" si="72"/>
        <v>23.436929882278115</v>
      </c>
      <c r="R154">
        <f t="shared" si="73"/>
        <v>23.435156383451972</v>
      </c>
      <c r="S154">
        <f t="shared" si="60"/>
        <v>-19.54170768873637</v>
      </c>
      <c r="T154">
        <f t="shared" si="74"/>
        <v>-8.2499253333710563</v>
      </c>
      <c r="U154">
        <f t="shared" si="75"/>
        <v>4.3018916183809063E-2</v>
      </c>
      <c r="V154">
        <f t="shared" si="76"/>
        <v>-12.708104995256415</v>
      </c>
      <c r="W154">
        <f t="shared" si="77"/>
        <v>81.376508610857073</v>
      </c>
      <c r="X154" s="8">
        <f t="shared" si="78"/>
        <v>0.49493618402448364</v>
      </c>
      <c r="Y154" s="8">
        <f t="shared" si="79"/>
        <v>0.26889032677210289</v>
      </c>
      <c r="Z154" s="8">
        <f t="shared" si="80"/>
        <v>0.72098204127686438</v>
      </c>
      <c r="AA154" s="9">
        <f t="shared" si="81"/>
        <v>651.01206888685658</v>
      </c>
      <c r="AB154">
        <f t="shared" si="82"/>
        <v>925.29189500474195</v>
      </c>
      <c r="AC154">
        <f t="shared" si="83"/>
        <v>51.322973751185486</v>
      </c>
      <c r="AD154">
        <f t="shared" si="84"/>
        <v>73.284514409707043</v>
      </c>
      <c r="AE154">
        <f t="shared" si="85"/>
        <v>16.715485590292957</v>
      </c>
      <c r="AF154">
        <f t="shared" si="86"/>
        <v>5.3032779028147743E-2</v>
      </c>
      <c r="AG154">
        <f t="shared" si="87"/>
        <v>16.768518369321104</v>
      </c>
      <c r="AH154">
        <f t="shared" si="88"/>
        <v>233.77369145456743</v>
      </c>
    </row>
    <row r="155" spans="4:34" x14ac:dyDescent="0.3">
      <c r="D155" s="2">
        <f t="shared" si="61"/>
        <v>43158</v>
      </c>
      <c r="E155" s="8">
        <f t="shared" si="89"/>
        <v>0.64166666666666561</v>
      </c>
      <c r="F155" s="3">
        <f t="shared" si="62"/>
        <v>2458177.0166666666</v>
      </c>
      <c r="G155" s="4">
        <f t="shared" si="63"/>
        <v>0.18157472051106377</v>
      </c>
      <c r="I155">
        <f t="shared" si="64"/>
        <v>337.29619006170105</v>
      </c>
      <c r="J155">
        <f t="shared" si="65"/>
        <v>6894.0466000030856</v>
      </c>
      <c r="K155">
        <f t="shared" si="66"/>
        <v>1.6700996966253542E-2</v>
      </c>
      <c r="L155">
        <f t="shared" si="67"/>
        <v>1.5682275431150376</v>
      </c>
      <c r="M155">
        <f t="shared" si="68"/>
        <v>338.86441760481608</v>
      </c>
      <c r="N155">
        <f t="shared" si="69"/>
        <v>6895.614827546201</v>
      </c>
      <c r="O155">
        <f t="shared" si="70"/>
        <v>0.99038087575555833</v>
      </c>
      <c r="P155">
        <f t="shared" si="71"/>
        <v>338.8552804676325</v>
      </c>
      <c r="Q155">
        <f t="shared" si="72"/>
        <v>23.436929880794636</v>
      </c>
      <c r="R155">
        <f t="shared" si="73"/>
        <v>23.435156389077889</v>
      </c>
      <c r="S155">
        <f t="shared" si="60"/>
        <v>-19.537785849474208</v>
      </c>
      <c r="T155">
        <f t="shared" si="74"/>
        <v>-8.2483562295891861</v>
      </c>
      <c r="U155">
        <f t="shared" si="75"/>
        <v>4.3018916205050932E-2</v>
      </c>
      <c r="V155">
        <f t="shared" si="76"/>
        <v>-12.707356634543862</v>
      </c>
      <c r="W155">
        <f t="shared" si="77"/>
        <v>81.378434468431138</v>
      </c>
      <c r="X155" s="8">
        <f t="shared" si="78"/>
        <v>0.49493566432954439</v>
      </c>
      <c r="Y155" s="8">
        <f t="shared" si="79"/>
        <v>0.26888445747279122</v>
      </c>
      <c r="Z155" s="8">
        <f t="shared" si="80"/>
        <v>0.72098687118629756</v>
      </c>
      <c r="AA155" s="9">
        <f t="shared" si="81"/>
        <v>651.0274757474491</v>
      </c>
      <c r="AB155">
        <f t="shared" si="82"/>
        <v>931.29264336545475</v>
      </c>
      <c r="AC155">
        <f t="shared" si="83"/>
        <v>52.823160841363688</v>
      </c>
      <c r="AD155">
        <f t="shared" si="84"/>
        <v>74.06755292461537</v>
      </c>
      <c r="AE155">
        <f t="shared" si="85"/>
        <v>15.93244707538463</v>
      </c>
      <c r="AF155">
        <f t="shared" si="86"/>
        <v>5.5711253995776221E-2</v>
      </c>
      <c r="AG155">
        <f t="shared" si="87"/>
        <v>15.988158329380406</v>
      </c>
      <c r="AH155">
        <f t="shared" si="88"/>
        <v>235.08807259239438</v>
      </c>
    </row>
    <row r="156" spans="4:34" x14ac:dyDescent="0.3">
      <c r="D156" s="2">
        <f t="shared" si="61"/>
        <v>43158</v>
      </c>
      <c r="E156" s="8">
        <f t="shared" si="89"/>
        <v>0.64583333333333226</v>
      </c>
      <c r="F156" s="3">
        <f t="shared" si="62"/>
        <v>2458177.0208333335</v>
      </c>
      <c r="G156" s="4">
        <f t="shared" si="63"/>
        <v>0.18157483458818585</v>
      </c>
      <c r="I156">
        <f t="shared" si="64"/>
        <v>337.30029692592871</v>
      </c>
      <c r="J156">
        <f t="shared" si="65"/>
        <v>6894.0507066711352</v>
      </c>
      <c r="K156">
        <f t="shared" si="66"/>
        <v>1.6700996961452833E-2</v>
      </c>
      <c r="L156">
        <f t="shared" si="67"/>
        <v>1.5683071240337225</v>
      </c>
      <c r="M156">
        <f t="shared" si="68"/>
        <v>338.86860404996241</v>
      </c>
      <c r="N156">
        <f t="shared" si="69"/>
        <v>6895.6190137951689</v>
      </c>
      <c r="O156">
        <f t="shared" si="70"/>
        <v>0.99038186379248061</v>
      </c>
      <c r="P156">
        <f t="shared" si="71"/>
        <v>338.8594669000268</v>
      </c>
      <c r="Q156">
        <f t="shared" si="72"/>
        <v>23.436929879311158</v>
      </c>
      <c r="R156">
        <f t="shared" si="73"/>
        <v>23.435156394703835</v>
      </c>
      <c r="S156">
        <f t="shared" si="60"/>
        <v>-19.533864048736188</v>
      </c>
      <c r="T156">
        <f t="shared" si="74"/>
        <v>-8.2467870906474783</v>
      </c>
      <c r="U156">
        <f t="shared" si="75"/>
        <v>4.3018916226292898E-2</v>
      </c>
      <c r="V156">
        <f t="shared" si="76"/>
        <v>-12.706608117449736</v>
      </c>
      <c r="W156">
        <f t="shared" si="77"/>
        <v>81.380360345045617</v>
      </c>
      <c r="X156" s="8">
        <f t="shared" si="78"/>
        <v>0.49493514452600673</v>
      </c>
      <c r="Y156" s="8">
        <f t="shared" si="79"/>
        <v>0.26887858801199116</v>
      </c>
      <c r="Z156" s="8">
        <f t="shared" si="80"/>
        <v>0.7209917010400223</v>
      </c>
      <c r="AA156" s="9">
        <f t="shared" si="81"/>
        <v>651.04288276036493</v>
      </c>
      <c r="AB156">
        <f t="shared" si="82"/>
        <v>937.2933918825488</v>
      </c>
      <c r="AC156">
        <f t="shared" si="83"/>
        <v>54.323347970637201</v>
      </c>
      <c r="AD156">
        <f t="shared" si="84"/>
        <v>74.863196011291762</v>
      </c>
      <c r="AE156">
        <f t="shared" si="85"/>
        <v>15.136803988708238</v>
      </c>
      <c r="AF156">
        <f t="shared" si="86"/>
        <v>5.8695170514053735E-2</v>
      </c>
      <c r="AG156">
        <f t="shared" si="87"/>
        <v>15.195499159222292</v>
      </c>
      <c r="AH156">
        <f t="shared" si="88"/>
        <v>236.38909030708908</v>
      </c>
    </row>
    <row r="157" spans="4:34" x14ac:dyDescent="0.3">
      <c r="D157" s="2">
        <f t="shared" si="61"/>
        <v>43158</v>
      </c>
      <c r="E157" s="8">
        <f t="shared" si="89"/>
        <v>0.64999999999999891</v>
      </c>
      <c r="F157" s="3">
        <f t="shared" si="62"/>
        <v>2458177.0249999999</v>
      </c>
      <c r="G157" s="4">
        <f t="shared" si="63"/>
        <v>0.18157494866529519</v>
      </c>
      <c r="I157">
        <f t="shared" si="64"/>
        <v>337.30440378969797</v>
      </c>
      <c r="J157">
        <f t="shared" si="65"/>
        <v>6894.0548133387238</v>
      </c>
      <c r="K157">
        <f t="shared" si="66"/>
        <v>1.6700996956652125E-2</v>
      </c>
      <c r="L157">
        <f t="shared" si="67"/>
        <v>1.5683866965903202</v>
      </c>
      <c r="M157">
        <f t="shared" si="68"/>
        <v>338.8727904862883</v>
      </c>
      <c r="N157">
        <f t="shared" si="69"/>
        <v>6895.6232000353139</v>
      </c>
      <c r="O157">
        <f t="shared" si="70"/>
        <v>0.99038285187868669</v>
      </c>
      <c r="P157">
        <f t="shared" si="71"/>
        <v>338.86365332360072</v>
      </c>
      <c r="Q157">
        <f t="shared" si="72"/>
        <v>23.43692987782768</v>
      </c>
      <c r="R157">
        <f t="shared" si="73"/>
        <v>23.435156400329806</v>
      </c>
      <c r="S157">
        <f t="shared" si="60"/>
        <v>-19.52994228739513</v>
      </c>
      <c r="T157">
        <f t="shared" si="74"/>
        <v>-8.245217916905311</v>
      </c>
      <c r="U157">
        <f t="shared" si="75"/>
        <v>4.3018916247534976E-2</v>
      </c>
      <c r="V157">
        <f t="shared" si="76"/>
        <v>-12.705859444163611</v>
      </c>
      <c r="W157">
        <f t="shared" si="77"/>
        <v>81.382286240263412</v>
      </c>
      <c r="X157" s="8">
        <f t="shared" si="78"/>
        <v>0.49493462461400251</v>
      </c>
      <c r="Y157" s="8">
        <f t="shared" si="79"/>
        <v>0.26887271839104859</v>
      </c>
      <c r="Z157" s="8">
        <f t="shared" si="80"/>
        <v>0.72099653083695636</v>
      </c>
      <c r="AA157" s="9">
        <f t="shared" si="81"/>
        <v>651.05828992210729</v>
      </c>
      <c r="AB157">
        <f t="shared" si="82"/>
        <v>943.29414055583493</v>
      </c>
      <c r="AC157">
        <f t="shared" si="83"/>
        <v>55.823535138958732</v>
      </c>
      <c r="AD157">
        <f t="shared" si="84"/>
        <v>75.670908062717544</v>
      </c>
      <c r="AE157">
        <f t="shared" si="85"/>
        <v>14.329091937282456</v>
      </c>
      <c r="AF157">
        <f t="shared" si="86"/>
        <v>6.2036648801332903E-2</v>
      </c>
      <c r="AG157">
        <f t="shared" si="87"/>
        <v>14.39112858608379</v>
      </c>
      <c r="AH157">
        <f t="shared" si="88"/>
        <v>237.67719508666775</v>
      </c>
    </row>
    <row r="158" spans="4:34" x14ac:dyDescent="0.3">
      <c r="D158" s="2">
        <f t="shared" si="61"/>
        <v>43158</v>
      </c>
      <c r="E158" s="8">
        <f t="shared" si="89"/>
        <v>0.65416666666666556</v>
      </c>
      <c r="F158" s="3">
        <f t="shared" si="62"/>
        <v>2458177.0291666668</v>
      </c>
      <c r="G158" s="4">
        <f t="shared" si="63"/>
        <v>0.18157506274241728</v>
      </c>
      <c r="I158">
        <f t="shared" si="64"/>
        <v>337.30851065392653</v>
      </c>
      <c r="J158">
        <f t="shared" si="65"/>
        <v>6894.0589200067725</v>
      </c>
      <c r="K158">
        <f t="shared" si="66"/>
        <v>1.6700996951851416E-2</v>
      </c>
      <c r="L158">
        <f t="shared" si="67"/>
        <v>1.5684662608023134</v>
      </c>
      <c r="M158">
        <f t="shared" si="68"/>
        <v>338.87697691472886</v>
      </c>
      <c r="N158">
        <f t="shared" si="69"/>
        <v>6895.6273862675744</v>
      </c>
      <c r="O158">
        <f t="shared" si="70"/>
        <v>0.99038384001439239</v>
      </c>
      <c r="P158">
        <f t="shared" si="71"/>
        <v>338.86783973928931</v>
      </c>
      <c r="Q158">
        <f t="shared" si="72"/>
        <v>23.436929876344202</v>
      </c>
      <c r="R158">
        <f t="shared" si="73"/>
        <v>23.435156405955805</v>
      </c>
      <c r="S158">
        <f t="shared" si="60"/>
        <v>-19.526020564569368</v>
      </c>
      <c r="T158">
        <f t="shared" si="74"/>
        <v>-8.2436487080200767</v>
      </c>
      <c r="U158">
        <f t="shared" si="75"/>
        <v>4.3018916268777137E-2</v>
      </c>
      <c r="V158">
        <f t="shared" si="76"/>
        <v>-12.705110614540668</v>
      </c>
      <c r="W158">
        <f t="shared" si="77"/>
        <v>81.384212154509001</v>
      </c>
      <c r="X158" s="8">
        <f t="shared" si="78"/>
        <v>0.49493410459343101</v>
      </c>
      <c r="Y158" s="8">
        <f t="shared" si="79"/>
        <v>0.26886684860868382</v>
      </c>
      <c r="Z158" s="8">
        <f t="shared" si="80"/>
        <v>0.72100136057817821</v>
      </c>
      <c r="AA158" s="9">
        <f t="shared" si="81"/>
        <v>651.07369723607201</v>
      </c>
      <c r="AB158">
        <f t="shared" si="82"/>
        <v>949.29488938545774</v>
      </c>
      <c r="AC158">
        <f t="shared" si="83"/>
        <v>57.323722346364434</v>
      </c>
      <c r="AD158">
        <f t="shared" si="84"/>
        <v>76.49016384122848</v>
      </c>
      <c r="AE158">
        <f t="shared" si="85"/>
        <v>13.50983615877152</v>
      </c>
      <c r="AF158">
        <f t="shared" si="86"/>
        <v>6.5800341368548135E-2</v>
      </c>
      <c r="AG158">
        <f t="shared" si="87"/>
        <v>13.575636500140069</v>
      </c>
      <c r="AH158">
        <f t="shared" si="88"/>
        <v>238.95285489989593</v>
      </c>
    </row>
    <row r="159" spans="4:34" x14ac:dyDescent="0.3">
      <c r="D159" s="2">
        <f t="shared" si="61"/>
        <v>43158</v>
      </c>
      <c r="E159" s="8">
        <f t="shared" si="89"/>
        <v>0.65833333333333222</v>
      </c>
      <c r="F159" s="3">
        <f t="shared" si="62"/>
        <v>2458177.0333333332</v>
      </c>
      <c r="G159" s="4">
        <f t="shared" si="63"/>
        <v>0.18157517681952659</v>
      </c>
      <c r="I159">
        <f t="shared" si="64"/>
        <v>337.31261751769307</v>
      </c>
      <c r="J159">
        <f t="shared" si="65"/>
        <v>6894.063026674361</v>
      </c>
      <c r="K159">
        <f t="shared" si="66"/>
        <v>1.6700996947050708E-2</v>
      </c>
      <c r="L159">
        <f t="shared" si="67"/>
        <v>1.5685458166514674</v>
      </c>
      <c r="M159">
        <f t="shared" si="68"/>
        <v>338.88116333434454</v>
      </c>
      <c r="N159">
        <f t="shared" si="69"/>
        <v>6895.6315724910128</v>
      </c>
      <c r="O159">
        <f t="shared" si="70"/>
        <v>0.99038482819937157</v>
      </c>
      <c r="P159">
        <f t="shared" si="71"/>
        <v>338.87202614615313</v>
      </c>
      <c r="Q159">
        <f t="shared" si="72"/>
        <v>23.43692987486072</v>
      </c>
      <c r="R159">
        <f t="shared" si="73"/>
        <v>23.435156411581822</v>
      </c>
      <c r="S159">
        <f t="shared" si="60"/>
        <v>-19.522098881133296</v>
      </c>
      <c r="T159">
        <f t="shared" si="74"/>
        <v>-8.2420794643517947</v>
      </c>
      <c r="U159">
        <f t="shared" si="75"/>
        <v>4.3018916290019374E-2</v>
      </c>
      <c r="V159">
        <f t="shared" si="76"/>
        <v>-12.70436162877108</v>
      </c>
      <c r="W159">
        <f t="shared" si="77"/>
        <v>81.386138087344548</v>
      </c>
      <c r="X159" s="8">
        <f t="shared" si="78"/>
        <v>0.49493358446442431</v>
      </c>
      <c r="Y159" s="8">
        <f t="shared" si="79"/>
        <v>0.26886097866624503</v>
      </c>
      <c r="Z159" s="8">
        <f t="shared" si="80"/>
        <v>0.7210061902626036</v>
      </c>
      <c r="AA159" s="9">
        <f t="shared" si="81"/>
        <v>651.08910469875639</v>
      </c>
      <c r="AB159">
        <f t="shared" si="82"/>
        <v>955.29563837122737</v>
      </c>
      <c r="AC159">
        <f t="shared" si="83"/>
        <v>58.823909592806842</v>
      </c>
      <c r="AD159">
        <f t="shared" si="84"/>
        <v>77.320448478606039</v>
      </c>
      <c r="AE159">
        <f t="shared" si="85"/>
        <v>12.679551521393961</v>
      </c>
      <c r="AF159">
        <f t="shared" si="86"/>
        <v>7.0067295699786356E-2</v>
      </c>
      <c r="AG159">
        <f t="shared" si="87"/>
        <v>12.749618817093747</v>
      </c>
      <c r="AH159">
        <f t="shared" si="88"/>
        <v>240.21655334179655</v>
      </c>
    </row>
    <row r="160" spans="4:34" x14ac:dyDescent="0.3">
      <c r="D160" s="2">
        <f t="shared" si="61"/>
        <v>43158</v>
      </c>
      <c r="E160" s="8">
        <f t="shared" si="89"/>
        <v>0.66249999999999887</v>
      </c>
      <c r="F160" s="3">
        <f t="shared" si="62"/>
        <v>2458177.0375000001</v>
      </c>
      <c r="G160" s="4">
        <f t="shared" si="63"/>
        <v>0.18157529089664867</v>
      </c>
      <c r="I160">
        <f t="shared" si="64"/>
        <v>337.31672438192072</v>
      </c>
      <c r="J160">
        <f t="shared" si="65"/>
        <v>6894.0671333424098</v>
      </c>
      <c r="K160">
        <f t="shared" si="66"/>
        <v>1.6700996942249999E-2</v>
      </c>
      <c r="L160">
        <f t="shared" si="67"/>
        <v>1.5686253641552139</v>
      </c>
      <c r="M160">
        <f t="shared" si="68"/>
        <v>338.88534974607592</v>
      </c>
      <c r="N160">
        <f t="shared" si="69"/>
        <v>6895.635758706565</v>
      </c>
      <c r="O160">
        <f t="shared" si="70"/>
        <v>0.99038581643383983</v>
      </c>
      <c r="P160">
        <f t="shared" si="71"/>
        <v>338.87621254513272</v>
      </c>
      <c r="Q160">
        <f t="shared" si="72"/>
        <v>23.436929873377242</v>
      </c>
      <c r="R160">
        <f t="shared" si="73"/>
        <v>23.435156417207875</v>
      </c>
      <c r="S160">
        <f t="shared" si="60"/>
        <v>-19.518177236200067</v>
      </c>
      <c r="T160">
        <f t="shared" si="74"/>
        <v>-8.240510185555765</v>
      </c>
      <c r="U160">
        <f t="shared" si="75"/>
        <v>4.3018916311261757E-2</v>
      </c>
      <c r="V160">
        <f t="shared" si="76"/>
        <v>-12.703612486708423</v>
      </c>
      <c r="W160">
        <f t="shared" si="77"/>
        <v>81.388064039197062</v>
      </c>
      <c r="X160" s="8">
        <f t="shared" si="78"/>
        <v>0.49493306422688083</v>
      </c>
      <c r="Y160" s="8">
        <f t="shared" si="79"/>
        <v>0.26885510856244454</v>
      </c>
      <c r="Z160" s="8">
        <f t="shared" si="80"/>
        <v>0.72101101989131711</v>
      </c>
      <c r="AA160" s="9">
        <f t="shared" si="81"/>
        <v>651.10451231357649</v>
      </c>
      <c r="AB160">
        <f t="shared" si="82"/>
        <v>961.29638751329003</v>
      </c>
      <c r="AC160">
        <f t="shared" si="83"/>
        <v>60.324096878322507</v>
      </c>
      <c r="AD160">
        <f t="shared" si="84"/>
        <v>78.161257401294293</v>
      </c>
      <c r="AE160">
        <f t="shared" si="85"/>
        <v>11.838742598705707</v>
      </c>
      <c r="AF160">
        <f t="shared" si="86"/>
        <v>7.4940272533305485E-2</v>
      </c>
      <c r="AG160">
        <f t="shared" si="87"/>
        <v>11.913682871239013</v>
      </c>
      <c r="AH160">
        <f t="shared" si="88"/>
        <v>241.46878795265479</v>
      </c>
    </row>
    <row r="161" spans="4:34" x14ac:dyDescent="0.3">
      <c r="D161" s="2">
        <f t="shared" si="61"/>
        <v>43158</v>
      </c>
      <c r="E161" s="8">
        <f t="shared" si="89"/>
        <v>0.66666666666666552</v>
      </c>
      <c r="F161" s="3">
        <f t="shared" si="62"/>
        <v>2458177.0416666665</v>
      </c>
      <c r="G161" s="4">
        <f t="shared" si="63"/>
        <v>0.18157540497375801</v>
      </c>
      <c r="I161">
        <f t="shared" si="64"/>
        <v>337.32083124568999</v>
      </c>
      <c r="J161">
        <f t="shared" si="65"/>
        <v>6894.0712400099983</v>
      </c>
      <c r="K161">
        <f t="shared" si="66"/>
        <v>1.6700996937449291E-2</v>
      </c>
      <c r="L161">
        <f t="shared" si="67"/>
        <v>1.5687049032953231</v>
      </c>
      <c r="M161">
        <f t="shared" si="68"/>
        <v>338.88953614898531</v>
      </c>
      <c r="N161">
        <f t="shared" si="69"/>
        <v>6895.6399449132932</v>
      </c>
      <c r="O161">
        <f t="shared" si="70"/>
        <v>0.99038680471757023</v>
      </c>
      <c r="P161">
        <f t="shared" si="71"/>
        <v>338.88039893529032</v>
      </c>
      <c r="Q161">
        <f t="shared" si="72"/>
        <v>23.436929871893764</v>
      </c>
      <c r="R161">
        <f t="shared" si="73"/>
        <v>23.435156422833948</v>
      </c>
      <c r="S161">
        <f t="shared" si="60"/>
        <v>-19.51425563064257</v>
      </c>
      <c r="T161">
        <f t="shared" si="74"/>
        <v>-8.2389408719914279</v>
      </c>
      <c r="U161">
        <f t="shared" si="75"/>
        <v>4.3018916332504216E-2</v>
      </c>
      <c r="V161">
        <f t="shared" si="76"/>
        <v>-12.702863188542452</v>
      </c>
      <c r="W161">
        <f t="shared" si="77"/>
        <v>81.389990009629415</v>
      </c>
      <c r="X161" s="8">
        <f t="shared" si="78"/>
        <v>0.49493254388093227</v>
      </c>
      <c r="Y161" s="8">
        <f t="shared" si="79"/>
        <v>0.26884923829862833</v>
      </c>
      <c r="Z161" s="8">
        <f t="shared" si="80"/>
        <v>0.72101584946323616</v>
      </c>
      <c r="AA161" s="9">
        <f t="shared" si="81"/>
        <v>651.11992007703532</v>
      </c>
      <c r="AB161">
        <f t="shared" si="82"/>
        <v>967.29713681145586</v>
      </c>
      <c r="AC161">
        <f t="shared" si="83"/>
        <v>61.824284202863964</v>
      </c>
      <c r="AD161">
        <f t="shared" si="84"/>
        <v>79.012096192051118</v>
      </c>
      <c r="AE161">
        <f t="shared" si="85"/>
        <v>10.987903807948882</v>
      </c>
      <c r="AF161">
        <f t="shared" si="86"/>
        <v>8.0551155550374898E-2</v>
      </c>
      <c r="AG161">
        <f t="shared" si="87"/>
        <v>11.068454963499256</v>
      </c>
      <c r="AH161">
        <f t="shared" si="88"/>
        <v>242.71006870301267</v>
      </c>
    </row>
    <row r="162" spans="4:34" x14ac:dyDescent="0.3">
      <c r="D162" s="2">
        <f t="shared" si="61"/>
        <v>43158</v>
      </c>
      <c r="E162" s="8">
        <f t="shared" si="89"/>
        <v>0.67083333333333217</v>
      </c>
      <c r="F162" s="3">
        <f t="shared" si="62"/>
        <v>2458177.0458333334</v>
      </c>
      <c r="G162" s="4">
        <f t="shared" si="63"/>
        <v>0.1815755190508801</v>
      </c>
      <c r="I162">
        <f t="shared" si="64"/>
        <v>337.32493810991764</v>
      </c>
      <c r="J162">
        <f t="shared" si="65"/>
        <v>6894.0753466780479</v>
      </c>
      <c r="K162">
        <f t="shared" si="66"/>
        <v>1.6700996932648579E-2</v>
      </c>
      <c r="L162">
        <f t="shared" si="67"/>
        <v>1.5687844340892689</v>
      </c>
      <c r="M162">
        <f t="shared" si="68"/>
        <v>338.89372254400689</v>
      </c>
      <c r="N162">
        <f t="shared" si="69"/>
        <v>6895.6441311121371</v>
      </c>
      <c r="O162">
        <f t="shared" si="70"/>
        <v>0.99038779305077962</v>
      </c>
      <c r="P162">
        <f t="shared" si="71"/>
        <v>338.88458531756021</v>
      </c>
      <c r="Q162">
        <f t="shared" si="72"/>
        <v>23.436929870410285</v>
      </c>
      <c r="R162">
        <f t="shared" si="73"/>
        <v>23.435156428460051</v>
      </c>
      <c r="S162">
        <f t="shared" si="60"/>
        <v>-19.510334063579894</v>
      </c>
      <c r="T162">
        <f t="shared" si="74"/>
        <v>-8.2373715233164315</v>
      </c>
      <c r="U162">
        <f t="shared" si="75"/>
        <v>4.3018916353746772E-2</v>
      </c>
      <c r="V162">
        <f t="shared" si="76"/>
        <v>-12.70211373412848</v>
      </c>
      <c r="W162">
        <f t="shared" si="77"/>
        <v>81.391915999065745</v>
      </c>
      <c r="X162" s="8">
        <f t="shared" si="78"/>
        <v>0.49493202342647813</v>
      </c>
      <c r="Y162" s="8">
        <f t="shared" si="79"/>
        <v>0.2688433678735177</v>
      </c>
      <c r="Z162" s="8">
        <f t="shared" si="80"/>
        <v>0.72102067897943856</v>
      </c>
      <c r="AA162" s="9">
        <f t="shared" si="81"/>
        <v>651.13532799252596</v>
      </c>
      <c r="AB162">
        <f t="shared" si="82"/>
        <v>973.29788626586969</v>
      </c>
      <c r="AC162">
        <f t="shared" si="83"/>
        <v>63.324471566467423</v>
      </c>
      <c r="AD162">
        <f t="shared" si="84"/>
        <v>79.872480390264286</v>
      </c>
      <c r="AE162">
        <f t="shared" si="85"/>
        <v>10.127519609735714</v>
      </c>
      <c r="AF162">
        <f t="shared" si="86"/>
        <v>8.7071385894549685E-2</v>
      </c>
      <c r="AG162">
        <f t="shared" si="87"/>
        <v>10.214590995630264</v>
      </c>
      <c r="AH162">
        <f t="shared" si="88"/>
        <v>243.94091664353616</v>
      </c>
    </row>
    <row r="163" spans="4:34" x14ac:dyDescent="0.3">
      <c r="D163" s="2">
        <f t="shared" si="61"/>
        <v>43158</v>
      </c>
      <c r="E163" s="8">
        <f t="shared" si="89"/>
        <v>0.67499999999999882</v>
      </c>
      <c r="F163" s="3">
        <f t="shared" si="62"/>
        <v>2458177.0499999998</v>
      </c>
      <c r="G163" s="4">
        <f t="shared" si="63"/>
        <v>0.18157563312798941</v>
      </c>
      <c r="I163">
        <f t="shared" si="64"/>
        <v>337.32904497368509</v>
      </c>
      <c r="J163">
        <f t="shared" si="65"/>
        <v>6894.0794533456374</v>
      </c>
      <c r="K163">
        <f t="shared" si="66"/>
        <v>1.6700996927847874E-2</v>
      </c>
      <c r="L163">
        <f t="shared" si="67"/>
        <v>1.5688639565188098</v>
      </c>
      <c r="M163">
        <f t="shared" si="68"/>
        <v>338.89790893020387</v>
      </c>
      <c r="N163">
        <f t="shared" si="69"/>
        <v>6895.6483173021561</v>
      </c>
      <c r="O163">
        <f t="shared" si="70"/>
        <v>0.99038878143324049</v>
      </c>
      <c r="P163">
        <f t="shared" si="71"/>
        <v>338.8887716910055</v>
      </c>
      <c r="Q163">
        <f t="shared" si="72"/>
        <v>23.436929868926807</v>
      </c>
      <c r="R163">
        <f t="shared" si="73"/>
        <v>23.435156434086181</v>
      </c>
      <c r="S163">
        <f t="shared" si="60"/>
        <v>-19.506412535883904</v>
      </c>
      <c r="T163">
        <f t="shared" si="74"/>
        <v>-8.2358021398898416</v>
      </c>
      <c r="U163">
        <f t="shared" si="75"/>
        <v>4.3018916374989447E-2</v>
      </c>
      <c r="V163">
        <f t="shared" si="76"/>
        <v>-12.701364123656059</v>
      </c>
      <c r="W163">
        <f t="shared" si="77"/>
        <v>81.393842007069438</v>
      </c>
      <c r="X163" s="8">
        <f t="shared" si="78"/>
        <v>0.49493150286365001</v>
      </c>
      <c r="Y163" s="8">
        <f t="shared" si="79"/>
        <v>0.26883749728845713</v>
      </c>
      <c r="Z163" s="8">
        <f t="shared" si="80"/>
        <v>0.72102550843884283</v>
      </c>
      <c r="AA163" s="9">
        <f t="shared" si="81"/>
        <v>651.1507360565555</v>
      </c>
      <c r="AB163">
        <f t="shared" si="82"/>
        <v>979.29863587634236</v>
      </c>
      <c r="AC163">
        <f t="shared" si="83"/>
        <v>64.82465896908559</v>
      </c>
      <c r="AD163">
        <f t="shared" si="84"/>
        <v>80.741935241230394</v>
      </c>
      <c r="AE163">
        <f t="shared" si="85"/>
        <v>9.2580647587696063</v>
      </c>
      <c r="AF163">
        <f t="shared" si="86"/>
        <v>9.4726775500139054E-2</v>
      </c>
      <c r="AG163">
        <f t="shared" si="87"/>
        <v>9.3527915342697447</v>
      </c>
      <c r="AH163">
        <f t="shared" si="88"/>
        <v>245.16186271010022</v>
      </c>
    </row>
    <row r="164" spans="4:34" x14ac:dyDescent="0.3">
      <c r="D164" s="2">
        <f t="shared" si="61"/>
        <v>43158</v>
      </c>
      <c r="E164" s="8">
        <f t="shared" si="89"/>
        <v>0.67916666666666548</v>
      </c>
      <c r="F164" s="3">
        <f t="shared" si="62"/>
        <v>2458177.0541666667</v>
      </c>
      <c r="G164" s="4">
        <f t="shared" si="63"/>
        <v>0.18157574720511149</v>
      </c>
      <c r="I164">
        <f t="shared" si="64"/>
        <v>337.33315183791274</v>
      </c>
      <c r="J164">
        <f t="shared" si="65"/>
        <v>6894.0835600136843</v>
      </c>
      <c r="K164">
        <f t="shared" si="66"/>
        <v>1.6700996923047162E-2</v>
      </c>
      <c r="L164">
        <f t="shared" si="67"/>
        <v>1.5689434706013072</v>
      </c>
      <c r="M164">
        <f t="shared" si="68"/>
        <v>338.90209530851405</v>
      </c>
      <c r="N164">
        <f t="shared" si="69"/>
        <v>6895.6525034842853</v>
      </c>
      <c r="O164">
        <f t="shared" si="70"/>
        <v>0.99038976986516836</v>
      </c>
      <c r="P164">
        <f t="shared" si="71"/>
        <v>338.89295805656405</v>
      </c>
      <c r="Q164">
        <f t="shared" si="72"/>
        <v>23.436929867443325</v>
      </c>
      <c r="R164">
        <f t="shared" si="73"/>
        <v>23.435156439712333</v>
      </c>
      <c r="S164">
        <f t="shared" si="60"/>
        <v>-19.50249104667046</v>
      </c>
      <c r="T164">
        <f t="shared" si="74"/>
        <v>-8.2342327213679756</v>
      </c>
      <c r="U164">
        <f t="shared" si="75"/>
        <v>4.301891639623219E-2</v>
      </c>
      <c r="V164">
        <f t="shared" si="76"/>
        <v>-12.700614356979079</v>
      </c>
      <c r="W164">
        <f t="shared" si="77"/>
        <v>81.395768034066208</v>
      </c>
      <c r="X164" s="8">
        <f t="shared" si="78"/>
        <v>0.49493098219234655</v>
      </c>
      <c r="Y164" s="8">
        <f t="shared" si="79"/>
        <v>0.26883162654216264</v>
      </c>
      <c r="Z164" s="8">
        <f t="shared" si="80"/>
        <v>0.72103033784253046</v>
      </c>
      <c r="AA164" s="9">
        <f t="shared" si="81"/>
        <v>651.16614427252966</v>
      </c>
      <c r="AB164">
        <f t="shared" si="82"/>
        <v>985.29938564301938</v>
      </c>
      <c r="AC164">
        <f t="shared" si="83"/>
        <v>66.324846410754844</v>
      </c>
      <c r="AD164">
        <f t="shared" si="84"/>
        <v>81.619995395724303</v>
      </c>
      <c r="AE164">
        <f t="shared" si="85"/>
        <v>8.3800046042756975</v>
      </c>
      <c r="AF164">
        <f t="shared" si="86"/>
        <v>0.10381860017136095</v>
      </c>
      <c r="AG164">
        <f t="shared" si="87"/>
        <v>8.4838232044470576</v>
      </c>
      <c r="AH164">
        <f t="shared" si="88"/>
        <v>246.37344668142637</v>
      </c>
    </row>
    <row r="165" spans="4:34" x14ac:dyDescent="0.3">
      <c r="D165" s="2">
        <f t="shared" si="61"/>
        <v>43158</v>
      </c>
      <c r="E165" s="8">
        <f t="shared" si="89"/>
        <v>0.68333333333333213</v>
      </c>
      <c r="F165" s="3">
        <f t="shared" si="62"/>
        <v>2458177.0583333331</v>
      </c>
      <c r="G165" s="4">
        <f t="shared" si="63"/>
        <v>0.18157586128222084</v>
      </c>
      <c r="I165">
        <f t="shared" si="64"/>
        <v>337.337258701682</v>
      </c>
      <c r="J165">
        <f t="shared" si="65"/>
        <v>6894.0876666812746</v>
      </c>
      <c r="K165">
        <f t="shared" si="66"/>
        <v>1.6700996918246454E-2</v>
      </c>
      <c r="L165">
        <f t="shared" si="67"/>
        <v>1.5690229763186951</v>
      </c>
      <c r="M165">
        <f t="shared" si="68"/>
        <v>338.90628167800071</v>
      </c>
      <c r="N165">
        <f t="shared" si="69"/>
        <v>6895.6566896575932</v>
      </c>
      <c r="O165">
        <f t="shared" si="70"/>
        <v>0.99039075834633838</v>
      </c>
      <c r="P165">
        <f t="shared" si="71"/>
        <v>338.89714441329915</v>
      </c>
      <c r="Q165">
        <f t="shared" si="72"/>
        <v>23.436929865959847</v>
      </c>
      <c r="R165">
        <f t="shared" si="73"/>
        <v>23.435156445338514</v>
      </c>
      <c r="S165">
        <f t="shared" si="60"/>
        <v>-19.498569596811372</v>
      </c>
      <c r="T165">
        <f t="shared" si="74"/>
        <v>-8.2326632681099081</v>
      </c>
      <c r="U165">
        <f t="shared" si="75"/>
        <v>4.3018916417475059E-2</v>
      </c>
      <c r="V165">
        <f t="shared" si="76"/>
        <v>-12.699864434287825</v>
      </c>
      <c r="W165">
        <f t="shared" si="77"/>
        <v>81.397694079619399</v>
      </c>
      <c r="X165" s="8">
        <f t="shared" si="78"/>
        <v>0.49493046141269992</v>
      </c>
      <c r="Y165" s="8">
        <f t="shared" si="79"/>
        <v>0.26882575563597938</v>
      </c>
      <c r="Z165" s="8">
        <f t="shared" si="80"/>
        <v>0.7210351671894204</v>
      </c>
      <c r="AA165" s="9">
        <f t="shared" si="81"/>
        <v>651.18155263695519</v>
      </c>
      <c r="AB165">
        <f t="shared" si="82"/>
        <v>991.30013556571043</v>
      </c>
      <c r="AC165">
        <f t="shared" si="83"/>
        <v>67.825033891427609</v>
      </c>
      <c r="AD165">
        <f t="shared" si="84"/>
        <v>82.50620456910201</v>
      </c>
      <c r="AE165">
        <f t="shared" si="85"/>
        <v>7.4937954308979897</v>
      </c>
      <c r="AF165">
        <f t="shared" si="86"/>
        <v>0.11475347528701675</v>
      </c>
      <c r="AG165">
        <f t="shared" si="87"/>
        <v>7.6085489061850069</v>
      </c>
      <c r="AH165">
        <f t="shared" si="88"/>
        <v>247.57621627843361</v>
      </c>
    </row>
    <row r="166" spans="4:34" x14ac:dyDescent="0.3">
      <c r="D166" s="2">
        <f t="shared" si="61"/>
        <v>43158</v>
      </c>
      <c r="E166" s="8">
        <f t="shared" si="89"/>
        <v>0.68749999999999878</v>
      </c>
      <c r="F166" s="3">
        <f t="shared" si="62"/>
        <v>2458177.0625</v>
      </c>
      <c r="G166" s="4">
        <f t="shared" si="63"/>
        <v>0.18157597535934292</v>
      </c>
      <c r="I166">
        <f t="shared" si="64"/>
        <v>337.34136556590965</v>
      </c>
      <c r="J166">
        <f t="shared" si="65"/>
        <v>6894.0917733493225</v>
      </c>
      <c r="K166">
        <f t="shared" si="66"/>
        <v>1.6700996913445745E-2</v>
      </c>
      <c r="L166">
        <f t="shared" si="67"/>
        <v>1.5691024736882686</v>
      </c>
      <c r="M166">
        <f t="shared" si="68"/>
        <v>338.9104680395979</v>
      </c>
      <c r="N166">
        <f t="shared" si="69"/>
        <v>6895.6608758230104</v>
      </c>
      <c r="O166">
        <f t="shared" si="70"/>
        <v>0.9903917468769643</v>
      </c>
      <c r="P166">
        <f t="shared" si="71"/>
        <v>338.90133076214482</v>
      </c>
      <c r="Q166">
        <f t="shared" si="72"/>
        <v>23.436929864476369</v>
      </c>
      <c r="R166">
        <f t="shared" si="73"/>
        <v>23.435156450964723</v>
      </c>
      <c r="S166">
        <f t="shared" si="60"/>
        <v>-19.494648185425895</v>
      </c>
      <c r="T166">
        <f t="shared" si="74"/>
        <v>-8.2310937797732979</v>
      </c>
      <c r="U166">
        <f t="shared" si="75"/>
        <v>4.3018916438718025E-2</v>
      </c>
      <c r="V166">
        <f t="shared" si="76"/>
        <v>-12.699114355436805</v>
      </c>
      <c r="W166">
        <f t="shared" si="77"/>
        <v>81.399620144153175</v>
      </c>
      <c r="X166" s="8">
        <f t="shared" si="78"/>
        <v>0.49492994052460887</v>
      </c>
      <c r="Y166" s="8">
        <f t="shared" si="79"/>
        <v>0.26881988456862782</v>
      </c>
      <c r="Z166" s="8">
        <f t="shared" si="80"/>
        <v>0.72103999648058992</v>
      </c>
      <c r="AA166" s="9">
        <f t="shared" si="81"/>
        <v>651.1969611532254</v>
      </c>
      <c r="AB166">
        <f t="shared" si="82"/>
        <v>997.3008856445615</v>
      </c>
      <c r="AC166">
        <f t="shared" si="83"/>
        <v>69.325221411140376</v>
      </c>
      <c r="AD166">
        <f t="shared" si="84"/>
        <v>83.400115160335176</v>
      </c>
      <c r="AE166">
        <f t="shared" si="85"/>
        <v>6.5998848396648242</v>
      </c>
      <c r="AF166">
        <f t="shared" si="86"/>
        <v>0.12808514117898911</v>
      </c>
      <c r="AG166">
        <f t="shared" si="87"/>
        <v>6.7279699808438131</v>
      </c>
      <c r="AH166">
        <f t="shared" si="88"/>
        <v>248.77072640192102</v>
      </c>
    </row>
    <row r="167" spans="4:34" x14ac:dyDescent="0.3">
      <c r="D167" s="2">
        <f t="shared" si="61"/>
        <v>43158</v>
      </c>
      <c r="E167" s="8">
        <f t="shared" si="89"/>
        <v>0.69166666666666543</v>
      </c>
      <c r="F167" s="3">
        <f t="shared" si="62"/>
        <v>2458177.0666666669</v>
      </c>
      <c r="G167" s="4">
        <f t="shared" si="63"/>
        <v>0.181576089436465</v>
      </c>
      <c r="I167">
        <f t="shared" si="64"/>
        <v>337.3454724301364</v>
      </c>
      <c r="J167">
        <f t="shared" si="65"/>
        <v>6894.0958800173712</v>
      </c>
      <c r="K167">
        <f t="shared" si="66"/>
        <v>1.6700996908645037E-2</v>
      </c>
      <c r="L167">
        <f t="shared" si="67"/>
        <v>1.5691819627007917</v>
      </c>
      <c r="M167">
        <f t="shared" si="68"/>
        <v>338.91465439283718</v>
      </c>
      <c r="N167">
        <f t="shared" si="69"/>
        <v>6895.6650619800721</v>
      </c>
      <c r="O167">
        <f t="shared" si="70"/>
        <v>0.99039273545693118</v>
      </c>
      <c r="P167">
        <f t="shared" si="71"/>
        <v>338.90551710263264</v>
      </c>
      <c r="Q167">
        <f t="shared" si="72"/>
        <v>23.436929862992891</v>
      </c>
      <c r="R167">
        <f t="shared" si="73"/>
        <v>23.435156456590956</v>
      </c>
      <c r="S167">
        <f t="shared" si="60"/>
        <v>-19.490726812947234</v>
      </c>
      <c r="T167">
        <f t="shared" si="74"/>
        <v>-8.2295242565416729</v>
      </c>
      <c r="U167">
        <f t="shared" si="75"/>
        <v>4.301891645996108E-2</v>
      </c>
      <c r="V167">
        <f t="shared" si="76"/>
        <v>-12.698364120532206</v>
      </c>
      <c r="W167">
        <f t="shared" si="77"/>
        <v>81.401546227446261</v>
      </c>
      <c r="X167" s="8">
        <f t="shared" si="78"/>
        <v>0.4949294195281474</v>
      </c>
      <c r="Y167" s="8">
        <f t="shared" si="79"/>
        <v>0.26881401334079669</v>
      </c>
      <c r="Z167" s="8">
        <f t="shared" si="80"/>
        <v>0.72104482571549811</v>
      </c>
      <c r="AA167" s="9">
        <f t="shared" si="81"/>
        <v>651.21236981957009</v>
      </c>
      <c r="AB167">
        <f t="shared" si="82"/>
        <v>1003.3016358794659</v>
      </c>
      <c r="AC167">
        <f t="shared" si="83"/>
        <v>70.825408969866487</v>
      </c>
      <c r="AD167">
        <f t="shared" si="84"/>
        <v>84.301287839066035</v>
      </c>
      <c r="AE167">
        <f t="shared" si="85"/>
        <v>5.6987121609339653</v>
      </c>
      <c r="AF167">
        <f t="shared" si="86"/>
        <v>0.14457453328481321</v>
      </c>
      <c r="AG167">
        <f t="shared" si="87"/>
        <v>5.8432866942187784</v>
      </c>
      <c r="AH167">
        <f t="shared" si="88"/>
        <v>249.95753849738196</v>
      </c>
    </row>
    <row r="168" spans="4:34" x14ac:dyDescent="0.3">
      <c r="D168" s="2">
        <f t="shared" si="61"/>
        <v>43158</v>
      </c>
      <c r="E168" s="8">
        <f t="shared" si="89"/>
        <v>0.69583333333333208</v>
      </c>
      <c r="F168" s="3">
        <f t="shared" si="62"/>
        <v>2458177.0708333333</v>
      </c>
      <c r="G168" s="4">
        <f t="shared" si="63"/>
        <v>0.18157620351357431</v>
      </c>
      <c r="I168">
        <f t="shared" si="64"/>
        <v>337.34957929390384</v>
      </c>
      <c r="J168">
        <f t="shared" si="65"/>
        <v>6894.0999866849606</v>
      </c>
      <c r="K168">
        <f t="shared" si="66"/>
        <v>1.6700996903844328E-2</v>
      </c>
      <c r="L168">
        <f t="shared" si="67"/>
        <v>1.5692614433469532</v>
      </c>
      <c r="M168">
        <f t="shared" si="68"/>
        <v>338.91884073725078</v>
      </c>
      <c r="N168">
        <f t="shared" si="69"/>
        <v>6895.669248128308</v>
      </c>
      <c r="O168">
        <f t="shared" si="70"/>
        <v>0.99039372408612347</v>
      </c>
      <c r="P168">
        <f t="shared" si="71"/>
        <v>338.90970343429484</v>
      </c>
      <c r="Q168">
        <f t="shared" si="72"/>
        <v>23.436929861509412</v>
      </c>
      <c r="R168">
        <f t="shared" si="73"/>
        <v>23.435156462217215</v>
      </c>
      <c r="S168">
        <f t="shared" si="60"/>
        <v>-19.486805479807806</v>
      </c>
      <c r="T168">
        <f t="shared" si="74"/>
        <v>-8.2279546985982819</v>
      </c>
      <c r="U168">
        <f t="shared" si="75"/>
        <v>4.3018916481204227E-2</v>
      </c>
      <c r="V168">
        <f t="shared" si="76"/>
        <v>-12.697613729679794</v>
      </c>
      <c r="W168">
        <f t="shared" si="77"/>
        <v>81.403472329277776</v>
      </c>
      <c r="X168" s="8">
        <f t="shared" si="78"/>
        <v>0.49492889842338877</v>
      </c>
      <c r="Y168" s="8">
        <f t="shared" si="79"/>
        <v>0.26880814195317271</v>
      </c>
      <c r="Z168" s="8">
        <f t="shared" si="80"/>
        <v>0.72104965489360484</v>
      </c>
      <c r="AA168" s="9">
        <f t="shared" si="81"/>
        <v>651.2277786342222</v>
      </c>
      <c r="AB168">
        <f t="shared" si="82"/>
        <v>1009.3023862703185</v>
      </c>
      <c r="AC168">
        <f t="shared" si="83"/>
        <v>72.325596567579623</v>
      </c>
      <c r="AD168">
        <f t="shared" si="84"/>
        <v>85.209291101083735</v>
      </c>
      <c r="AE168">
        <f t="shared" si="85"/>
        <v>4.7907088989162645</v>
      </c>
      <c r="AF168">
        <f t="shared" si="86"/>
        <v>0.16494933813330387</v>
      </c>
      <c r="AG168">
        <f t="shared" si="87"/>
        <v>4.9556582370495681</v>
      </c>
      <c r="AH168">
        <f t="shared" si="88"/>
        <v>251.13722004256107</v>
      </c>
    </row>
    <row r="169" spans="4:34" x14ac:dyDescent="0.3">
      <c r="D169" s="2">
        <f t="shared" si="61"/>
        <v>43158</v>
      </c>
      <c r="E169" s="8">
        <f t="shared" si="89"/>
        <v>0.69999999999999873</v>
      </c>
      <c r="F169" s="3">
        <f t="shared" si="62"/>
        <v>2458177.0750000002</v>
      </c>
      <c r="G169" s="4">
        <f t="shared" si="63"/>
        <v>0.1815763175906964</v>
      </c>
      <c r="I169">
        <f t="shared" si="64"/>
        <v>337.3536861581324</v>
      </c>
      <c r="J169">
        <f t="shared" si="65"/>
        <v>6894.1040933530085</v>
      </c>
      <c r="K169">
        <f t="shared" si="66"/>
        <v>1.670099689904362E-2</v>
      </c>
      <c r="L169">
        <f t="shared" si="67"/>
        <v>1.569340915644152</v>
      </c>
      <c r="M169">
        <f t="shared" si="68"/>
        <v>338.92302707377655</v>
      </c>
      <c r="N169">
        <f t="shared" si="69"/>
        <v>6895.6734342686523</v>
      </c>
      <c r="O169">
        <f t="shared" si="70"/>
        <v>0.99039471276475566</v>
      </c>
      <c r="P169">
        <f t="shared" si="71"/>
        <v>338.91388975806927</v>
      </c>
      <c r="Q169">
        <f t="shared" si="72"/>
        <v>23.436929860025931</v>
      </c>
      <c r="R169">
        <f t="shared" si="73"/>
        <v>23.435156467843498</v>
      </c>
      <c r="S169">
        <f t="shared" si="60"/>
        <v>-19.48288418512341</v>
      </c>
      <c r="T169">
        <f t="shared" si="74"/>
        <v>-8.2263851055993662</v>
      </c>
      <c r="U169">
        <f t="shared" si="75"/>
        <v>4.3018916502447477E-2</v>
      </c>
      <c r="V169">
        <f t="shared" si="76"/>
        <v>-12.696863182733457</v>
      </c>
      <c r="W169">
        <f t="shared" si="77"/>
        <v>81.405398450073605</v>
      </c>
      <c r="X169" s="8">
        <f t="shared" si="78"/>
        <v>0.49492837721023153</v>
      </c>
      <c r="Y169" s="8">
        <f t="shared" si="79"/>
        <v>0.26880227040447152</v>
      </c>
      <c r="Z169" s="8">
        <f t="shared" si="80"/>
        <v>0.72105448401599159</v>
      </c>
      <c r="AA169" s="9">
        <f t="shared" si="81"/>
        <v>651.24318760058884</v>
      </c>
      <c r="AB169">
        <f t="shared" si="82"/>
        <v>1015.3031368172647</v>
      </c>
      <c r="AC169">
        <f t="shared" si="83"/>
        <v>73.825784204316165</v>
      </c>
      <c r="AD169">
        <f t="shared" si="84"/>
        <v>86.123700796695942</v>
      </c>
      <c r="AE169">
        <f t="shared" si="85"/>
        <v>3.8762992033040575</v>
      </c>
      <c r="AF169">
        <f t="shared" si="86"/>
        <v>0.19320563688722503</v>
      </c>
      <c r="AG169">
        <f t="shared" si="87"/>
        <v>4.0695048401912821</v>
      </c>
      <c r="AH169">
        <f t="shared" si="88"/>
        <v>252.31034414916189</v>
      </c>
    </row>
    <row r="170" spans="4:34" x14ac:dyDescent="0.3">
      <c r="D170" s="2">
        <f t="shared" si="61"/>
        <v>43158</v>
      </c>
      <c r="E170" s="8">
        <f t="shared" si="89"/>
        <v>0.70416666666666539</v>
      </c>
      <c r="F170" s="3">
        <f t="shared" si="62"/>
        <v>2458177.0791666666</v>
      </c>
      <c r="G170" s="4">
        <f t="shared" si="63"/>
        <v>0.18157643166780574</v>
      </c>
      <c r="I170">
        <f t="shared" si="64"/>
        <v>337.35779302190167</v>
      </c>
      <c r="J170">
        <f t="shared" si="65"/>
        <v>6894.1082000205988</v>
      </c>
      <c r="K170">
        <f t="shared" si="66"/>
        <v>1.6700996894242912E-2</v>
      </c>
      <c r="L170">
        <f t="shared" si="67"/>
        <v>1.5694203795742547</v>
      </c>
      <c r="M170">
        <f t="shared" si="68"/>
        <v>338.92721340147591</v>
      </c>
      <c r="N170">
        <f t="shared" si="69"/>
        <v>6895.6776204001735</v>
      </c>
      <c r="O170">
        <f t="shared" si="70"/>
        <v>0.99039570149260292</v>
      </c>
      <c r="P170">
        <f t="shared" si="71"/>
        <v>338.91807607301729</v>
      </c>
      <c r="Q170">
        <f t="shared" si="72"/>
        <v>23.436929858542452</v>
      </c>
      <c r="R170">
        <f t="shared" si="73"/>
        <v>23.43515647346981</v>
      </c>
      <c r="S170">
        <f t="shared" si="60"/>
        <v>-19.478962929767686</v>
      </c>
      <c r="T170">
        <f t="shared" si="74"/>
        <v>-8.2248154779047784</v>
      </c>
      <c r="U170">
        <f t="shared" si="75"/>
        <v>4.3018916523690824E-2</v>
      </c>
      <c r="V170">
        <f t="shared" si="76"/>
        <v>-12.696112479883814</v>
      </c>
      <c r="W170">
        <f t="shared" si="77"/>
        <v>81.407324589396154</v>
      </c>
      <c r="X170" s="8">
        <f t="shared" si="78"/>
        <v>0.49492785588880822</v>
      </c>
      <c r="Y170" s="8">
        <f t="shared" si="79"/>
        <v>0.26879639869604111</v>
      </c>
      <c r="Z170" s="8">
        <f t="shared" si="80"/>
        <v>0.72105931308157534</v>
      </c>
      <c r="AA170" s="9">
        <f t="shared" si="81"/>
        <v>651.25859671516923</v>
      </c>
      <c r="AB170">
        <f t="shared" si="82"/>
        <v>1021.3038875201144</v>
      </c>
      <c r="AC170">
        <f t="shared" si="83"/>
        <v>75.32597188002859</v>
      </c>
      <c r="AD170">
        <f t="shared" si="84"/>
        <v>87.044099635993206</v>
      </c>
      <c r="AE170">
        <f t="shared" si="85"/>
        <v>2.9559003640067942</v>
      </c>
      <c r="AF170">
        <f t="shared" si="86"/>
        <v>0.23073580110442823</v>
      </c>
      <c r="AG170">
        <f t="shared" si="87"/>
        <v>3.1866361651112225</v>
      </c>
      <c r="AH170">
        <f t="shared" si="88"/>
        <v>253.47748927020768</v>
      </c>
    </row>
    <row r="171" spans="4:34" x14ac:dyDescent="0.3">
      <c r="D171" s="2">
        <f t="shared" si="61"/>
        <v>43158</v>
      </c>
      <c r="E171" s="8">
        <f t="shared" si="89"/>
        <v>0.70833333333333204</v>
      </c>
      <c r="F171" s="3">
        <f t="shared" si="62"/>
        <v>2458177.0833333335</v>
      </c>
      <c r="G171" s="4">
        <f t="shared" si="63"/>
        <v>0.18157654574492782</v>
      </c>
      <c r="I171">
        <f t="shared" si="64"/>
        <v>337.3618998861275</v>
      </c>
      <c r="J171">
        <f t="shared" si="65"/>
        <v>6894.1123066886466</v>
      </c>
      <c r="K171">
        <f t="shared" si="66"/>
        <v>1.6700996889442203E-2</v>
      </c>
      <c r="L171">
        <f t="shared" si="67"/>
        <v>1.5694998351545772</v>
      </c>
      <c r="M171">
        <f t="shared" si="68"/>
        <v>338.93139972128211</v>
      </c>
      <c r="N171">
        <f t="shared" si="69"/>
        <v>6895.6818065238012</v>
      </c>
      <c r="O171">
        <f t="shared" si="70"/>
        <v>0.9903966902698792</v>
      </c>
      <c r="P171">
        <f t="shared" si="71"/>
        <v>338.92226238007225</v>
      </c>
      <c r="Q171">
        <f t="shared" si="72"/>
        <v>23.436929857058974</v>
      </c>
      <c r="R171">
        <f t="shared" si="73"/>
        <v>23.43515647909615</v>
      </c>
      <c r="S171">
        <f t="shared" si="60"/>
        <v>-19.475041712860619</v>
      </c>
      <c r="T171">
        <f t="shared" si="74"/>
        <v>-8.2232458151724224</v>
      </c>
      <c r="U171">
        <f t="shared" si="75"/>
        <v>4.3018916544934296E-2</v>
      </c>
      <c r="V171">
        <f t="shared" si="76"/>
        <v>-12.695361620985594</v>
      </c>
      <c r="W171">
        <f t="shared" si="77"/>
        <v>81.409250747669176</v>
      </c>
      <c r="X171" s="8">
        <f t="shared" si="78"/>
        <v>0.49492733445901782</v>
      </c>
      <c r="Y171" s="8">
        <f t="shared" si="79"/>
        <v>0.26879052682660343</v>
      </c>
      <c r="Z171" s="8">
        <f t="shared" si="80"/>
        <v>0.72106414209143221</v>
      </c>
      <c r="AA171" s="9">
        <f t="shared" si="81"/>
        <v>651.27400598135341</v>
      </c>
      <c r="AB171">
        <f t="shared" si="82"/>
        <v>1027.3046383790124</v>
      </c>
      <c r="AC171">
        <f t="shared" si="83"/>
        <v>76.826159594753108</v>
      </c>
      <c r="AD171">
        <f t="shared" si="84"/>
        <v>87.97007667021559</v>
      </c>
      <c r="AE171">
        <f t="shared" si="85"/>
        <v>2.0299233297844097</v>
      </c>
      <c r="AF171">
        <f t="shared" si="86"/>
        <v>0.28173698990230023</v>
      </c>
      <c r="AG171">
        <f t="shared" si="87"/>
        <v>2.3116603196867098</v>
      </c>
      <c r="AH171">
        <f t="shared" si="88"/>
        <v>254.63923900913227</v>
      </c>
    </row>
    <row r="172" spans="4:34" x14ac:dyDescent="0.3">
      <c r="D172" s="2">
        <f t="shared" si="61"/>
        <v>43158</v>
      </c>
      <c r="E172" s="8">
        <f t="shared" si="89"/>
        <v>0.71249999999999869</v>
      </c>
      <c r="F172" s="3">
        <f t="shared" si="62"/>
        <v>2458177.0874999999</v>
      </c>
      <c r="G172" s="4">
        <f t="shared" si="63"/>
        <v>0.18157665982203716</v>
      </c>
      <c r="I172">
        <f t="shared" si="64"/>
        <v>337.36600674989677</v>
      </c>
      <c r="J172">
        <f t="shared" si="65"/>
        <v>6894.116413356237</v>
      </c>
      <c r="K172">
        <f t="shared" si="66"/>
        <v>1.6700996884641495E-2</v>
      </c>
      <c r="L172">
        <f t="shared" si="67"/>
        <v>1.5695792823670056</v>
      </c>
      <c r="M172">
        <f t="shared" si="68"/>
        <v>338.93558603226376</v>
      </c>
      <c r="N172">
        <f t="shared" si="69"/>
        <v>6895.6859926386041</v>
      </c>
      <c r="O172">
        <f t="shared" si="70"/>
        <v>0.99039767909635945</v>
      </c>
      <c r="P172">
        <f t="shared" si="71"/>
        <v>338.92644867830268</v>
      </c>
      <c r="Q172">
        <f t="shared" si="72"/>
        <v>23.436929855575496</v>
      </c>
      <c r="R172">
        <f t="shared" si="73"/>
        <v>23.435156484722516</v>
      </c>
      <c r="S172">
        <f t="shared" si="60"/>
        <v>-19.471120535268977</v>
      </c>
      <c r="T172">
        <f t="shared" si="74"/>
        <v>-8.2216761177594169</v>
      </c>
      <c r="U172">
        <f t="shared" si="75"/>
        <v>4.3018916566177845E-2</v>
      </c>
      <c r="V172">
        <f t="shared" si="76"/>
        <v>-12.694610606227672</v>
      </c>
      <c r="W172">
        <f t="shared" si="77"/>
        <v>81.411176924458502</v>
      </c>
      <c r="X172" s="8">
        <f t="shared" si="78"/>
        <v>0.49492681292099144</v>
      </c>
      <c r="Y172" s="8">
        <f t="shared" si="79"/>
        <v>0.26878465479749558</v>
      </c>
      <c r="Z172" s="8">
        <f t="shared" si="80"/>
        <v>0.72106897104448731</v>
      </c>
      <c r="AA172" s="9">
        <f t="shared" si="81"/>
        <v>651.28941539566802</v>
      </c>
      <c r="AB172">
        <f t="shared" si="82"/>
        <v>1033.3053893937704</v>
      </c>
      <c r="AC172">
        <f t="shared" si="83"/>
        <v>78.326347348442596</v>
      </c>
      <c r="AD172">
        <f t="shared" si="84"/>
        <v>88.901226755086029</v>
      </c>
      <c r="AE172">
        <f t="shared" si="85"/>
        <v>1.0987732449139713</v>
      </c>
      <c r="AF172">
        <f t="shared" si="86"/>
        <v>0.35403348303286292</v>
      </c>
      <c r="AG172">
        <f t="shared" si="87"/>
        <v>1.4528067279468342</v>
      </c>
      <c r="AH172">
        <f t="shared" si="88"/>
        <v>255.79618201991104</v>
      </c>
    </row>
    <row r="173" spans="4:34" x14ac:dyDescent="0.3">
      <c r="D173" s="2">
        <f t="shared" si="61"/>
        <v>43158</v>
      </c>
      <c r="E173" s="8">
        <f t="shared" si="89"/>
        <v>0.71666666666666534</v>
      </c>
      <c r="F173" s="3">
        <f t="shared" si="62"/>
        <v>2458177.0916666668</v>
      </c>
      <c r="G173" s="4">
        <f t="shared" si="63"/>
        <v>0.18157677389915922</v>
      </c>
      <c r="I173">
        <f t="shared" si="64"/>
        <v>337.37011361412351</v>
      </c>
      <c r="J173">
        <f t="shared" si="65"/>
        <v>6894.1205200242848</v>
      </c>
      <c r="K173">
        <f t="shared" si="66"/>
        <v>1.6700996879840786E-2</v>
      </c>
      <c r="L173">
        <f t="shared" si="67"/>
        <v>1.5696587212288846</v>
      </c>
      <c r="M173">
        <f t="shared" si="68"/>
        <v>338.93977233535242</v>
      </c>
      <c r="N173">
        <f t="shared" si="69"/>
        <v>6895.6901787455135</v>
      </c>
      <c r="O173">
        <f t="shared" si="70"/>
        <v>0.99039866797225873</v>
      </c>
      <c r="P173">
        <f t="shared" si="71"/>
        <v>338.93063496864016</v>
      </c>
      <c r="Q173">
        <f t="shared" si="72"/>
        <v>23.436929854092018</v>
      </c>
      <c r="R173">
        <f t="shared" si="73"/>
        <v>23.435156490348909</v>
      </c>
      <c r="S173">
        <f t="shared" si="60"/>
        <v>-19.467199396114534</v>
      </c>
      <c r="T173">
        <f t="shared" si="74"/>
        <v>-8.2201063853243568</v>
      </c>
      <c r="U173">
        <f t="shared" si="75"/>
        <v>4.3018916587421505E-2</v>
      </c>
      <c r="V173">
        <f t="shared" si="76"/>
        <v>-12.693859435465285</v>
      </c>
      <c r="W173">
        <f t="shared" si="77"/>
        <v>81.413103120187031</v>
      </c>
      <c r="X173" s="8">
        <f t="shared" si="78"/>
        <v>0.49492629127462862</v>
      </c>
      <c r="Y173" s="8">
        <f t="shared" si="79"/>
        <v>0.26877878260744242</v>
      </c>
      <c r="Z173" s="8">
        <f t="shared" si="80"/>
        <v>0.72107379994181486</v>
      </c>
      <c r="AA173" s="9">
        <f t="shared" si="81"/>
        <v>651.30482496149625</v>
      </c>
      <c r="AB173">
        <f t="shared" si="82"/>
        <v>1039.3061405645331</v>
      </c>
      <c r="AC173">
        <f t="shared" si="83"/>
        <v>79.826535141133263</v>
      </c>
      <c r="AD173">
        <f t="shared" si="84"/>
        <v>89.837149993752178</v>
      </c>
      <c r="AE173">
        <f t="shared" si="85"/>
        <v>0.16285000624782242</v>
      </c>
      <c r="AF173">
        <f t="shared" si="86"/>
        <v>0.45924960283733129</v>
      </c>
      <c r="AG173">
        <f t="shared" si="87"/>
        <v>0.62209960908515372</v>
      </c>
      <c r="AH173">
        <f t="shared" si="88"/>
        <v>256.94891199567252</v>
      </c>
    </row>
    <row r="174" spans="4:34" x14ac:dyDescent="0.3">
      <c r="D174" s="2">
        <f t="shared" si="61"/>
        <v>43158</v>
      </c>
      <c r="E174" s="8">
        <f t="shared" si="89"/>
        <v>0.72083333333333199</v>
      </c>
      <c r="F174" s="3">
        <f t="shared" si="62"/>
        <v>2458177.0958333332</v>
      </c>
      <c r="G174" s="4">
        <f t="shared" si="63"/>
        <v>0.18157688797626856</v>
      </c>
      <c r="I174">
        <f t="shared" si="64"/>
        <v>337.37422047789278</v>
      </c>
      <c r="J174">
        <f t="shared" si="65"/>
        <v>6894.1246266918733</v>
      </c>
      <c r="K174">
        <f t="shared" si="66"/>
        <v>1.6700996875040078E-2</v>
      </c>
      <c r="L174">
        <f t="shared" si="67"/>
        <v>1.5697381517220712</v>
      </c>
      <c r="M174">
        <f t="shared" si="68"/>
        <v>338.94395862961483</v>
      </c>
      <c r="N174">
        <f t="shared" si="69"/>
        <v>6895.6943648435954</v>
      </c>
      <c r="O174">
        <f t="shared" si="70"/>
        <v>0.99039965689735021</v>
      </c>
      <c r="P174">
        <f t="shared" si="71"/>
        <v>338.93482125015151</v>
      </c>
      <c r="Q174">
        <f t="shared" si="72"/>
        <v>23.436929852608536</v>
      </c>
      <c r="R174">
        <f t="shared" si="73"/>
        <v>23.43515649597532</v>
      </c>
      <c r="S174">
        <f t="shared" si="60"/>
        <v>-19.463278296265653</v>
      </c>
      <c r="T174">
        <f t="shared" si="74"/>
        <v>-8.2185366182250288</v>
      </c>
      <c r="U174">
        <f t="shared" si="75"/>
        <v>4.3018916608665241E-2</v>
      </c>
      <c r="V174">
        <f t="shared" si="76"/>
        <v>-12.693108108887749</v>
      </c>
      <c r="W174">
        <f t="shared" si="77"/>
        <v>81.415029334419771</v>
      </c>
      <c r="X174" s="8">
        <f t="shared" si="78"/>
        <v>0.4949257695200609</v>
      </c>
      <c r="Y174" s="8">
        <f t="shared" si="79"/>
        <v>0.26877291025778377</v>
      </c>
      <c r="Z174" s="8">
        <f t="shared" si="80"/>
        <v>0.72107862878233808</v>
      </c>
      <c r="AA174" s="9">
        <f t="shared" si="81"/>
        <v>651.32023467535817</v>
      </c>
      <c r="AB174">
        <f t="shared" si="82"/>
        <v>1045.3068918911104</v>
      </c>
      <c r="AC174">
        <f t="shared" si="83"/>
        <v>81.326722972777588</v>
      </c>
      <c r="AD174">
        <f t="shared" si="84"/>
        <v>90.777451164594765</v>
      </c>
      <c r="AE174">
        <f t="shared" si="85"/>
        <v>-0.77745116459476549</v>
      </c>
      <c r="AF174">
        <f t="shared" si="86"/>
        <v>0.42520530263170914</v>
      </c>
      <c r="AG174">
        <f t="shared" si="87"/>
        <v>-0.35224586196305635</v>
      </c>
      <c r="AH174">
        <f t="shared" si="88"/>
        <v>258.09802773547199</v>
      </c>
    </row>
    <row r="175" spans="4:34" x14ac:dyDescent="0.3">
      <c r="D175" s="2">
        <f t="shared" si="61"/>
        <v>43158</v>
      </c>
      <c r="E175" s="8">
        <f t="shared" si="89"/>
        <v>0.72499999999999865</v>
      </c>
      <c r="F175" s="3">
        <f t="shared" si="62"/>
        <v>2458177.1</v>
      </c>
      <c r="G175" s="4">
        <f t="shared" si="63"/>
        <v>0.18157700205339064</v>
      </c>
      <c r="I175">
        <f t="shared" si="64"/>
        <v>337.37832734211952</v>
      </c>
      <c r="J175">
        <f t="shared" si="65"/>
        <v>6894.128733359923</v>
      </c>
      <c r="K175">
        <f t="shared" si="66"/>
        <v>1.6700996870239369E-2</v>
      </c>
      <c r="L175">
        <f t="shared" si="67"/>
        <v>1.5698175738639697</v>
      </c>
      <c r="M175">
        <f t="shared" si="68"/>
        <v>338.94814491598351</v>
      </c>
      <c r="N175">
        <f t="shared" si="69"/>
        <v>6895.6985509337874</v>
      </c>
      <c r="O175">
        <f t="shared" si="70"/>
        <v>0.99040064587185095</v>
      </c>
      <c r="P175">
        <f t="shared" si="71"/>
        <v>338.93900752376913</v>
      </c>
      <c r="Q175">
        <f t="shared" si="72"/>
        <v>23.436929851125058</v>
      </c>
      <c r="R175">
        <f t="shared" si="73"/>
        <v>23.435156501601767</v>
      </c>
      <c r="S175">
        <f t="shared" si="60"/>
        <v>-19.45935723484336</v>
      </c>
      <c r="T175">
        <f t="shared" si="74"/>
        <v>-8.2169668161197045</v>
      </c>
      <c r="U175">
        <f t="shared" si="75"/>
        <v>4.3018916629909094E-2</v>
      </c>
      <c r="V175">
        <f t="shared" si="76"/>
        <v>-12.692356626350222</v>
      </c>
      <c r="W175">
        <f t="shared" si="77"/>
        <v>81.416955567580018</v>
      </c>
      <c r="X175" s="8">
        <f t="shared" si="78"/>
        <v>0.49492524765718771</v>
      </c>
      <c r="Y175" s="8">
        <f t="shared" si="79"/>
        <v>0.2687670377472432</v>
      </c>
      <c r="Z175" s="8">
        <f t="shared" si="80"/>
        <v>0.72108345756713221</v>
      </c>
      <c r="AA175" s="9">
        <f t="shared" si="81"/>
        <v>651.33564454064015</v>
      </c>
      <c r="AB175">
        <f t="shared" si="82"/>
        <v>1051.3076433736478</v>
      </c>
      <c r="AC175">
        <f t="shared" si="83"/>
        <v>82.826910843411952</v>
      </c>
      <c r="AD175">
        <f t="shared" si="84"/>
        <v>91.721739130962774</v>
      </c>
      <c r="AE175">
        <f t="shared" si="85"/>
        <v>-1.7217391309627743</v>
      </c>
      <c r="AF175">
        <f t="shared" si="86"/>
        <v>0.19195540478747147</v>
      </c>
      <c r="AG175">
        <f t="shared" si="87"/>
        <v>-1.5297837261753029</v>
      </c>
      <c r="AH175">
        <f t="shared" si="88"/>
        <v>259.24413328720215</v>
      </c>
    </row>
    <row r="176" spans="4:34" x14ac:dyDescent="0.3">
      <c r="D176" s="2">
        <f t="shared" si="61"/>
        <v>43158</v>
      </c>
      <c r="E176" s="8">
        <f t="shared" si="89"/>
        <v>0.7291666666666653</v>
      </c>
      <c r="F176" s="3">
        <f t="shared" si="62"/>
        <v>2458177.1041666665</v>
      </c>
      <c r="G176" s="4">
        <f t="shared" si="63"/>
        <v>0.18157711613049998</v>
      </c>
      <c r="I176">
        <f t="shared" si="64"/>
        <v>337.38243420588879</v>
      </c>
      <c r="J176">
        <f t="shared" si="65"/>
        <v>6894.1328400275115</v>
      </c>
      <c r="K176">
        <f t="shared" si="66"/>
        <v>1.6700996865438661E-2</v>
      </c>
      <c r="L176">
        <f t="shared" si="67"/>
        <v>1.5698969876363478</v>
      </c>
      <c r="M176">
        <f t="shared" si="68"/>
        <v>338.95233119352514</v>
      </c>
      <c r="N176">
        <f t="shared" si="69"/>
        <v>6895.7027370151482</v>
      </c>
      <c r="O176">
        <f t="shared" si="70"/>
        <v>0.9904016348955329</v>
      </c>
      <c r="P176">
        <f t="shared" si="71"/>
        <v>338.94319378855977</v>
      </c>
      <c r="Q176">
        <f t="shared" si="72"/>
        <v>23.436929849641579</v>
      </c>
      <c r="R176">
        <f t="shared" si="73"/>
        <v>23.435156507228236</v>
      </c>
      <c r="S176">
        <f t="shared" si="60"/>
        <v>-19.455436212715995</v>
      </c>
      <c r="T176">
        <f t="shared" si="74"/>
        <v>-8.2153969793661865</v>
      </c>
      <c r="U176">
        <f t="shared" si="75"/>
        <v>4.3018916651153059E-2</v>
      </c>
      <c r="V176">
        <f t="shared" si="76"/>
        <v>-12.69160498804173</v>
      </c>
      <c r="W176">
        <f t="shared" si="77"/>
        <v>81.418881819232737</v>
      </c>
      <c r="X176" s="8">
        <f t="shared" si="78"/>
        <v>0.4949247256861401</v>
      </c>
      <c r="Y176" s="8">
        <f t="shared" si="79"/>
        <v>0.2687611650771603</v>
      </c>
      <c r="Z176" s="8">
        <f t="shared" si="80"/>
        <v>0.7210882862951199</v>
      </c>
      <c r="AA176" s="9">
        <f t="shared" si="81"/>
        <v>651.3510545538619</v>
      </c>
      <c r="AB176">
        <f t="shared" si="82"/>
        <v>1057.3083950119562</v>
      </c>
      <c r="AC176">
        <f t="shared" si="83"/>
        <v>84.327098752989059</v>
      </c>
      <c r="AD176">
        <f t="shared" si="84"/>
        <v>92.669626237476209</v>
      </c>
      <c r="AE176">
        <f t="shared" si="85"/>
        <v>-2.6696262374762085</v>
      </c>
      <c r="AF176">
        <f t="shared" si="86"/>
        <v>0.12374667623507021</v>
      </c>
      <c r="AG176">
        <f t="shared" si="87"/>
        <v>-2.5458795612411382</v>
      </c>
      <c r="AH176">
        <f t="shared" si="88"/>
        <v>260.38783815678187</v>
      </c>
    </row>
    <row r="177" spans="4:34" x14ac:dyDescent="0.3">
      <c r="D177" s="2">
        <f t="shared" si="61"/>
        <v>43158</v>
      </c>
      <c r="E177" s="8">
        <f t="shared" si="89"/>
        <v>0.73333333333333195</v>
      </c>
      <c r="F177" s="3">
        <f t="shared" si="62"/>
        <v>2458177.1083333334</v>
      </c>
      <c r="G177" s="4">
        <f t="shared" si="63"/>
        <v>0.18157723020762206</v>
      </c>
      <c r="I177">
        <f t="shared" si="64"/>
        <v>337.38654107011644</v>
      </c>
      <c r="J177">
        <f t="shared" si="65"/>
        <v>6894.1369466955603</v>
      </c>
      <c r="K177">
        <f t="shared" si="66"/>
        <v>1.6700996860637952E-2</v>
      </c>
      <c r="L177">
        <f t="shared" si="67"/>
        <v>1.5699763930566522</v>
      </c>
      <c r="M177">
        <f t="shared" si="68"/>
        <v>338.9565174631731</v>
      </c>
      <c r="N177">
        <f t="shared" si="69"/>
        <v>6895.7069230886173</v>
      </c>
      <c r="O177">
        <f t="shared" si="70"/>
        <v>0.99040262396861278</v>
      </c>
      <c r="P177">
        <f t="shared" si="71"/>
        <v>338.94738004545678</v>
      </c>
      <c r="Q177">
        <f t="shared" si="72"/>
        <v>23.436929848158101</v>
      </c>
      <c r="R177">
        <f t="shared" si="73"/>
        <v>23.435156512854736</v>
      </c>
      <c r="S177">
        <f t="shared" si="60"/>
        <v>-19.451515229003707</v>
      </c>
      <c r="T177">
        <f t="shared" si="74"/>
        <v>-8.2138271076223628</v>
      </c>
      <c r="U177">
        <f t="shared" si="75"/>
        <v>4.3018916672397114E-2</v>
      </c>
      <c r="V177">
        <f t="shared" si="76"/>
        <v>-12.690853193817327</v>
      </c>
      <c r="W177">
        <f t="shared" si="77"/>
        <v>81.420808089801724</v>
      </c>
      <c r="X177" s="8">
        <f t="shared" si="78"/>
        <v>0.4949242036068176</v>
      </c>
      <c r="Y177" s="8">
        <f t="shared" si="79"/>
        <v>0.26875529224625727</v>
      </c>
      <c r="Z177" s="8">
        <f t="shared" si="80"/>
        <v>0.72109311496737794</v>
      </c>
      <c r="AA177" s="9">
        <f t="shared" si="81"/>
        <v>651.36646471841379</v>
      </c>
      <c r="AB177">
        <f t="shared" si="82"/>
        <v>1063.3091468061807</v>
      </c>
      <c r="AC177">
        <f t="shared" si="83"/>
        <v>85.827286701545177</v>
      </c>
      <c r="AD177">
        <f t="shared" si="84"/>
        <v>93.620727689451087</v>
      </c>
      <c r="AE177">
        <f t="shared" si="85"/>
        <v>-3.6207276894510869</v>
      </c>
      <c r="AF177">
        <f t="shared" si="86"/>
        <v>9.1185111665128021E-2</v>
      </c>
      <c r="AG177">
        <f t="shared" si="87"/>
        <v>-3.5295425777859588</v>
      </c>
      <c r="AH177">
        <f t="shared" si="88"/>
        <v>261.52975758208055</v>
      </c>
    </row>
    <row r="178" spans="4:34" x14ac:dyDescent="0.3">
      <c r="D178" s="2">
        <f t="shared" si="61"/>
        <v>43158</v>
      </c>
      <c r="E178" s="8">
        <f t="shared" si="89"/>
        <v>0.7374999999999986</v>
      </c>
      <c r="F178" s="3">
        <f t="shared" si="62"/>
        <v>2458177.1124999998</v>
      </c>
      <c r="G178" s="4">
        <f t="shared" si="63"/>
        <v>0.18157734428473138</v>
      </c>
      <c r="I178">
        <f t="shared" si="64"/>
        <v>337.39064793388479</v>
      </c>
      <c r="J178">
        <f t="shared" si="65"/>
        <v>6894.1410533631497</v>
      </c>
      <c r="K178">
        <f t="shared" si="66"/>
        <v>1.6700996855837244E-2</v>
      </c>
      <c r="L178">
        <f t="shared" si="67"/>
        <v>1.5700557901067014</v>
      </c>
      <c r="M178">
        <f t="shared" si="68"/>
        <v>338.96070372399151</v>
      </c>
      <c r="N178">
        <f t="shared" si="69"/>
        <v>6895.7111091532561</v>
      </c>
      <c r="O178">
        <f t="shared" si="70"/>
        <v>0.99040361309086378</v>
      </c>
      <c r="P178">
        <f t="shared" si="71"/>
        <v>338.95156629352425</v>
      </c>
      <c r="Q178">
        <f t="shared" si="72"/>
        <v>23.436929846674623</v>
      </c>
      <c r="R178">
        <f t="shared" si="73"/>
        <v>23.435156518481257</v>
      </c>
      <c r="S178">
        <f t="shared" si="60"/>
        <v>-19.447594284577448</v>
      </c>
      <c r="T178">
        <f t="shared" si="74"/>
        <v>-8.2122572012471053</v>
      </c>
      <c r="U178">
        <f t="shared" si="75"/>
        <v>4.3018916693641246E-2</v>
      </c>
      <c r="V178">
        <f t="shared" si="76"/>
        <v>-12.69010124386698</v>
      </c>
      <c r="W178">
        <f t="shared" si="77"/>
        <v>81.422734378850663</v>
      </c>
      <c r="X178" s="8">
        <f t="shared" si="78"/>
        <v>0.49492368141935206</v>
      </c>
      <c r="Y178" s="8">
        <f t="shared" si="79"/>
        <v>0.26874941925587803</v>
      </c>
      <c r="Z178" s="8">
        <f t="shared" si="80"/>
        <v>0.72109794358282608</v>
      </c>
      <c r="AA178" s="9">
        <f t="shared" si="81"/>
        <v>651.3818750308053</v>
      </c>
      <c r="AB178">
        <f t="shared" si="82"/>
        <v>1069.3098987561309</v>
      </c>
      <c r="AC178">
        <f t="shared" si="83"/>
        <v>87.327474689032726</v>
      </c>
      <c r="AD178">
        <f t="shared" si="84"/>
        <v>94.574660919572523</v>
      </c>
      <c r="AE178">
        <f t="shared" si="85"/>
        <v>-4.5746609195725227</v>
      </c>
      <c r="AF178">
        <f t="shared" si="86"/>
        <v>7.2113288684002116E-2</v>
      </c>
      <c r="AG178">
        <f t="shared" si="87"/>
        <v>-4.5025476308885208</v>
      </c>
      <c r="AH178">
        <f t="shared" si="88"/>
        <v>262.67051286207834</v>
      </c>
    </row>
    <row r="179" spans="4:34" x14ac:dyDescent="0.3">
      <c r="D179" s="2">
        <f t="shared" si="61"/>
        <v>43158</v>
      </c>
      <c r="E179" s="8">
        <f t="shared" si="89"/>
        <v>0.74166666666666525</v>
      </c>
      <c r="F179" s="3">
        <f t="shared" si="62"/>
        <v>2458177.1166666667</v>
      </c>
      <c r="G179" s="4">
        <f t="shared" si="63"/>
        <v>0.18157745836185346</v>
      </c>
      <c r="I179">
        <f t="shared" si="64"/>
        <v>337.39475479811153</v>
      </c>
      <c r="J179">
        <f t="shared" si="65"/>
        <v>6894.1451600311975</v>
      </c>
      <c r="K179">
        <f t="shared" si="66"/>
        <v>1.6700996851036536E-2</v>
      </c>
      <c r="L179">
        <f t="shared" si="67"/>
        <v>1.5701351788038291</v>
      </c>
      <c r="M179">
        <f t="shared" si="68"/>
        <v>338.96488997691534</v>
      </c>
      <c r="N179">
        <f t="shared" si="69"/>
        <v>6895.7152952100014</v>
      </c>
      <c r="O179">
        <f t="shared" si="70"/>
        <v>0.99040460226250138</v>
      </c>
      <c r="P179">
        <f t="shared" si="71"/>
        <v>338.95575253369725</v>
      </c>
      <c r="Q179">
        <f t="shared" si="72"/>
        <v>23.436929845191141</v>
      </c>
      <c r="R179">
        <f t="shared" si="73"/>
        <v>23.435156524107803</v>
      </c>
      <c r="S179">
        <f t="shared" si="60"/>
        <v>-19.443673378555641</v>
      </c>
      <c r="T179">
        <f t="shared" si="74"/>
        <v>-8.2106872598975986</v>
      </c>
      <c r="U179">
        <f t="shared" si="75"/>
        <v>4.3018916714885502E-2</v>
      </c>
      <c r="V179">
        <f t="shared" si="76"/>
        <v>-12.6893491380448</v>
      </c>
      <c r="W179">
        <f t="shared" si="77"/>
        <v>81.42466068680416</v>
      </c>
      <c r="X179" s="8">
        <f t="shared" si="78"/>
        <v>0.49492315912364221</v>
      </c>
      <c r="Y179" s="8">
        <f t="shared" si="79"/>
        <v>0.26874354610474177</v>
      </c>
      <c r="Z179" s="8">
        <f t="shared" si="80"/>
        <v>0.7211027721425427</v>
      </c>
      <c r="AA179" s="9">
        <f t="shared" si="81"/>
        <v>651.39728549443328</v>
      </c>
      <c r="AB179">
        <f t="shared" si="82"/>
        <v>1075.3106508619533</v>
      </c>
      <c r="AC179">
        <f t="shared" si="83"/>
        <v>88.827662715488316</v>
      </c>
      <c r="AD179">
        <f t="shared" si="84"/>
        <v>95.531044937946689</v>
      </c>
      <c r="AE179">
        <f t="shared" si="85"/>
        <v>-5.5310449379466888</v>
      </c>
      <c r="AF179">
        <f t="shared" si="86"/>
        <v>5.9585317061818764E-2</v>
      </c>
      <c r="AG179">
        <f t="shared" si="87"/>
        <v>-5.47145962088487</v>
      </c>
      <c r="AH179">
        <f t="shared" si="88"/>
        <v>263.81073174006502</v>
      </c>
    </row>
    <row r="180" spans="4:34" x14ac:dyDescent="0.3">
      <c r="D180" s="2">
        <f t="shared" si="61"/>
        <v>43158</v>
      </c>
      <c r="E180" s="8">
        <f t="shared" si="89"/>
        <v>0.7458333333333319</v>
      </c>
      <c r="F180" s="3">
        <f t="shared" si="62"/>
        <v>2458177.1208333331</v>
      </c>
      <c r="G180" s="4">
        <f t="shared" si="63"/>
        <v>0.1815775724389628</v>
      </c>
      <c r="I180">
        <f t="shared" si="64"/>
        <v>337.3988616618808</v>
      </c>
      <c r="J180">
        <f t="shared" si="65"/>
        <v>6894.1492666987879</v>
      </c>
      <c r="K180">
        <f t="shared" si="66"/>
        <v>1.6700996846235827E-2</v>
      </c>
      <c r="L180">
        <f t="shared" si="67"/>
        <v>1.5702145591299677</v>
      </c>
      <c r="M180">
        <f t="shared" si="68"/>
        <v>338.96907622101077</v>
      </c>
      <c r="N180">
        <f t="shared" si="69"/>
        <v>6895.7194812579182</v>
      </c>
      <c r="O180">
        <f t="shared" si="70"/>
        <v>0.99040559148330021</v>
      </c>
      <c r="P180">
        <f t="shared" si="71"/>
        <v>338.9599387650419</v>
      </c>
      <c r="Q180">
        <f t="shared" si="72"/>
        <v>23.436929843707663</v>
      </c>
      <c r="R180">
        <f t="shared" si="73"/>
        <v>23.435156529734378</v>
      </c>
      <c r="S180">
        <f t="shared" si="60"/>
        <v>-19.439752511807317</v>
      </c>
      <c r="T180">
        <f t="shared" si="74"/>
        <v>-8.2091172839319686</v>
      </c>
      <c r="U180">
        <f t="shared" si="75"/>
        <v>4.3018916736129856E-2</v>
      </c>
      <c r="V180">
        <f t="shared" si="76"/>
        <v>-12.688596876540791</v>
      </c>
      <c r="W180">
        <f t="shared" si="77"/>
        <v>81.426587013226822</v>
      </c>
      <c r="X180" s="8">
        <f t="shared" si="78"/>
        <v>0.49492263671982001</v>
      </c>
      <c r="Y180" s="8">
        <f t="shared" si="79"/>
        <v>0.26873767279418992</v>
      </c>
      <c r="Z180" s="8">
        <f t="shared" si="80"/>
        <v>0.7211076006454501</v>
      </c>
      <c r="AA180" s="9">
        <f t="shared" si="81"/>
        <v>651.41269610581458</v>
      </c>
      <c r="AB180">
        <f t="shared" si="82"/>
        <v>1081.3114031234572</v>
      </c>
      <c r="AC180">
        <f t="shared" si="83"/>
        <v>90.32785078086431</v>
      </c>
      <c r="AD180">
        <f t="shared" si="84"/>
        <v>96.489499669237247</v>
      </c>
      <c r="AE180">
        <f t="shared" si="85"/>
        <v>-6.4894996692372473</v>
      </c>
      <c r="AF180">
        <f t="shared" si="86"/>
        <v>5.0725289082263911E-2</v>
      </c>
      <c r="AG180">
        <f t="shared" si="87"/>
        <v>-6.4387743801549835</v>
      </c>
      <c r="AH180">
        <f t="shared" si="88"/>
        <v>264.95104883155784</v>
      </c>
    </row>
    <row r="181" spans="4:34" x14ac:dyDescent="0.3">
      <c r="D181" s="2">
        <f t="shared" si="61"/>
        <v>43158</v>
      </c>
      <c r="E181" s="8">
        <f t="shared" si="89"/>
        <v>0.74999999999999856</v>
      </c>
      <c r="F181" s="3">
        <f t="shared" si="62"/>
        <v>2458177.125</v>
      </c>
      <c r="G181" s="4">
        <f t="shared" si="63"/>
        <v>0.18157768651608489</v>
      </c>
      <c r="I181">
        <f t="shared" si="64"/>
        <v>337.40296852610845</v>
      </c>
      <c r="J181">
        <f t="shared" si="65"/>
        <v>6894.1533733668357</v>
      </c>
      <c r="K181">
        <f t="shared" si="66"/>
        <v>1.6700996841435119E-2</v>
      </c>
      <c r="L181">
        <f t="shared" si="67"/>
        <v>1.5702939311023998</v>
      </c>
      <c r="M181">
        <f t="shared" si="68"/>
        <v>338.97326245721086</v>
      </c>
      <c r="N181">
        <f t="shared" si="69"/>
        <v>6895.7236672979379</v>
      </c>
      <c r="O181">
        <f t="shared" si="70"/>
        <v>0.9904065807534741</v>
      </c>
      <c r="P181">
        <f t="shared" si="71"/>
        <v>338.96412498849122</v>
      </c>
      <c r="Q181">
        <f t="shared" si="72"/>
        <v>23.436929842224185</v>
      </c>
      <c r="R181">
        <f t="shared" si="73"/>
        <v>23.435156535360981</v>
      </c>
      <c r="S181">
        <f t="shared" si="60"/>
        <v>-19.435831683452939</v>
      </c>
      <c r="T181">
        <f t="shared" si="74"/>
        <v>-8.2075472730081849</v>
      </c>
      <c r="U181">
        <f t="shared" si="75"/>
        <v>4.3018916757374299E-2</v>
      </c>
      <c r="V181">
        <f t="shared" si="76"/>
        <v>-12.687844459209249</v>
      </c>
      <c r="W181">
        <f t="shared" si="77"/>
        <v>81.428513358542332</v>
      </c>
      <c r="X181" s="8">
        <f t="shared" si="78"/>
        <v>0.4949221142077842</v>
      </c>
      <c r="Y181" s="8">
        <f t="shared" si="79"/>
        <v>0.26873179932294439</v>
      </c>
      <c r="Z181" s="8">
        <f t="shared" si="80"/>
        <v>0.72111242909262407</v>
      </c>
      <c r="AA181" s="9">
        <f t="shared" si="81"/>
        <v>651.42810686833866</v>
      </c>
      <c r="AB181">
        <f t="shared" si="82"/>
        <v>1087.3121555407888</v>
      </c>
      <c r="AC181">
        <f t="shared" si="83"/>
        <v>91.828038885197202</v>
      </c>
      <c r="AD181">
        <f t="shared" si="84"/>
        <v>97.449645272677969</v>
      </c>
      <c r="AE181">
        <f t="shared" si="85"/>
        <v>-7.4496452726779694</v>
      </c>
      <c r="AF181">
        <f t="shared" si="86"/>
        <v>4.4127146267322434E-2</v>
      </c>
      <c r="AG181">
        <f t="shared" si="87"/>
        <v>-7.4055181264106471</v>
      </c>
      <c r="AH181">
        <f t="shared" si="88"/>
        <v>266.09210609588314</v>
      </c>
    </row>
    <row r="182" spans="4:34" x14ac:dyDescent="0.3">
      <c r="D182" s="2">
        <f t="shared" si="61"/>
        <v>43158</v>
      </c>
      <c r="E182" s="8">
        <f t="shared" si="89"/>
        <v>0.75416666666666521</v>
      </c>
      <c r="F182" s="3">
        <f t="shared" si="62"/>
        <v>2458177.1291666669</v>
      </c>
      <c r="G182" s="4">
        <f t="shared" si="63"/>
        <v>0.18157780059320697</v>
      </c>
      <c r="I182">
        <f t="shared" si="64"/>
        <v>337.4070753903361</v>
      </c>
      <c r="J182">
        <f t="shared" si="65"/>
        <v>6894.1574800348844</v>
      </c>
      <c r="K182">
        <f t="shared" si="66"/>
        <v>1.670099683663441E-2</v>
      </c>
      <c r="L182">
        <f t="shared" si="67"/>
        <v>1.5703732947119045</v>
      </c>
      <c r="M182">
        <f t="shared" si="68"/>
        <v>338.97744868504799</v>
      </c>
      <c r="N182">
        <f t="shared" si="69"/>
        <v>6895.7278533295967</v>
      </c>
      <c r="O182">
        <f t="shared" si="70"/>
        <v>0.9904075700729088</v>
      </c>
      <c r="P182">
        <f t="shared" si="71"/>
        <v>338.96831120357768</v>
      </c>
      <c r="Q182">
        <f t="shared" si="72"/>
        <v>23.436929840740707</v>
      </c>
      <c r="R182">
        <f t="shared" si="73"/>
        <v>23.435156540987609</v>
      </c>
      <c r="S182">
        <f t="shared" si="60"/>
        <v>-19.431910893924641</v>
      </c>
      <c r="T182">
        <f t="shared" si="74"/>
        <v>-8.2059772273094413</v>
      </c>
      <c r="U182">
        <f t="shared" si="75"/>
        <v>4.301891677861884E-2</v>
      </c>
      <c r="V182">
        <f t="shared" si="76"/>
        <v>-12.687091886156423</v>
      </c>
      <c r="W182">
        <f t="shared" si="77"/>
        <v>81.430439722529925</v>
      </c>
      <c r="X182" s="8">
        <f t="shared" si="78"/>
        <v>0.49492159158760862</v>
      </c>
      <c r="Y182" s="8">
        <f t="shared" si="79"/>
        <v>0.26872592569169218</v>
      </c>
      <c r="Z182" s="8">
        <f t="shared" si="80"/>
        <v>0.72111725748352506</v>
      </c>
      <c r="AA182" s="9">
        <f t="shared" si="81"/>
        <v>651.4435177802394</v>
      </c>
      <c r="AB182">
        <f t="shared" si="82"/>
        <v>1093.3129081138416</v>
      </c>
      <c r="AC182">
        <f t="shared" si="83"/>
        <v>93.32822702846039</v>
      </c>
      <c r="AD182">
        <f t="shared" si="84"/>
        <v>98.411101448207845</v>
      </c>
      <c r="AE182">
        <f t="shared" si="85"/>
        <v>-8.4111014482078446</v>
      </c>
      <c r="AF182">
        <f t="shared" si="86"/>
        <v>3.9022043984792885E-2</v>
      </c>
      <c r="AG182">
        <f t="shared" si="87"/>
        <v>-8.3720794042230509</v>
      </c>
      <c r="AH182">
        <f t="shared" si="88"/>
        <v>267.23455334218681</v>
      </c>
    </row>
    <row r="183" spans="4:34" x14ac:dyDescent="0.3">
      <c r="D183" s="2">
        <f t="shared" si="61"/>
        <v>43158</v>
      </c>
      <c r="E183" s="8">
        <f t="shared" si="89"/>
        <v>0.75833333333333186</v>
      </c>
      <c r="F183" s="3">
        <f t="shared" si="62"/>
        <v>2458177.1333333333</v>
      </c>
      <c r="G183" s="4">
        <f t="shared" si="63"/>
        <v>0.18157791467031628</v>
      </c>
      <c r="I183">
        <f t="shared" si="64"/>
        <v>337.41118225410264</v>
      </c>
      <c r="J183">
        <f t="shared" si="65"/>
        <v>6894.1615867024721</v>
      </c>
      <c r="K183">
        <f t="shared" si="66"/>
        <v>1.6700996831833702E-2</v>
      </c>
      <c r="L183">
        <f t="shared" si="67"/>
        <v>1.5704526499491538</v>
      </c>
      <c r="M183">
        <f t="shared" si="68"/>
        <v>338.98163490405182</v>
      </c>
      <c r="N183">
        <f t="shared" si="69"/>
        <v>6895.7320393524215</v>
      </c>
      <c r="O183">
        <f t="shared" si="70"/>
        <v>0.99040855944148731</v>
      </c>
      <c r="P183">
        <f t="shared" si="71"/>
        <v>338.97249740983085</v>
      </c>
      <c r="Q183">
        <f t="shared" si="72"/>
        <v>23.436929839257228</v>
      </c>
      <c r="R183">
        <f t="shared" si="73"/>
        <v>23.435156546614266</v>
      </c>
      <c r="S183">
        <f t="shared" si="60"/>
        <v>-19.427990143657365</v>
      </c>
      <c r="T183">
        <f t="shared" si="74"/>
        <v>-8.2044071470200723</v>
      </c>
      <c r="U183">
        <f t="shared" si="75"/>
        <v>4.3018916799863499E-2</v>
      </c>
      <c r="V183">
        <f t="shared" si="76"/>
        <v>-12.686339157488955</v>
      </c>
      <c r="W183">
        <f t="shared" si="77"/>
        <v>81.432366104967414</v>
      </c>
      <c r="X183" s="8">
        <f t="shared" si="78"/>
        <v>0.49492106885936737</v>
      </c>
      <c r="Y183" s="8">
        <f t="shared" si="79"/>
        <v>0.26872005190112458</v>
      </c>
      <c r="Z183" s="8">
        <f t="shared" si="80"/>
        <v>0.72112208581761017</v>
      </c>
      <c r="AA183" s="9">
        <f t="shared" si="81"/>
        <v>651.45892883973931</v>
      </c>
      <c r="AB183">
        <f t="shared" si="82"/>
        <v>1099.3136608425091</v>
      </c>
      <c r="AC183">
        <f t="shared" si="83"/>
        <v>94.82841521062727</v>
      </c>
      <c r="AD183">
        <f t="shared" si="84"/>
        <v>99.373486725106858</v>
      </c>
      <c r="AE183">
        <f t="shared" si="85"/>
        <v>-9.3734867251068579</v>
      </c>
      <c r="AF183">
        <f t="shared" si="86"/>
        <v>3.4954118714067131E-2</v>
      </c>
      <c r="AG183">
        <f t="shared" si="87"/>
        <v>-9.3385326063927909</v>
      </c>
      <c r="AH183">
        <f t="shared" si="88"/>
        <v>268.37904876776281</v>
      </c>
    </row>
    <row r="184" spans="4:34" x14ac:dyDescent="0.3">
      <c r="D184" s="2">
        <f t="shared" si="61"/>
        <v>43158</v>
      </c>
      <c r="E184" s="8">
        <f t="shared" si="89"/>
        <v>0.76249999999999851</v>
      </c>
      <c r="F184" s="3">
        <f t="shared" si="62"/>
        <v>2458177.1375000002</v>
      </c>
      <c r="G184" s="4">
        <f t="shared" si="63"/>
        <v>0.18157802874743836</v>
      </c>
      <c r="I184">
        <f t="shared" si="64"/>
        <v>337.4152891183312</v>
      </c>
      <c r="J184">
        <f t="shared" si="65"/>
        <v>6894.1656933705217</v>
      </c>
      <c r="K184">
        <f t="shared" si="66"/>
        <v>1.670099682703299E-2</v>
      </c>
      <c r="L184">
        <f t="shared" si="67"/>
        <v>1.5705319968316143</v>
      </c>
      <c r="M184">
        <f t="shared" si="68"/>
        <v>338.98582111516282</v>
      </c>
      <c r="N184">
        <f t="shared" si="69"/>
        <v>6895.7362253673537</v>
      </c>
      <c r="O184">
        <f t="shared" si="70"/>
        <v>0.99040954885942645</v>
      </c>
      <c r="P184">
        <f t="shared" si="71"/>
        <v>338.97668360819125</v>
      </c>
      <c r="Q184">
        <f t="shared" si="72"/>
        <v>23.436929837773746</v>
      </c>
      <c r="R184">
        <f t="shared" si="73"/>
        <v>23.435156552240944</v>
      </c>
      <c r="S184">
        <f t="shared" si="60"/>
        <v>-19.424069431764586</v>
      </c>
      <c r="T184">
        <f t="shared" si="74"/>
        <v>-8.2028370317952195</v>
      </c>
      <c r="U184">
        <f t="shared" si="75"/>
        <v>4.3018916821108234E-2</v>
      </c>
      <c r="V184">
        <f t="shared" si="76"/>
        <v>-12.685586273059865</v>
      </c>
      <c r="W184">
        <f t="shared" si="77"/>
        <v>81.434292506281949</v>
      </c>
      <c r="X184" s="8">
        <f t="shared" si="78"/>
        <v>0.49492054602295821</v>
      </c>
      <c r="Y184" s="8">
        <f t="shared" si="79"/>
        <v>0.26871417794995278</v>
      </c>
      <c r="Z184" s="8">
        <f t="shared" si="80"/>
        <v>0.72112691409596363</v>
      </c>
      <c r="AA184" s="9">
        <f t="shared" si="81"/>
        <v>651.47434005025559</v>
      </c>
      <c r="AB184">
        <f t="shared" si="82"/>
        <v>1105.314413726938</v>
      </c>
      <c r="AC184">
        <f t="shared" si="83"/>
        <v>96.328603431734507</v>
      </c>
      <c r="AD184">
        <f t="shared" si="84"/>
        <v>100.336417733613</v>
      </c>
      <c r="AE184">
        <f t="shared" si="85"/>
        <v>-10.336417733613004</v>
      </c>
      <c r="AF184">
        <f t="shared" si="86"/>
        <v>3.1635943943378202E-2</v>
      </c>
      <c r="AG184">
        <f t="shared" si="87"/>
        <v>-10.304781789669626</v>
      </c>
      <c r="AH184">
        <f t="shared" si="88"/>
        <v>269.52625952187225</v>
      </c>
    </row>
    <row r="185" spans="4:34" x14ac:dyDescent="0.3">
      <c r="D185" s="2">
        <f t="shared" si="61"/>
        <v>43158</v>
      </c>
      <c r="E185" s="8">
        <f t="shared" si="89"/>
        <v>0.76666666666666516</v>
      </c>
      <c r="F185" s="3">
        <f t="shared" si="62"/>
        <v>2458177.1416666666</v>
      </c>
      <c r="G185" s="4">
        <f t="shared" si="63"/>
        <v>0.18157814282454771</v>
      </c>
      <c r="I185">
        <f t="shared" si="64"/>
        <v>337.41939598209956</v>
      </c>
      <c r="J185">
        <f t="shared" si="65"/>
        <v>6894.169800038112</v>
      </c>
      <c r="K185">
        <f t="shared" si="66"/>
        <v>1.6700996822232285E-2</v>
      </c>
      <c r="L185">
        <f t="shared" si="67"/>
        <v>1.5706113353410855</v>
      </c>
      <c r="M185">
        <f t="shared" si="68"/>
        <v>338.99000731744064</v>
      </c>
      <c r="N185">
        <f t="shared" si="69"/>
        <v>6895.7404113734528</v>
      </c>
      <c r="O185">
        <f t="shared" si="70"/>
        <v>0.99041053832649861</v>
      </c>
      <c r="P185">
        <f t="shared" si="71"/>
        <v>338.98086979771853</v>
      </c>
      <c r="Q185">
        <f t="shared" si="72"/>
        <v>23.436929836290268</v>
      </c>
      <c r="R185">
        <f t="shared" si="73"/>
        <v>23.43515655786765</v>
      </c>
      <c r="S185">
        <f t="shared" si="60"/>
        <v>-19.420148759121226</v>
      </c>
      <c r="T185">
        <f t="shared" si="74"/>
        <v>-8.2012668819954317</v>
      </c>
      <c r="U185">
        <f t="shared" si="75"/>
        <v>4.3018916842353087E-2</v>
      </c>
      <c r="V185">
        <f t="shared" si="76"/>
        <v>-12.684833233060447</v>
      </c>
      <c r="W185">
        <f t="shared" si="77"/>
        <v>81.436218926035195</v>
      </c>
      <c r="X185" s="8">
        <f t="shared" si="78"/>
        <v>0.49492002307851418</v>
      </c>
      <c r="Y185" s="8">
        <f t="shared" si="79"/>
        <v>0.26870830383952754</v>
      </c>
      <c r="Z185" s="8">
        <f t="shared" si="80"/>
        <v>0.72113174231750077</v>
      </c>
      <c r="AA185" s="9">
        <f t="shared" si="81"/>
        <v>651.48975140828156</v>
      </c>
      <c r="AB185">
        <f t="shared" si="82"/>
        <v>1111.3151667669372</v>
      </c>
      <c r="AC185">
        <f t="shared" si="83"/>
        <v>97.828791691734295</v>
      </c>
      <c r="AD185">
        <f t="shared" si="84"/>
        <v>101.2995084599293</v>
      </c>
      <c r="AE185">
        <f t="shared" si="85"/>
        <v>-11.299508459929299</v>
      </c>
      <c r="AF185">
        <f t="shared" si="86"/>
        <v>2.8877318494771556E-2</v>
      </c>
      <c r="AG185">
        <f t="shared" si="87"/>
        <v>-11.270631141434528</v>
      </c>
      <c r="AH185">
        <f t="shared" si="88"/>
        <v>270.67686228787403</v>
      </c>
    </row>
    <row r="186" spans="4:34" x14ac:dyDescent="0.3">
      <c r="D186" s="2">
        <f t="shared" si="61"/>
        <v>43158</v>
      </c>
      <c r="E186" s="8">
        <f t="shared" si="89"/>
        <v>0.77083333333333182</v>
      </c>
      <c r="F186" s="3">
        <f t="shared" si="62"/>
        <v>2458177.1458333335</v>
      </c>
      <c r="G186" s="4">
        <f t="shared" si="63"/>
        <v>0.18157825690166979</v>
      </c>
      <c r="I186">
        <f t="shared" si="64"/>
        <v>337.42350284632812</v>
      </c>
      <c r="J186">
        <f t="shared" si="65"/>
        <v>6894.173906706159</v>
      </c>
      <c r="K186">
        <f t="shared" si="66"/>
        <v>1.6700996817431573E-2</v>
      </c>
      <c r="L186">
        <f t="shared" si="67"/>
        <v>1.5706906654948578</v>
      </c>
      <c r="M186">
        <f t="shared" si="68"/>
        <v>338.99419351182297</v>
      </c>
      <c r="N186">
        <f t="shared" si="69"/>
        <v>6895.744597371654</v>
      </c>
      <c r="O186">
        <f t="shared" si="70"/>
        <v>0.99041152784292008</v>
      </c>
      <c r="P186">
        <f t="shared" si="71"/>
        <v>338.98505597935036</v>
      </c>
      <c r="Q186">
        <f t="shared" si="72"/>
        <v>23.43692983480679</v>
      </c>
      <c r="R186">
        <f t="shared" si="73"/>
        <v>23.435156563494385</v>
      </c>
      <c r="S186">
        <f t="shared" si="60"/>
        <v>-19.416228124843421</v>
      </c>
      <c r="T186">
        <f t="shared" si="74"/>
        <v>-8.1996966972768828</v>
      </c>
      <c r="U186">
        <f t="shared" si="75"/>
        <v>4.3018916863598024E-2</v>
      </c>
      <c r="V186">
        <f t="shared" si="76"/>
        <v>-12.684080037343755</v>
      </c>
      <c r="W186">
        <f t="shared" si="77"/>
        <v>81.438145364652982</v>
      </c>
      <c r="X186" s="8">
        <f t="shared" si="78"/>
        <v>0.49491950002593316</v>
      </c>
      <c r="Y186" s="8">
        <f t="shared" si="79"/>
        <v>0.26870242956856377</v>
      </c>
      <c r="Z186" s="8">
        <f t="shared" si="80"/>
        <v>0.7211365704833026</v>
      </c>
      <c r="AA186" s="9">
        <f t="shared" si="81"/>
        <v>651.50516291722386</v>
      </c>
      <c r="AB186">
        <f t="shared" si="82"/>
        <v>1117.3159199626539</v>
      </c>
      <c r="AC186">
        <f t="shared" si="83"/>
        <v>99.32897999066347</v>
      </c>
      <c r="AD186">
        <f t="shared" si="84"/>
        <v>102.26236948075086</v>
      </c>
      <c r="AE186">
        <f t="shared" si="85"/>
        <v>-12.262369480750863</v>
      </c>
      <c r="AF186">
        <f t="shared" si="86"/>
        <v>2.6547366435122944E-2</v>
      </c>
      <c r="AG186">
        <f t="shared" si="87"/>
        <v>-12.23582211431574</v>
      </c>
      <c r="AH186">
        <f t="shared" si="88"/>
        <v>271.83154388073444</v>
      </c>
    </row>
    <row r="187" spans="4:34" x14ac:dyDescent="0.3">
      <c r="D187" s="2">
        <f t="shared" si="61"/>
        <v>43158</v>
      </c>
      <c r="E187" s="8">
        <f t="shared" si="89"/>
        <v>0.77499999999999847</v>
      </c>
      <c r="F187" s="3">
        <f t="shared" si="62"/>
        <v>2458177.15</v>
      </c>
      <c r="G187" s="4">
        <f t="shared" si="63"/>
        <v>0.1815783709787791</v>
      </c>
      <c r="I187">
        <f t="shared" si="64"/>
        <v>337.42760971009466</v>
      </c>
      <c r="J187">
        <f t="shared" si="65"/>
        <v>6894.1780133737484</v>
      </c>
      <c r="K187">
        <f t="shared" si="66"/>
        <v>1.6700996812630865E-2</v>
      </c>
      <c r="L187">
        <f t="shared" si="67"/>
        <v>1.5707699872749079</v>
      </c>
      <c r="M187">
        <f t="shared" si="68"/>
        <v>338.99837969736956</v>
      </c>
      <c r="N187">
        <f t="shared" si="69"/>
        <v>6895.748783361023</v>
      </c>
      <c r="O187">
        <f t="shared" si="70"/>
        <v>0.99041251740846414</v>
      </c>
      <c r="P187">
        <f t="shared" si="71"/>
        <v>338.98924215214652</v>
      </c>
      <c r="Q187">
        <f t="shared" si="72"/>
        <v>23.436929833323312</v>
      </c>
      <c r="R187">
        <f t="shared" si="73"/>
        <v>23.435156569121144</v>
      </c>
      <c r="S187">
        <f t="shared" si="60"/>
        <v>-19.412307529806125</v>
      </c>
      <c r="T187">
        <f t="shared" si="74"/>
        <v>-8.1981264780001535</v>
      </c>
      <c r="U187">
        <f t="shared" si="75"/>
        <v>4.3018916884843071E-2</v>
      </c>
      <c r="V187">
        <f t="shared" si="76"/>
        <v>-12.683326686101793</v>
      </c>
      <c r="W187">
        <f t="shared" si="77"/>
        <v>81.440071821696918</v>
      </c>
      <c r="X187" s="8">
        <f t="shared" si="78"/>
        <v>0.49491897686534841</v>
      </c>
      <c r="Y187" s="8">
        <f t="shared" si="79"/>
        <v>0.26869655513841251</v>
      </c>
      <c r="Z187" s="8">
        <f t="shared" si="80"/>
        <v>0.72114139859228432</v>
      </c>
      <c r="AA187" s="9">
        <f t="shared" si="81"/>
        <v>651.52057457357535</v>
      </c>
      <c r="AB187">
        <f t="shared" si="82"/>
        <v>1123.316673313896</v>
      </c>
      <c r="AC187">
        <f t="shared" si="83"/>
        <v>100.829168328474</v>
      </c>
      <c r="AD187">
        <f t="shared" si="84"/>
        <v>103.22460718016143</v>
      </c>
      <c r="AE187">
        <f t="shared" si="85"/>
        <v>-13.224607180161428</v>
      </c>
      <c r="AF187">
        <f t="shared" si="86"/>
        <v>2.4553083754744732E-2</v>
      </c>
      <c r="AG187">
        <f t="shared" si="87"/>
        <v>-13.200054096406683</v>
      </c>
      <c r="AH187">
        <f t="shared" si="88"/>
        <v>272.99100184906013</v>
      </c>
    </row>
    <row r="188" spans="4:34" x14ac:dyDescent="0.3">
      <c r="D188" s="2">
        <f t="shared" si="61"/>
        <v>43158</v>
      </c>
      <c r="E188" s="8">
        <f t="shared" si="89"/>
        <v>0.77916666666666512</v>
      </c>
      <c r="F188" s="3">
        <f t="shared" si="62"/>
        <v>2458177.1541666668</v>
      </c>
      <c r="G188" s="4">
        <f t="shared" si="63"/>
        <v>0.18157848505590118</v>
      </c>
      <c r="I188">
        <f t="shared" si="64"/>
        <v>337.43171657432231</v>
      </c>
      <c r="J188">
        <f t="shared" si="65"/>
        <v>6894.1821200417962</v>
      </c>
      <c r="K188">
        <f t="shared" si="66"/>
        <v>1.6700996807830156E-2</v>
      </c>
      <c r="L188">
        <f t="shared" si="67"/>
        <v>1.5708493006985218</v>
      </c>
      <c r="M188">
        <f t="shared" si="68"/>
        <v>339.00256587502082</v>
      </c>
      <c r="N188">
        <f t="shared" si="69"/>
        <v>6895.7529693424949</v>
      </c>
      <c r="O188">
        <f t="shared" si="70"/>
        <v>0.99041350702334707</v>
      </c>
      <c r="P188">
        <f t="shared" si="71"/>
        <v>338.9934283170474</v>
      </c>
      <c r="Q188">
        <f t="shared" si="72"/>
        <v>23.436929831839834</v>
      </c>
      <c r="R188">
        <f t="shared" si="73"/>
        <v>23.435156574747928</v>
      </c>
      <c r="S188">
        <f t="shared" si="60"/>
        <v>-19.408386973122845</v>
      </c>
      <c r="T188">
        <f t="shared" si="74"/>
        <v>-8.1965562238203571</v>
      </c>
      <c r="U188">
        <f t="shared" si="75"/>
        <v>4.3018916906088209E-2</v>
      </c>
      <c r="V188">
        <f t="shared" si="76"/>
        <v>-12.682573179186837</v>
      </c>
      <c r="W188">
        <f t="shared" si="77"/>
        <v>81.441998297594182</v>
      </c>
      <c r="X188" s="8">
        <f t="shared" si="78"/>
        <v>0.49491845359665754</v>
      </c>
      <c r="Y188" s="8">
        <f t="shared" si="79"/>
        <v>0.26869068054778478</v>
      </c>
      <c r="Z188" s="8">
        <f t="shared" si="80"/>
        <v>0.7211462266455303</v>
      </c>
      <c r="AA188" s="9">
        <f t="shared" si="81"/>
        <v>651.53598638075346</v>
      </c>
      <c r="AB188">
        <f t="shared" si="82"/>
        <v>1129.3174268208109</v>
      </c>
      <c r="AC188">
        <f t="shared" si="83"/>
        <v>102.32935670520271</v>
      </c>
      <c r="AD188">
        <f t="shared" si="84"/>
        <v>104.18582294416376</v>
      </c>
      <c r="AE188">
        <f t="shared" si="85"/>
        <v>-14.18582294416376</v>
      </c>
      <c r="AF188">
        <f t="shared" si="86"/>
        <v>2.2826566844167853E-2</v>
      </c>
      <c r="AG188">
        <f t="shared" si="87"/>
        <v>-14.162996377319592</v>
      </c>
      <c r="AH188">
        <f t="shared" si="88"/>
        <v>274.1559450785179</v>
      </c>
    </row>
    <row r="189" spans="4:34" x14ac:dyDescent="0.3">
      <c r="D189" s="2">
        <f t="shared" si="61"/>
        <v>43158</v>
      </c>
      <c r="E189" s="8">
        <f t="shared" si="89"/>
        <v>0.78333333333333177</v>
      </c>
      <c r="F189" s="3">
        <f t="shared" si="62"/>
        <v>2458177.1583333332</v>
      </c>
      <c r="G189" s="4">
        <f t="shared" si="63"/>
        <v>0.18157859913301053</v>
      </c>
      <c r="I189">
        <f t="shared" si="64"/>
        <v>337.43582343809157</v>
      </c>
      <c r="J189">
        <f t="shared" si="65"/>
        <v>6894.1862267093866</v>
      </c>
      <c r="K189">
        <f t="shared" si="66"/>
        <v>1.6700996803029448E-2</v>
      </c>
      <c r="L189">
        <f t="shared" si="67"/>
        <v>1.5709286057476166</v>
      </c>
      <c r="M189">
        <f t="shared" si="68"/>
        <v>339.00675204383919</v>
      </c>
      <c r="N189">
        <f t="shared" si="69"/>
        <v>6895.7571553151338</v>
      </c>
      <c r="O189">
        <f t="shared" si="70"/>
        <v>0.99041449668734183</v>
      </c>
      <c r="P189">
        <f t="shared" si="71"/>
        <v>338.99761447311545</v>
      </c>
      <c r="Q189">
        <f t="shared" si="72"/>
        <v>23.436929830356352</v>
      </c>
      <c r="R189">
        <f t="shared" si="73"/>
        <v>23.435156580374738</v>
      </c>
      <c r="S189">
        <f t="shared" si="60"/>
        <v>-19.404466455665968</v>
      </c>
      <c r="T189">
        <f t="shared" si="74"/>
        <v>-8.1949859350970584</v>
      </c>
      <c r="U189">
        <f t="shared" si="75"/>
        <v>4.301891692733345E-2</v>
      </c>
      <c r="V189">
        <f t="shared" si="76"/>
        <v>-12.681819516790046</v>
      </c>
      <c r="W189">
        <f t="shared" si="77"/>
        <v>81.443924791907634</v>
      </c>
      <c r="X189" s="8">
        <f t="shared" si="78"/>
        <v>0.49491793021999309</v>
      </c>
      <c r="Y189" s="8">
        <f t="shared" si="79"/>
        <v>0.26868480579802745</v>
      </c>
      <c r="Z189" s="8">
        <f t="shared" si="80"/>
        <v>0.72115105464195872</v>
      </c>
      <c r="AA189" s="9">
        <f t="shared" si="81"/>
        <v>651.55139833526107</v>
      </c>
      <c r="AB189">
        <f t="shared" si="82"/>
        <v>1135.3181804832077</v>
      </c>
      <c r="AC189">
        <f t="shared" si="83"/>
        <v>103.82954512080192</v>
      </c>
      <c r="AD189">
        <f t="shared" si="84"/>
        <v>105.14561233584735</v>
      </c>
      <c r="AE189">
        <f t="shared" si="85"/>
        <v>-15.145612335847346</v>
      </c>
      <c r="AF189">
        <f t="shared" si="86"/>
        <v>2.1317082834212932E-2</v>
      </c>
      <c r="AG189">
        <f t="shared" si="87"/>
        <v>-15.124295253013134</v>
      </c>
      <c r="AH189">
        <f t="shared" si="88"/>
        <v>275.32709438422302</v>
      </c>
    </row>
    <row r="190" spans="4:34" x14ac:dyDescent="0.3">
      <c r="D190" s="2">
        <f t="shared" si="61"/>
        <v>43158</v>
      </c>
      <c r="E190" s="8">
        <f t="shared" si="89"/>
        <v>0.78749999999999842</v>
      </c>
      <c r="F190" s="3">
        <f t="shared" si="62"/>
        <v>2458177.1625000001</v>
      </c>
      <c r="G190" s="4">
        <f t="shared" si="63"/>
        <v>0.18157871321013261</v>
      </c>
      <c r="I190">
        <f t="shared" si="64"/>
        <v>337.43993030231923</v>
      </c>
      <c r="J190">
        <f t="shared" si="65"/>
        <v>6894.1903333774353</v>
      </c>
      <c r="K190">
        <f t="shared" si="66"/>
        <v>1.6700996798228739E-2</v>
      </c>
      <c r="L190">
        <f t="shared" si="67"/>
        <v>1.5710079024394759</v>
      </c>
      <c r="M190">
        <f t="shared" si="68"/>
        <v>339.0109382047587</v>
      </c>
      <c r="N190">
        <f t="shared" si="69"/>
        <v>6895.7613412798746</v>
      </c>
      <c r="O190">
        <f t="shared" si="70"/>
        <v>0.99041548640066424</v>
      </c>
      <c r="P190">
        <f t="shared" si="71"/>
        <v>339.00180062128464</v>
      </c>
      <c r="Q190">
        <f t="shared" si="72"/>
        <v>23.436929828872874</v>
      </c>
      <c r="R190">
        <f t="shared" si="73"/>
        <v>23.435156586001579</v>
      </c>
      <c r="S190">
        <f t="shared" si="60"/>
        <v>-19.400545976555108</v>
      </c>
      <c r="T190">
        <f t="shared" si="74"/>
        <v>-8.1934156114877954</v>
      </c>
      <c r="U190">
        <f t="shared" si="75"/>
        <v>4.3018916948578796E-2</v>
      </c>
      <c r="V190">
        <f t="shared" si="76"/>
        <v>-12.68106569876524</v>
      </c>
      <c r="W190">
        <f t="shared" si="77"/>
        <v>81.445851305061439</v>
      </c>
      <c r="X190" s="8">
        <f t="shared" si="78"/>
        <v>0.49491740673525364</v>
      </c>
      <c r="Y190" s="8">
        <f t="shared" si="79"/>
        <v>0.26867893088786077</v>
      </c>
      <c r="Z190" s="8">
        <f t="shared" si="80"/>
        <v>0.72115588258264651</v>
      </c>
      <c r="AA190" s="9">
        <f t="shared" si="81"/>
        <v>651.56681044049151</v>
      </c>
      <c r="AB190">
        <f t="shared" si="82"/>
        <v>1141.3189343012325</v>
      </c>
      <c r="AC190">
        <f t="shared" si="83"/>
        <v>105.32973357530813</v>
      </c>
      <c r="AD190">
        <f t="shared" si="84"/>
        <v>106.10356424655888</v>
      </c>
      <c r="AE190">
        <f t="shared" si="85"/>
        <v>-16.103564246558875</v>
      </c>
      <c r="AF190">
        <f t="shared" si="86"/>
        <v>1.9985967539746501E-2</v>
      </c>
      <c r="AG190">
        <f t="shared" si="87"/>
        <v>-16.083578279019129</v>
      </c>
      <c r="AH190">
        <f t="shared" si="88"/>
        <v>276.50518308729511</v>
      </c>
    </row>
    <row r="191" spans="4:34" x14ac:dyDescent="0.3">
      <c r="D191" s="2">
        <f t="shared" si="61"/>
        <v>43158</v>
      </c>
      <c r="E191" s="8">
        <f t="shared" si="89"/>
        <v>0.79166666666666508</v>
      </c>
      <c r="F191" s="3">
        <f t="shared" si="62"/>
        <v>2458177.1666666665</v>
      </c>
      <c r="G191" s="4">
        <f t="shared" si="63"/>
        <v>0.18157882728724192</v>
      </c>
      <c r="I191">
        <f t="shared" si="64"/>
        <v>337.44403716608667</v>
      </c>
      <c r="J191">
        <f t="shared" si="65"/>
        <v>6894.1944400450238</v>
      </c>
      <c r="K191">
        <f t="shared" si="66"/>
        <v>1.6700996793428031E-2</v>
      </c>
      <c r="L191">
        <f t="shared" si="67"/>
        <v>1.5710871907560051</v>
      </c>
      <c r="M191">
        <f t="shared" si="68"/>
        <v>339.0151243568427</v>
      </c>
      <c r="N191">
        <f t="shared" si="69"/>
        <v>6895.7655272357797</v>
      </c>
      <c r="O191">
        <f t="shared" si="70"/>
        <v>0.9904164761630877</v>
      </c>
      <c r="P191">
        <f t="shared" si="71"/>
        <v>339.00598676061844</v>
      </c>
      <c r="Q191">
        <f t="shared" si="72"/>
        <v>23.436929827389395</v>
      </c>
      <c r="R191">
        <f t="shared" si="73"/>
        <v>23.435156591628441</v>
      </c>
      <c r="S191">
        <f t="shared" si="60"/>
        <v>-19.396625536661634</v>
      </c>
      <c r="T191">
        <f t="shared" si="74"/>
        <v>-8.1918452533517492</v>
      </c>
      <c r="U191">
        <f t="shared" si="75"/>
        <v>4.3018916969824232E-2</v>
      </c>
      <c r="V191">
        <f t="shared" si="76"/>
        <v>-12.680311725303353</v>
      </c>
      <c r="W191">
        <f t="shared" si="77"/>
        <v>81.447777836618968</v>
      </c>
      <c r="X191" s="8">
        <f t="shared" si="78"/>
        <v>0.49491688314257176</v>
      </c>
      <c r="Y191" s="8">
        <f t="shared" si="79"/>
        <v>0.26867305581863021</v>
      </c>
      <c r="Z191" s="8">
        <f t="shared" si="80"/>
        <v>0.72116071046651331</v>
      </c>
      <c r="AA191" s="9">
        <f t="shared" si="81"/>
        <v>651.58222269295175</v>
      </c>
      <c r="AB191">
        <f t="shared" si="82"/>
        <v>1147.3196882746943</v>
      </c>
      <c r="AC191">
        <f t="shared" si="83"/>
        <v>106.82992206867357</v>
      </c>
      <c r="AD191">
        <f t="shared" si="84"/>
        <v>107.059260026262</v>
      </c>
      <c r="AE191">
        <f t="shared" si="85"/>
        <v>-17.059260026261995</v>
      </c>
      <c r="AF191">
        <f t="shared" si="86"/>
        <v>1.8803240676021175E-2</v>
      </c>
      <c r="AG191">
        <f t="shared" si="87"/>
        <v>-17.040456785585974</v>
      </c>
      <c r="AH191">
        <f t="shared" si="88"/>
        <v>277.69095756114996</v>
      </c>
    </row>
    <row r="192" spans="4:34" x14ac:dyDescent="0.3">
      <c r="D192" s="2">
        <f t="shared" si="61"/>
        <v>43158</v>
      </c>
      <c r="E192" s="8">
        <f t="shared" si="89"/>
        <v>0.79583333333333173</v>
      </c>
      <c r="F192" s="3">
        <f t="shared" si="62"/>
        <v>2458177.1708333334</v>
      </c>
      <c r="G192" s="4">
        <f t="shared" si="63"/>
        <v>0.181578941364364</v>
      </c>
      <c r="I192">
        <f t="shared" si="64"/>
        <v>337.44814403031432</v>
      </c>
      <c r="J192">
        <f t="shared" si="65"/>
        <v>6894.1985467130726</v>
      </c>
      <c r="K192">
        <f t="shared" si="66"/>
        <v>1.6700996788627322E-2</v>
      </c>
      <c r="L192">
        <f t="shared" si="67"/>
        <v>1.5711664707145614</v>
      </c>
      <c r="M192">
        <f t="shared" si="68"/>
        <v>339.01931050102888</v>
      </c>
      <c r="N192">
        <f t="shared" si="69"/>
        <v>6895.7697131837867</v>
      </c>
      <c r="O192">
        <f t="shared" si="70"/>
        <v>0.99041746597482827</v>
      </c>
      <c r="P192">
        <f t="shared" si="71"/>
        <v>339.01017289205441</v>
      </c>
      <c r="Q192">
        <f t="shared" si="72"/>
        <v>23.436929825905917</v>
      </c>
      <c r="R192">
        <f t="shared" si="73"/>
        <v>23.435156597255332</v>
      </c>
      <c r="S192">
        <f t="shared" si="60"/>
        <v>-19.392705135101838</v>
      </c>
      <c r="T192">
        <f t="shared" si="74"/>
        <v>-8.1902748603450988</v>
      </c>
      <c r="U192">
        <f t="shared" si="75"/>
        <v>4.3018916991069772E-2</v>
      </c>
      <c r="V192">
        <f t="shared" si="76"/>
        <v>-12.679557596257531</v>
      </c>
      <c r="W192">
        <f t="shared" si="77"/>
        <v>81.449704387006037</v>
      </c>
      <c r="X192" s="8">
        <f t="shared" si="78"/>
        <v>0.49491635944184548</v>
      </c>
      <c r="Y192" s="8">
        <f t="shared" si="79"/>
        <v>0.26866718058905092</v>
      </c>
      <c r="Z192" s="8">
        <f t="shared" si="80"/>
        <v>0.72116553829464003</v>
      </c>
      <c r="AA192" s="9">
        <f t="shared" si="81"/>
        <v>651.59763509604829</v>
      </c>
      <c r="AB192">
        <f t="shared" si="82"/>
        <v>1153.3204424037401</v>
      </c>
      <c r="AC192">
        <f t="shared" si="83"/>
        <v>108.33011060093503</v>
      </c>
      <c r="AD192">
        <f t="shared" si="84"/>
        <v>108.01227258872763</v>
      </c>
      <c r="AE192">
        <f t="shared" si="85"/>
        <v>-18.012272588727626</v>
      </c>
      <c r="AF192">
        <f t="shared" si="86"/>
        <v>1.7745299843400935E-2</v>
      </c>
      <c r="AG192">
        <f t="shared" si="87"/>
        <v>-17.994527288884225</v>
      </c>
      <c r="AH192">
        <f t="shared" si="88"/>
        <v>278.88517774040253</v>
      </c>
    </row>
    <row r="193" spans="4:34" x14ac:dyDescent="0.3">
      <c r="D193" s="2">
        <f t="shared" si="61"/>
        <v>43158</v>
      </c>
      <c r="E193" s="8">
        <f t="shared" si="89"/>
        <v>0.79999999999999838</v>
      </c>
      <c r="F193" s="3">
        <f t="shared" si="62"/>
        <v>2458177.1749999998</v>
      </c>
      <c r="G193" s="4">
        <f t="shared" si="63"/>
        <v>0.18157905544147335</v>
      </c>
      <c r="I193">
        <f t="shared" si="64"/>
        <v>337.45225089408359</v>
      </c>
      <c r="J193">
        <f t="shared" si="65"/>
        <v>6894.2026533806611</v>
      </c>
      <c r="K193">
        <f t="shared" si="66"/>
        <v>1.6700996783826614E-2</v>
      </c>
      <c r="L193">
        <f t="shared" si="67"/>
        <v>1.5712457422969759</v>
      </c>
      <c r="M193">
        <f t="shared" si="68"/>
        <v>339.02349663638057</v>
      </c>
      <c r="N193">
        <f t="shared" si="69"/>
        <v>6895.773899122958</v>
      </c>
      <c r="O193">
        <f t="shared" si="70"/>
        <v>0.99041845583565913</v>
      </c>
      <c r="P193">
        <f t="shared" si="71"/>
        <v>339.01435901465595</v>
      </c>
      <c r="Q193">
        <f t="shared" si="72"/>
        <v>23.436929824422439</v>
      </c>
      <c r="R193">
        <f t="shared" si="73"/>
        <v>23.435156602882252</v>
      </c>
      <c r="S193">
        <f t="shared" si="60"/>
        <v>-19.388784772747123</v>
      </c>
      <c r="T193">
        <f t="shared" si="74"/>
        <v>-8.1887044328270715</v>
      </c>
      <c r="U193">
        <f t="shared" si="75"/>
        <v>4.3018917012315423E-2</v>
      </c>
      <c r="V193">
        <f t="shared" si="76"/>
        <v>-12.678803311818472</v>
      </c>
      <c r="W193">
        <f t="shared" si="77"/>
        <v>81.451630955785944</v>
      </c>
      <c r="X193" s="8">
        <f t="shared" si="78"/>
        <v>0.49491583563320724</v>
      </c>
      <c r="Y193" s="8">
        <f t="shared" si="79"/>
        <v>0.26866130520046849</v>
      </c>
      <c r="Z193" s="8">
        <f t="shared" si="80"/>
        <v>0.72117036606594598</v>
      </c>
      <c r="AA193" s="9">
        <f t="shared" si="81"/>
        <v>651.61304764628755</v>
      </c>
      <c r="AB193">
        <f t="shared" si="82"/>
        <v>1159.3211966881793</v>
      </c>
      <c r="AC193">
        <f t="shared" si="83"/>
        <v>109.83029917204482</v>
      </c>
      <c r="AD193">
        <f t="shared" si="84"/>
        <v>108.96216549512393</v>
      </c>
      <c r="AE193">
        <f t="shared" si="85"/>
        <v>-18.962165495123926</v>
      </c>
      <c r="AF193">
        <f t="shared" si="86"/>
        <v>1.6793312404014812E-2</v>
      </c>
      <c r="AG193">
        <f t="shared" si="87"/>
        <v>-18.945372182719911</v>
      </c>
      <c r="AH193">
        <f t="shared" si="88"/>
        <v>280.08861757522976</v>
      </c>
    </row>
    <row r="194" spans="4:34" x14ac:dyDescent="0.3">
      <c r="D194" s="2">
        <f t="shared" si="61"/>
        <v>43158</v>
      </c>
      <c r="E194" s="8">
        <f t="shared" si="89"/>
        <v>0.80416666666666503</v>
      </c>
      <c r="F194" s="3">
        <f t="shared" si="62"/>
        <v>2458177.1791666667</v>
      </c>
      <c r="G194" s="4">
        <f t="shared" si="63"/>
        <v>0.18157916951859543</v>
      </c>
      <c r="I194">
        <f t="shared" si="64"/>
        <v>337.45635775831124</v>
      </c>
      <c r="J194">
        <f t="shared" si="65"/>
        <v>6894.2067600487107</v>
      </c>
      <c r="K194">
        <f t="shared" si="66"/>
        <v>1.6700996779025905E-2</v>
      </c>
      <c r="L194">
        <f t="shared" si="67"/>
        <v>1.571325005520666</v>
      </c>
      <c r="M194">
        <f t="shared" si="68"/>
        <v>339.02768276383193</v>
      </c>
      <c r="N194">
        <f t="shared" si="69"/>
        <v>6895.7780850542313</v>
      </c>
      <c r="O194">
        <f t="shared" si="70"/>
        <v>0.99041944574579655</v>
      </c>
      <c r="P194">
        <f t="shared" si="71"/>
        <v>339.01854512935728</v>
      </c>
      <c r="Q194">
        <f t="shared" si="72"/>
        <v>23.436929822938957</v>
      </c>
      <c r="R194">
        <f t="shared" si="73"/>
        <v>23.435156608509192</v>
      </c>
      <c r="S194">
        <f t="shared" ref="S194:S241" si="90">DEGREES(ATAN2(COS(RADIANS(P194)),COS(RADIANS(R194))*SIN(RADIANS(P194))))</f>
        <v>-19.38486444871689</v>
      </c>
      <c r="T194">
        <f t="shared" si="74"/>
        <v>-8.1871339704550632</v>
      </c>
      <c r="U194">
        <f t="shared" si="75"/>
        <v>4.3018917033561151E-2</v>
      </c>
      <c r="V194">
        <f t="shared" si="76"/>
        <v>-12.678048871840417</v>
      </c>
      <c r="W194">
        <f t="shared" si="77"/>
        <v>81.453557543383042</v>
      </c>
      <c r="X194" s="8">
        <f t="shared" si="78"/>
        <v>0.49491531171655589</v>
      </c>
      <c r="Y194" s="8">
        <f t="shared" si="79"/>
        <v>0.26865542965160299</v>
      </c>
      <c r="Z194" s="8">
        <f t="shared" si="80"/>
        <v>0.72117519378150874</v>
      </c>
      <c r="AA194" s="9">
        <f t="shared" si="81"/>
        <v>651.62846034706433</v>
      </c>
      <c r="AB194">
        <f t="shared" si="82"/>
        <v>1165.3219511281573</v>
      </c>
      <c r="AC194">
        <f t="shared" si="83"/>
        <v>111.33048778203931</v>
      </c>
      <c r="AD194">
        <f t="shared" si="84"/>
        <v>109.90849201212384</v>
      </c>
      <c r="AE194">
        <f t="shared" si="85"/>
        <v>-19.908492012123844</v>
      </c>
      <c r="AF194">
        <f t="shared" si="86"/>
        <v>1.5932070686799152E-2</v>
      </c>
      <c r="AG194">
        <f t="shared" si="87"/>
        <v>-19.892559941437046</v>
      </c>
      <c r="AH194">
        <f t="shared" si="88"/>
        <v>281.30206542100484</v>
      </c>
    </row>
    <row r="195" spans="4:34" x14ac:dyDescent="0.3">
      <c r="D195" s="2">
        <f t="shared" ref="D195:D241" si="91">$B$7</f>
        <v>43158</v>
      </c>
      <c r="E195" s="8">
        <f t="shared" si="89"/>
        <v>0.80833333333333168</v>
      </c>
      <c r="F195" s="3">
        <f t="shared" ref="F195:F241" si="92">D195+2415018.5+E195-$B$5/24</f>
        <v>2458177.1833333331</v>
      </c>
      <c r="G195" s="4">
        <f t="shared" ref="G195:G241" si="93">(F195-2451545)/36525</f>
        <v>0.18157928359570474</v>
      </c>
      <c r="I195">
        <f t="shared" ref="I195:I241" si="94">MOD(280.46646+G195*(36000.76983 + G195*0.0003032),360)</f>
        <v>337.46046462207778</v>
      </c>
      <c r="J195">
        <f t="shared" ref="J195:J241" si="95">357.52911+G195*(35999.05029 - 0.0001537*G195)</f>
        <v>6894.2108667162993</v>
      </c>
      <c r="K195">
        <f t="shared" ref="K195:K241" si="96">0.016708634-G195*(0.000042037+0.0000001267*G195)</f>
        <v>1.6700996774225197E-2</v>
      </c>
      <c r="L195">
        <f t="shared" ref="L195:L241" si="97">SIN(RADIANS(J195))*(1.914602-G195*(0.004817+0.000014*G195))+SIN(RADIANS(2*J195))*(0.019993-0.000101*G195)+SIN(RADIANS(3*J195))*0.000289</f>
        <v>1.5714042603674345</v>
      </c>
      <c r="M195">
        <f t="shared" ref="M195:M241" si="98">I195+L195</f>
        <v>339.03186888244522</v>
      </c>
      <c r="N195">
        <f t="shared" ref="N195:N241" si="99">J195+L195</f>
        <v>6895.782270976667</v>
      </c>
      <c r="O195">
        <f t="shared" ref="O195:O241" si="100">(1.000001018*(1-K195*K195))/(1+K195*COS(RADIANS(N195)))</f>
        <v>0.99042043570501326</v>
      </c>
      <c r="P195">
        <f t="shared" ref="P195:P241" si="101">M195-0.00569-0.00478*SIN(RADIANS(125.04-1934.136*G195))</f>
        <v>339.02273123522053</v>
      </c>
      <c r="Q195">
        <f t="shared" ref="Q195:Q241" si="102">23+(26+((21.448-G195*(46.815+G195*(0.00059-G195*0.001813))))/60)/60</f>
        <v>23.436929821455479</v>
      </c>
      <c r="R195">
        <f t="shared" ref="R195:R241" si="103">Q195+0.00256*COS(RADIANS(125.04-1934.136*G195))</f>
        <v>23.435156614136162</v>
      </c>
      <c r="S195">
        <f t="shared" si="90"/>
        <v>-19.380944163883775</v>
      </c>
      <c r="T195">
        <f t="shared" ref="T195:T241" si="104">DEGREES(ASIN(SIN(RADIANS(R195))*SIN(RADIANS(P195))))</f>
        <v>-8.1855634735888145</v>
      </c>
      <c r="U195">
        <f t="shared" ref="U195:U241" si="105">TAN(RADIANS(R195/2))*TAN(RADIANS(R195/2))</f>
        <v>4.3018917054806989E-2</v>
      </c>
      <c r="V195">
        <f t="shared" ref="V195:V241" si="106">4*DEGREES(U195*SIN(2*RADIANS(I195))-2*K195*SIN(RADIANS(J195))+4*K195*U195*SIN(RADIANS(J195))*COS(2*RADIANS(I195))-0.5*U195*U195*SIN(4*RADIANS(I195))-1.25*K195*K195*SIN(2*RADIANS(J195)))</f>
        <v>-12.677294276514267</v>
      </c>
      <c r="W195">
        <f t="shared" ref="W195:W241" si="107">DEGREES(ACOS(COS(RADIANS(90.833))/(COS(RADIANS($B$3))*COS(RADIANS(T195)))-TAN(RADIANS($B$3))*TAN(RADIANS(T195))))</f>
        <v>81.455484149359989</v>
      </c>
      <c r="X195" s="8">
        <f t="shared" ref="X195:X241" si="108">(720-4*$B$4-V195+$B$5*60)/1440</f>
        <v>0.49491478769202385</v>
      </c>
      <c r="Y195" s="8">
        <f t="shared" ref="Y195:Y241" si="109">X195-W195*4/1440</f>
        <v>0.26864955394380163</v>
      </c>
      <c r="Z195" s="8">
        <f t="shared" ref="Z195:Z241" si="110">X195+W195*4/1440</f>
        <v>0.72118002144024607</v>
      </c>
      <c r="AA195" s="9">
        <f t="shared" ref="AA195:AA241" si="111">8*W195</f>
        <v>651.64387319487992</v>
      </c>
      <c r="AB195">
        <f t="shared" ref="AB195:AB241" si="112">MOD(E195*1440+V195+4*$B$4-60*$B$5,1440)</f>
        <v>1171.3227057234835</v>
      </c>
      <c r="AC195">
        <f t="shared" ref="AC195:AC241" si="113">IF(AB195/4&lt;0,AB195/4+180,AB195/4-180)</f>
        <v>112.83067643087088</v>
      </c>
      <c r="AD195">
        <f t="shared" ref="AD195:AD241" si="114">DEGREES(ACOS(SIN(RADIANS($B$3))*SIN(RADIANS(T195))+COS(RADIANS($B$3))*COS(RADIANS(T195))*COS(RADIANS(AC195))))</f>
        <v>110.85079414874693</v>
      </c>
      <c r="AE195">
        <f t="shared" ref="AE195:AE241" si="115">90-AD195</f>
        <v>-20.850794148746928</v>
      </c>
      <c r="AF195">
        <f t="shared" ref="AF195:AF241" si="116">IF(AE195&gt;85,0,IF(AE195&gt;5,58.1/TAN(RADIANS(AE195))-0.07/POWER(TAN(RADIANS(AE195)),3)+0.000086/POWER(TAN(RADIANS(AE195)),5),IF(AE195&gt;-0.575,1735+AE195*(-518.2+AE195*(103.4+AE195*(-12.79+AE195*0.711))),-20.772/TAN(RADIANS(AE195)))))/3600</f>
        <v>1.5149161923877613E-2</v>
      </c>
      <c r="AG195">
        <f t="shared" ref="AG195:AG241" si="117">AE195+AF195</f>
        <v>-20.835644986823052</v>
      </c>
      <c r="AH195">
        <f t="shared" ref="AH195:AH241" si="118">IF(AC195&gt;0,MOD(DEGREES(ACOS(((SIN(RADIANS($B$3))*COS(RADIANS(AD195)))-SIN(RADIANS(T195)))/(COS(RADIANS($B$3))*SIN(RADIANS(AD195)))))+180,360),MOD(540-DEGREES(ACOS(((SIN(RADIANS($B$3))*COS(RADIANS(AD195)))-SIN(RADIANS(T195)))/(COS(RADIANS($B$3))*SIN(RADIANS(AD195))))),360))</f>
        <v>282.52632434251848</v>
      </c>
    </row>
    <row r="196" spans="4:34" x14ac:dyDescent="0.3">
      <c r="D196" s="2">
        <f t="shared" si="91"/>
        <v>43158</v>
      </c>
      <c r="E196" s="8">
        <f t="shared" ref="E196:E241" si="119">E195+0.1/24</f>
        <v>0.81249999999999833</v>
      </c>
      <c r="F196" s="3">
        <f t="shared" si="92"/>
        <v>2458177.1875</v>
      </c>
      <c r="G196" s="4">
        <f t="shared" si="93"/>
        <v>0.18157939767282683</v>
      </c>
      <c r="I196">
        <f t="shared" si="94"/>
        <v>337.46457148630543</v>
      </c>
      <c r="J196">
        <f t="shared" si="95"/>
        <v>6894.2149733843471</v>
      </c>
      <c r="K196">
        <f t="shared" si="96"/>
        <v>1.6700996769424489E-2</v>
      </c>
      <c r="L196">
        <f t="shared" si="97"/>
        <v>1.5714835068546473</v>
      </c>
      <c r="M196">
        <f t="shared" si="98"/>
        <v>339.03605499316006</v>
      </c>
      <c r="N196">
        <f t="shared" si="99"/>
        <v>6895.7864568912019</v>
      </c>
      <c r="O196">
        <f t="shared" si="100"/>
        <v>0.99042142571352543</v>
      </c>
      <c r="P196">
        <f t="shared" si="101"/>
        <v>339.02691733318539</v>
      </c>
      <c r="Q196">
        <f t="shared" si="102"/>
        <v>23.436929819972001</v>
      </c>
      <c r="R196">
        <f t="shared" si="103"/>
        <v>23.435156619763159</v>
      </c>
      <c r="S196">
        <f t="shared" si="90"/>
        <v>-19.377023917362074</v>
      </c>
      <c r="T196">
        <f t="shared" si="104"/>
        <v>-8.1839929418836679</v>
      </c>
      <c r="U196">
        <f t="shared" si="105"/>
        <v>4.3018917076052932E-2</v>
      </c>
      <c r="V196">
        <f t="shared" si="106"/>
        <v>-12.676539525692613</v>
      </c>
      <c r="W196">
        <f t="shared" si="107"/>
        <v>81.457410774143668</v>
      </c>
      <c r="X196" s="8">
        <f t="shared" si="108"/>
        <v>0.49491426355950879</v>
      </c>
      <c r="Y196" s="8">
        <f t="shared" si="109"/>
        <v>0.26864367807577638</v>
      </c>
      <c r="Z196" s="8">
        <f t="shared" si="110"/>
        <v>0.72118484904324121</v>
      </c>
      <c r="AA196" s="9">
        <f t="shared" si="111"/>
        <v>651.65928619314934</v>
      </c>
      <c r="AB196">
        <f t="shared" si="112"/>
        <v>1177.323460474305</v>
      </c>
      <c r="AC196">
        <f t="shared" si="113"/>
        <v>114.33086511857624</v>
      </c>
      <c r="AD196">
        <f t="shared" si="114"/>
        <v>111.78860166881378</v>
      </c>
      <c r="AE196">
        <f t="shared" si="115"/>
        <v>-21.788601668813783</v>
      </c>
      <c r="AF196">
        <f t="shared" si="116"/>
        <v>1.4434356406850975E-2</v>
      </c>
      <c r="AG196">
        <f t="shared" si="117"/>
        <v>-21.774167312406931</v>
      </c>
      <c r="AH196">
        <f t="shared" si="118"/>
        <v>283.76221231866919</v>
      </c>
    </row>
    <row r="197" spans="4:34" x14ac:dyDescent="0.3">
      <c r="D197" s="2">
        <f t="shared" si="91"/>
        <v>43158</v>
      </c>
      <c r="E197" s="8">
        <f t="shared" si="119"/>
        <v>0.81666666666666499</v>
      </c>
      <c r="F197" s="3">
        <f t="shared" si="92"/>
        <v>2458177.1916666669</v>
      </c>
      <c r="G197" s="4">
        <f t="shared" si="93"/>
        <v>0.18157951174994891</v>
      </c>
      <c r="I197">
        <f t="shared" si="94"/>
        <v>337.46867835053399</v>
      </c>
      <c r="J197">
        <f t="shared" si="95"/>
        <v>6894.2190800523958</v>
      </c>
      <c r="K197">
        <f t="shared" si="96"/>
        <v>1.670099676462378E-2</v>
      </c>
      <c r="L197">
        <f t="shared" si="97"/>
        <v>1.5715627449730507</v>
      </c>
      <c r="M197">
        <f t="shared" si="98"/>
        <v>339.04024109550704</v>
      </c>
      <c r="N197">
        <f t="shared" si="99"/>
        <v>6895.7906427973685</v>
      </c>
      <c r="O197">
        <f t="shared" si="100"/>
        <v>0.99042241577121726</v>
      </c>
      <c r="P197">
        <f t="shared" si="101"/>
        <v>339.03110342278245</v>
      </c>
      <c r="Q197">
        <f t="shared" si="102"/>
        <v>23.436929818488522</v>
      </c>
      <c r="R197">
        <f t="shared" si="103"/>
        <v>23.435156625390182</v>
      </c>
      <c r="S197">
        <f t="shared" si="90"/>
        <v>-19.373103709585699</v>
      </c>
      <c r="T197">
        <f t="shared" si="104"/>
        <v>-8.1824223755236005</v>
      </c>
      <c r="U197">
        <f t="shared" si="105"/>
        <v>4.3018917097298964E-2</v>
      </c>
      <c r="V197">
        <f t="shared" si="106"/>
        <v>-12.675784619482275</v>
      </c>
      <c r="W197">
        <f t="shared" si="107"/>
        <v>81.459337417512359</v>
      </c>
      <c r="X197" s="8">
        <f t="shared" si="108"/>
        <v>0.49491373931908494</v>
      </c>
      <c r="Y197" s="8">
        <f t="shared" si="109"/>
        <v>0.2686378020482173</v>
      </c>
      <c r="Z197" s="8">
        <f t="shared" si="110"/>
        <v>0.72118967658995259</v>
      </c>
      <c r="AA197" s="9">
        <f t="shared" si="111"/>
        <v>651.67469934009887</v>
      </c>
      <c r="AB197">
        <f t="shared" si="112"/>
        <v>1183.3242153805152</v>
      </c>
      <c r="AC197">
        <f t="shared" si="113"/>
        <v>115.83105384512879</v>
      </c>
      <c r="AD197">
        <f t="shared" si="114"/>
        <v>112.72143108409294</v>
      </c>
      <c r="AE197">
        <f t="shared" si="115"/>
        <v>-22.721431084092941</v>
      </c>
      <c r="AF197">
        <f t="shared" si="116"/>
        <v>1.377914975018653E-2</v>
      </c>
      <c r="AG197">
        <f t="shared" si="117"/>
        <v>-22.707651934342756</v>
      </c>
      <c r="AH197">
        <f t="shared" si="118"/>
        <v>285.01056232263312</v>
      </c>
    </row>
    <row r="198" spans="4:34" x14ac:dyDescent="0.3">
      <c r="D198" s="2">
        <f t="shared" si="91"/>
        <v>43158</v>
      </c>
      <c r="E198" s="8">
        <f t="shared" si="119"/>
        <v>0.82083333333333164</v>
      </c>
      <c r="F198" s="3">
        <f t="shared" si="92"/>
        <v>2458177.1958333333</v>
      </c>
      <c r="G198" s="4">
        <f t="shared" si="93"/>
        <v>0.18157962582705825</v>
      </c>
      <c r="I198">
        <f t="shared" si="94"/>
        <v>337.47278521430326</v>
      </c>
      <c r="J198">
        <f t="shared" si="95"/>
        <v>6894.2231867199853</v>
      </c>
      <c r="K198">
        <f t="shared" si="96"/>
        <v>1.6700996759823072E-2</v>
      </c>
      <c r="L198">
        <f t="shared" si="97"/>
        <v>1.5716419747134109</v>
      </c>
      <c r="M198">
        <f t="shared" si="98"/>
        <v>339.04442718901669</v>
      </c>
      <c r="N198">
        <f t="shared" si="99"/>
        <v>6895.7948286946985</v>
      </c>
      <c r="O198">
        <f t="shared" si="100"/>
        <v>0.99042340587797262</v>
      </c>
      <c r="P198">
        <f t="shared" si="101"/>
        <v>339.03528950354217</v>
      </c>
      <c r="Q198">
        <f t="shared" si="102"/>
        <v>23.436929817005044</v>
      </c>
      <c r="R198">
        <f t="shared" si="103"/>
        <v>23.435156631017232</v>
      </c>
      <c r="S198">
        <f t="shared" si="90"/>
        <v>-19.369183540988672</v>
      </c>
      <c r="T198">
        <f t="shared" si="104"/>
        <v>-8.1808517746926661</v>
      </c>
      <c r="U198">
        <f t="shared" si="105"/>
        <v>4.3018917118545108E-2</v>
      </c>
      <c r="V198">
        <f t="shared" si="106"/>
        <v>-12.675029557990223</v>
      </c>
      <c r="W198">
        <f t="shared" si="107"/>
        <v>81.461264079244316</v>
      </c>
      <c r="X198" s="8">
        <f t="shared" si="108"/>
        <v>0.49491321497082652</v>
      </c>
      <c r="Y198" s="8">
        <f t="shared" si="109"/>
        <v>0.2686319258618145</v>
      </c>
      <c r="Z198" s="8">
        <f t="shared" si="110"/>
        <v>0.72119450407983854</v>
      </c>
      <c r="AA198" s="9">
        <f t="shared" si="111"/>
        <v>651.69011263395453</v>
      </c>
      <c r="AB198">
        <f t="shared" si="112"/>
        <v>1189.3249704420073</v>
      </c>
      <c r="AC198">
        <f t="shared" si="113"/>
        <v>117.33124261050182</v>
      </c>
      <c r="AD198">
        <f t="shared" si="114"/>
        <v>113.6487846270081</v>
      </c>
      <c r="AE198">
        <f t="shared" si="115"/>
        <v>-23.648784627008098</v>
      </c>
      <c r="AF198">
        <f t="shared" si="116"/>
        <v>1.3176415813453149E-2</v>
      </c>
      <c r="AG198">
        <f t="shared" si="117"/>
        <v>-23.635608211194644</v>
      </c>
      <c r="AH198">
        <f t="shared" si="118"/>
        <v>286.2722222575826</v>
      </c>
    </row>
    <row r="199" spans="4:34" x14ac:dyDescent="0.3">
      <c r="D199" s="2">
        <f t="shared" si="91"/>
        <v>43158</v>
      </c>
      <c r="E199" s="8">
        <f t="shared" si="119"/>
        <v>0.82499999999999829</v>
      </c>
      <c r="F199" s="3">
        <f t="shared" si="92"/>
        <v>2458177.2000000002</v>
      </c>
      <c r="G199" s="4">
        <f t="shared" si="93"/>
        <v>0.18157973990418033</v>
      </c>
      <c r="I199">
        <f t="shared" si="94"/>
        <v>337.47689207852909</v>
      </c>
      <c r="J199">
        <f t="shared" si="95"/>
        <v>6894.227293388034</v>
      </c>
      <c r="K199">
        <f t="shared" si="96"/>
        <v>1.6700996755022363E-2</v>
      </c>
      <c r="L199">
        <f t="shared" si="97"/>
        <v>1.5717211960930402</v>
      </c>
      <c r="M199">
        <f t="shared" si="98"/>
        <v>339.04861327462214</v>
      </c>
      <c r="N199">
        <f t="shared" si="99"/>
        <v>6895.7990145841268</v>
      </c>
      <c r="O199">
        <f t="shared" si="100"/>
        <v>0.99042439603400723</v>
      </c>
      <c r="P199">
        <f t="shared" si="101"/>
        <v>339.03947557639782</v>
      </c>
      <c r="Q199">
        <f t="shared" si="102"/>
        <v>23.436929815521562</v>
      </c>
      <c r="R199">
        <f t="shared" si="103"/>
        <v>23.435156636644304</v>
      </c>
      <c r="S199">
        <f t="shared" si="90"/>
        <v>-19.36526341069121</v>
      </c>
      <c r="T199">
        <f t="shared" si="104"/>
        <v>-8.17928113904855</v>
      </c>
      <c r="U199">
        <f t="shared" si="105"/>
        <v>4.3018917139791335E-2</v>
      </c>
      <c r="V199">
        <f t="shared" si="106"/>
        <v>-12.674274341070376</v>
      </c>
      <c r="W199">
        <f t="shared" si="107"/>
        <v>81.463190759763506</v>
      </c>
      <c r="X199" s="8">
        <f t="shared" si="108"/>
        <v>0.49491269051463221</v>
      </c>
      <c r="Y199" s="8">
        <f t="shared" si="109"/>
        <v>0.26862604951528912</v>
      </c>
      <c r="Z199" s="8">
        <f t="shared" si="110"/>
        <v>0.72119933151397531</v>
      </c>
      <c r="AA199" s="9">
        <f t="shared" si="111"/>
        <v>651.70552607810805</v>
      </c>
      <c r="AB199">
        <f t="shared" si="112"/>
        <v>1195.325725658927</v>
      </c>
      <c r="AC199">
        <f t="shared" si="113"/>
        <v>118.83143141473175</v>
      </c>
      <c r="AD199">
        <f t="shared" si="114"/>
        <v>114.57014920680125</v>
      </c>
      <c r="AE199">
        <f t="shared" si="115"/>
        <v>-24.570149206801247</v>
      </c>
      <c r="AF199">
        <f t="shared" si="116"/>
        <v>1.2620140289536534E-2</v>
      </c>
      <c r="AG199">
        <f t="shared" si="117"/>
        <v>-24.557529066511709</v>
      </c>
      <c r="AH199">
        <f t="shared" si="118"/>
        <v>287.54805472045155</v>
      </c>
    </row>
    <row r="200" spans="4:34" x14ac:dyDescent="0.3">
      <c r="D200" s="2">
        <f t="shared" si="91"/>
        <v>43158</v>
      </c>
      <c r="E200" s="8">
        <f t="shared" si="119"/>
        <v>0.82916666666666494</v>
      </c>
      <c r="F200" s="3">
        <f t="shared" si="92"/>
        <v>2458177.2041666666</v>
      </c>
      <c r="G200" s="4">
        <f t="shared" si="93"/>
        <v>0.18157985398128965</v>
      </c>
      <c r="I200">
        <f t="shared" si="94"/>
        <v>337.48099894229745</v>
      </c>
      <c r="J200">
        <f t="shared" si="95"/>
        <v>6894.2314000556225</v>
      </c>
      <c r="K200">
        <f t="shared" si="96"/>
        <v>1.6700996750221655E-2</v>
      </c>
      <c r="L200">
        <f t="shared" si="97"/>
        <v>1.5718004090938158</v>
      </c>
      <c r="M200">
        <f t="shared" si="98"/>
        <v>339.05279935139129</v>
      </c>
      <c r="N200">
        <f t="shared" si="99"/>
        <v>6895.8032004647166</v>
      </c>
      <c r="O200">
        <f t="shared" si="100"/>
        <v>0.99042538623909449</v>
      </c>
      <c r="P200">
        <f t="shared" si="101"/>
        <v>339.04366164041721</v>
      </c>
      <c r="Q200">
        <f t="shared" si="102"/>
        <v>23.436929814038084</v>
      </c>
      <c r="R200">
        <f t="shared" si="103"/>
        <v>23.435156642271405</v>
      </c>
      <c r="S200">
        <f t="shared" si="90"/>
        <v>-19.361343319560696</v>
      </c>
      <c r="T200">
        <f t="shared" si="104"/>
        <v>-8.1777104689489324</v>
      </c>
      <c r="U200">
        <f t="shared" si="105"/>
        <v>4.3018917161037673E-2</v>
      </c>
      <c r="V200">
        <f t="shared" si="106"/>
        <v>-12.673518968912685</v>
      </c>
      <c r="W200">
        <f t="shared" si="107"/>
        <v>81.465117458635135</v>
      </c>
      <c r="X200" s="8">
        <f t="shared" si="108"/>
        <v>0.49491216595063386</v>
      </c>
      <c r="Y200" s="8">
        <f t="shared" si="109"/>
        <v>0.2686201730099807</v>
      </c>
      <c r="Z200" s="8">
        <f t="shared" si="110"/>
        <v>0.72120415889128697</v>
      </c>
      <c r="AA200" s="9">
        <f t="shared" si="111"/>
        <v>651.72093966908108</v>
      </c>
      <c r="AB200">
        <f t="shared" si="112"/>
        <v>1201.3264810310848</v>
      </c>
      <c r="AC200">
        <f t="shared" si="113"/>
        <v>120.33162025777119</v>
      </c>
      <c r="AD200">
        <f t="shared" si="114"/>
        <v>115.48499535396961</v>
      </c>
      <c r="AE200">
        <f t="shared" si="115"/>
        <v>-25.484995353969609</v>
      </c>
      <c r="AF200">
        <f t="shared" si="116"/>
        <v>1.2105213910359059E-2</v>
      </c>
      <c r="AG200">
        <f t="shared" si="117"/>
        <v>-25.472890140059249</v>
      </c>
      <c r="AH200">
        <f t="shared" si="118"/>
        <v>288.83893656320015</v>
      </c>
    </row>
    <row r="201" spans="4:34" x14ac:dyDescent="0.3">
      <c r="D201" s="2">
        <f t="shared" si="91"/>
        <v>43158</v>
      </c>
      <c r="E201" s="8">
        <f t="shared" si="119"/>
        <v>0.83333333333333159</v>
      </c>
      <c r="F201" s="3">
        <f t="shared" si="92"/>
        <v>2458177.2083333335</v>
      </c>
      <c r="G201" s="4">
        <f t="shared" si="93"/>
        <v>0.18157996805841173</v>
      </c>
      <c r="I201">
        <f t="shared" si="94"/>
        <v>337.4851058065251</v>
      </c>
      <c r="J201">
        <f t="shared" si="95"/>
        <v>6894.2355067236713</v>
      </c>
      <c r="K201">
        <f t="shared" si="96"/>
        <v>1.6700996745420943E-2</v>
      </c>
      <c r="L201">
        <f t="shared" si="97"/>
        <v>1.5718796137330775</v>
      </c>
      <c r="M201">
        <f t="shared" si="98"/>
        <v>339.05698542025817</v>
      </c>
      <c r="N201">
        <f t="shared" si="99"/>
        <v>6895.8073863374048</v>
      </c>
      <c r="O201">
        <f t="shared" si="100"/>
        <v>0.99042637649345056</v>
      </c>
      <c r="P201">
        <f t="shared" si="101"/>
        <v>339.04784769653435</v>
      </c>
      <c r="Q201">
        <f t="shared" si="102"/>
        <v>23.436929812554606</v>
      </c>
      <c r="R201">
        <f t="shared" si="103"/>
        <v>23.435156647898534</v>
      </c>
      <c r="S201">
        <f t="shared" si="90"/>
        <v>-19.357423266716751</v>
      </c>
      <c r="T201">
        <f t="shared" si="104"/>
        <v>-8.1761397640512303</v>
      </c>
      <c r="U201">
        <f t="shared" si="105"/>
        <v>4.3018917182284108E-2</v>
      </c>
      <c r="V201">
        <f t="shared" si="106"/>
        <v>-12.672763441370897</v>
      </c>
      <c r="W201">
        <f t="shared" si="107"/>
        <v>81.467044176283508</v>
      </c>
      <c r="X201" s="8">
        <f t="shared" si="108"/>
        <v>0.49491164127872977</v>
      </c>
      <c r="Y201" s="8">
        <f t="shared" si="109"/>
        <v>0.26861429634460893</v>
      </c>
      <c r="Z201" s="8">
        <f t="shared" si="110"/>
        <v>0.72120898621285057</v>
      </c>
      <c r="AA201" s="9">
        <f t="shared" si="111"/>
        <v>651.73635341026807</v>
      </c>
      <c r="AB201">
        <f t="shared" si="112"/>
        <v>1207.3272365586265</v>
      </c>
      <c r="AC201">
        <f t="shared" si="113"/>
        <v>121.83180913965663</v>
      </c>
      <c r="AD201">
        <f t="shared" si="114"/>
        <v>116.39277615447962</v>
      </c>
      <c r="AE201">
        <f t="shared" si="115"/>
        <v>-26.39277615447962</v>
      </c>
      <c r="AF201">
        <f t="shared" si="116"/>
        <v>1.162727027523037E-2</v>
      </c>
      <c r="AG201">
        <f t="shared" si="117"/>
        <v>-26.381148884204389</v>
      </c>
      <c r="AH201">
        <f t="shared" si="118"/>
        <v>290.14575822258797</v>
      </c>
    </row>
    <row r="202" spans="4:34" x14ac:dyDescent="0.3">
      <c r="D202" s="2">
        <f t="shared" si="91"/>
        <v>43158</v>
      </c>
      <c r="E202" s="8">
        <f t="shared" si="119"/>
        <v>0.83749999999999825</v>
      </c>
      <c r="F202" s="3">
        <f t="shared" si="92"/>
        <v>2458177.2124999999</v>
      </c>
      <c r="G202" s="4">
        <f t="shared" si="93"/>
        <v>0.18158008213552107</v>
      </c>
      <c r="I202">
        <f t="shared" si="94"/>
        <v>337.48921267029436</v>
      </c>
      <c r="J202">
        <f t="shared" si="95"/>
        <v>6894.2396133912616</v>
      </c>
      <c r="K202">
        <f t="shared" si="96"/>
        <v>1.6700996740620234E-2</v>
      </c>
      <c r="L202">
        <f t="shared" si="97"/>
        <v>1.5719588099927531</v>
      </c>
      <c r="M202">
        <f t="shared" si="98"/>
        <v>339.0611714802871</v>
      </c>
      <c r="N202">
        <f t="shared" si="99"/>
        <v>6895.8115722012544</v>
      </c>
      <c r="O202">
        <f t="shared" si="100"/>
        <v>0.9904273667968484</v>
      </c>
      <c r="P202">
        <f t="shared" si="101"/>
        <v>339.05203374381358</v>
      </c>
      <c r="Q202">
        <f t="shared" si="102"/>
        <v>23.436929811071128</v>
      </c>
      <c r="R202">
        <f t="shared" si="103"/>
        <v>23.435156653525688</v>
      </c>
      <c r="S202">
        <f t="shared" si="90"/>
        <v>-19.353503253029814</v>
      </c>
      <c r="T202">
        <f t="shared" si="104"/>
        <v>-8.1745690247143745</v>
      </c>
      <c r="U202">
        <f t="shared" si="105"/>
        <v>4.3018917203530641E-2</v>
      </c>
      <c r="V202">
        <f t="shared" si="106"/>
        <v>-12.6720077586361</v>
      </c>
      <c r="W202">
        <f t="shared" si="107"/>
        <v>81.468970912272354</v>
      </c>
      <c r="X202" s="8">
        <f t="shared" si="108"/>
        <v>0.49491111649905289</v>
      </c>
      <c r="Y202" s="8">
        <f t="shared" si="109"/>
        <v>0.26860841952051862</v>
      </c>
      <c r="Z202" s="8">
        <f t="shared" si="110"/>
        <v>0.72121381347758717</v>
      </c>
      <c r="AA202" s="9">
        <f t="shared" si="111"/>
        <v>651.75176729817883</v>
      </c>
      <c r="AB202">
        <f t="shared" si="112"/>
        <v>1213.3279922413615</v>
      </c>
      <c r="AC202">
        <f t="shared" si="113"/>
        <v>123.33199806034037</v>
      </c>
      <c r="AD202">
        <f t="shared" si="114"/>
        <v>117.29292618343032</v>
      </c>
      <c r="AE202">
        <f t="shared" si="115"/>
        <v>-27.292926183430325</v>
      </c>
      <c r="AF202">
        <f t="shared" si="116"/>
        <v>1.1182557464518626E-2</v>
      </c>
      <c r="AG202">
        <f t="shared" si="117"/>
        <v>-27.281743625965806</v>
      </c>
      <c r="AH202">
        <f t="shared" si="118"/>
        <v>291.46942277836968</v>
      </c>
    </row>
    <row r="203" spans="4:34" x14ac:dyDescent="0.3">
      <c r="D203" s="2">
        <f t="shared" si="91"/>
        <v>43158</v>
      </c>
      <c r="E203" s="8">
        <f t="shared" si="119"/>
        <v>0.8416666666666649</v>
      </c>
      <c r="F203" s="3">
        <f t="shared" si="92"/>
        <v>2458177.2166666668</v>
      </c>
      <c r="G203" s="4">
        <f t="shared" si="93"/>
        <v>0.18158019621264315</v>
      </c>
      <c r="I203">
        <f t="shared" si="94"/>
        <v>337.49331953452111</v>
      </c>
      <c r="J203">
        <f t="shared" si="95"/>
        <v>6894.2437200593095</v>
      </c>
      <c r="K203">
        <f t="shared" si="96"/>
        <v>1.6700996735819526E-2</v>
      </c>
      <c r="L203">
        <f t="shared" si="97"/>
        <v>1.5720379978901011</v>
      </c>
      <c r="M203">
        <f t="shared" si="98"/>
        <v>339.06535753241121</v>
      </c>
      <c r="N203">
        <f t="shared" si="99"/>
        <v>6895.8157580571997</v>
      </c>
      <c r="O203">
        <f t="shared" si="100"/>
        <v>0.99042835714950372</v>
      </c>
      <c r="P203">
        <f t="shared" si="101"/>
        <v>339.05621978318811</v>
      </c>
      <c r="Q203">
        <f t="shared" si="102"/>
        <v>23.436929809587649</v>
      </c>
      <c r="R203">
        <f t="shared" si="103"/>
        <v>23.435156659152867</v>
      </c>
      <c r="S203">
        <f t="shared" si="90"/>
        <v>-19.349583277620344</v>
      </c>
      <c r="T203">
        <f t="shared" si="104"/>
        <v>-8.1729982505960912</v>
      </c>
      <c r="U203">
        <f t="shared" si="105"/>
        <v>4.301891722477727E-2</v>
      </c>
      <c r="V203">
        <f t="shared" si="106"/>
        <v>-12.67125192056197</v>
      </c>
      <c r="W203">
        <f t="shared" si="107"/>
        <v>81.470897667025525</v>
      </c>
      <c r="X203" s="8">
        <f t="shared" si="108"/>
        <v>0.49491059161150136</v>
      </c>
      <c r="Y203" s="8">
        <f t="shared" si="109"/>
        <v>0.26860254253643046</v>
      </c>
      <c r="Z203" s="8">
        <f t="shared" si="110"/>
        <v>0.72121864068657227</v>
      </c>
      <c r="AA203" s="9">
        <f t="shared" si="111"/>
        <v>651.7671813362042</v>
      </c>
      <c r="AB203">
        <f t="shared" si="112"/>
        <v>1219.3287480794356</v>
      </c>
      <c r="AC203">
        <f t="shared" si="113"/>
        <v>124.83218701985891</v>
      </c>
      <c r="AD203">
        <f t="shared" si="114"/>
        <v>118.1848604413691</v>
      </c>
      <c r="AE203">
        <f t="shared" si="115"/>
        <v>-28.184860441369096</v>
      </c>
      <c r="AF203">
        <f t="shared" si="116"/>
        <v>1.0767835511869255E-2</v>
      </c>
      <c r="AG203">
        <f t="shared" si="117"/>
        <v>-28.174092605857226</v>
      </c>
      <c r="AH203">
        <f t="shared" si="118"/>
        <v>292.81084470492038</v>
      </c>
    </row>
    <row r="204" spans="4:34" x14ac:dyDescent="0.3">
      <c r="D204" s="2">
        <f t="shared" si="91"/>
        <v>43158</v>
      </c>
      <c r="E204" s="8">
        <f t="shared" si="119"/>
        <v>0.84583333333333155</v>
      </c>
      <c r="F204" s="3">
        <f t="shared" si="92"/>
        <v>2458177.2208333332</v>
      </c>
      <c r="G204" s="4">
        <f t="shared" si="93"/>
        <v>0.18158031028975247</v>
      </c>
      <c r="I204">
        <f t="shared" si="94"/>
        <v>337.49742639828946</v>
      </c>
      <c r="J204">
        <f t="shared" si="95"/>
        <v>6894.247826726898</v>
      </c>
      <c r="K204">
        <f t="shared" si="96"/>
        <v>1.6700996731018818E-2</v>
      </c>
      <c r="L204">
        <f t="shared" si="97"/>
        <v>1.5721171774070368</v>
      </c>
      <c r="M204">
        <f t="shared" si="98"/>
        <v>339.06954357569651</v>
      </c>
      <c r="N204">
        <f t="shared" si="99"/>
        <v>6895.8199439043046</v>
      </c>
      <c r="O204">
        <f t="shared" si="100"/>
        <v>0.9904293475511905</v>
      </c>
      <c r="P204">
        <f t="shared" si="101"/>
        <v>339.06040581372383</v>
      </c>
      <c r="Q204">
        <f t="shared" si="102"/>
        <v>23.436929808104168</v>
      </c>
      <c r="R204">
        <f t="shared" si="103"/>
        <v>23.43515666478007</v>
      </c>
      <c r="S204">
        <f t="shared" si="90"/>
        <v>-19.345663341357323</v>
      </c>
      <c r="T204">
        <f t="shared" si="104"/>
        <v>-8.1714274420547657</v>
      </c>
      <c r="U204">
        <f t="shared" si="105"/>
        <v>4.301891724602399E-2</v>
      </c>
      <c r="V204">
        <f t="shared" si="106"/>
        <v>-12.670495927339113</v>
      </c>
      <c r="W204">
        <f t="shared" si="107"/>
        <v>81.472824440107459</v>
      </c>
      <c r="X204" s="8">
        <f t="shared" si="108"/>
        <v>0.49491006661620768</v>
      </c>
      <c r="Y204" s="8">
        <f t="shared" si="109"/>
        <v>0.26859666539368698</v>
      </c>
      <c r="Z204" s="8">
        <f t="shared" si="110"/>
        <v>0.72122346783872837</v>
      </c>
      <c r="AA204" s="9">
        <f t="shared" si="111"/>
        <v>651.78259552085967</v>
      </c>
      <c r="AB204">
        <f t="shared" si="112"/>
        <v>1225.3295040726584</v>
      </c>
      <c r="AC204">
        <f t="shared" si="113"/>
        <v>126.33237601816461</v>
      </c>
      <c r="AD204">
        <f t="shared" si="114"/>
        <v>119.06797330608852</v>
      </c>
      <c r="AE204">
        <f t="shared" si="115"/>
        <v>-29.067973306088518</v>
      </c>
      <c r="AF204">
        <f t="shared" si="116"/>
        <v>1.0380293861282379E-2</v>
      </c>
      <c r="AG204">
        <f t="shared" si="117"/>
        <v>-29.057593012227237</v>
      </c>
      <c r="AH204">
        <f t="shared" si="118"/>
        <v>294.17094826888899</v>
      </c>
    </row>
    <row r="205" spans="4:34" x14ac:dyDescent="0.3">
      <c r="D205" s="2">
        <f t="shared" si="91"/>
        <v>43158</v>
      </c>
      <c r="E205" s="8">
        <f t="shared" si="119"/>
        <v>0.8499999999999982</v>
      </c>
      <c r="F205" s="3">
        <f t="shared" si="92"/>
        <v>2458177.2250000001</v>
      </c>
      <c r="G205" s="4">
        <f t="shared" si="93"/>
        <v>0.18158042436687455</v>
      </c>
      <c r="I205">
        <f t="shared" si="94"/>
        <v>337.50153326251711</v>
      </c>
      <c r="J205">
        <f t="shared" si="95"/>
        <v>6894.2519333949458</v>
      </c>
      <c r="K205">
        <f t="shared" si="96"/>
        <v>1.6700996726218109E-2</v>
      </c>
      <c r="L205">
        <f t="shared" si="97"/>
        <v>1.5721963485609092</v>
      </c>
      <c r="M205">
        <f t="shared" si="98"/>
        <v>339.07372961107802</v>
      </c>
      <c r="N205">
        <f t="shared" si="99"/>
        <v>6895.824129743507</v>
      </c>
      <c r="O205">
        <f t="shared" si="100"/>
        <v>0.99043033800212432</v>
      </c>
      <c r="P205">
        <f t="shared" si="101"/>
        <v>339.06459183635582</v>
      </c>
      <c r="Q205">
        <f t="shared" si="102"/>
        <v>23.436929806620689</v>
      </c>
      <c r="R205">
        <f t="shared" si="103"/>
        <v>23.435156670407306</v>
      </c>
      <c r="S205">
        <f t="shared" si="90"/>
        <v>-19.341743443359466</v>
      </c>
      <c r="T205">
        <f t="shared" si="104"/>
        <v>-8.1698565987473941</v>
      </c>
      <c r="U205">
        <f t="shared" si="105"/>
        <v>4.3018917267270827E-2</v>
      </c>
      <c r="V205">
        <f t="shared" si="106"/>
        <v>-12.66973977882102</v>
      </c>
      <c r="W205">
        <f t="shared" si="107"/>
        <v>81.474751231942918</v>
      </c>
      <c r="X205" s="8">
        <f t="shared" si="108"/>
        <v>0.49490954151307015</v>
      </c>
      <c r="Y205" s="8">
        <f t="shared" si="109"/>
        <v>0.26859078809100645</v>
      </c>
      <c r="Z205" s="8">
        <f t="shared" si="110"/>
        <v>0.72122829493513385</v>
      </c>
      <c r="AA205" s="9">
        <f t="shared" si="111"/>
        <v>651.79800985554334</v>
      </c>
      <c r="AB205">
        <f t="shared" si="112"/>
        <v>1231.3302602211766</v>
      </c>
      <c r="AC205">
        <f t="shared" si="113"/>
        <v>127.83256505529414</v>
      </c>
      <c r="AD205">
        <f t="shared" si="114"/>
        <v>119.94163750645809</v>
      </c>
      <c r="AE205">
        <f t="shared" si="115"/>
        <v>-29.941637506458093</v>
      </c>
      <c r="AF205">
        <f t="shared" si="116"/>
        <v>1.0017484415109714E-2</v>
      </c>
      <c r="AG205">
        <f t="shared" si="117"/>
        <v>-29.931620022042985</v>
      </c>
      <c r="AH205">
        <f t="shared" si="118"/>
        <v>295.55066553071998</v>
      </c>
    </row>
    <row r="206" spans="4:34" x14ac:dyDescent="0.3">
      <c r="D206" s="2">
        <f t="shared" si="91"/>
        <v>43158</v>
      </c>
      <c r="E206" s="8">
        <f t="shared" si="119"/>
        <v>0.85416666666666485</v>
      </c>
      <c r="F206" s="3">
        <f t="shared" si="92"/>
        <v>2458177.2291666665</v>
      </c>
      <c r="G206" s="4">
        <f t="shared" si="93"/>
        <v>0.18158053844398389</v>
      </c>
      <c r="I206">
        <f t="shared" si="94"/>
        <v>337.50564012628638</v>
      </c>
      <c r="J206">
        <f t="shared" si="95"/>
        <v>6894.2560400625362</v>
      </c>
      <c r="K206">
        <f t="shared" si="96"/>
        <v>1.6700996721417401E-2</v>
      </c>
      <c r="L206">
        <f t="shared" si="97"/>
        <v>1.5722755113336377</v>
      </c>
      <c r="M206">
        <f t="shared" si="98"/>
        <v>339.07791563762004</v>
      </c>
      <c r="N206">
        <f t="shared" si="99"/>
        <v>6895.82831557387</v>
      </c>
      <c r="O206">
        <f t="shared" si="100"/>
        <v>0.99043132850207849</v>
      </c>
      <c r="P206">
        <f t="shared" si="101"/>
        <v>339.06877785014836</v>
      </c>
      <c r="Q206">
        <f t="shared" si="102"/>
        <v>23.436929805137211</v>
      </c>
      <c r="R206">
        <f t="shared" si="103"/>
        <v>23.435156676034563</v>
      </c>
      <c r="S206">
        <f t="shared" si="90"/>
        <v>-19.337823584497233</v>
      </c>
      <c r="T206">
        <f t="shared" si="104"/>
        <v>-8.1682857210329658</v>
      </c>
      <c r="U206">
        <f t="shared" si="105"/>
        <v>4.3018917288517762E-2</v>
      </c>
      <c r="V206">
        <f t="shared" si="106"/>
        <v>-12.668983475198869</v>
      </c>
      <c r="W206">
        <f t="shared" si="107"/>
        <v>81.476678042095585</v>
      </c>
      <c r="X206" s="8">
        <f t="shared" si="108"/>
        <v>0.49490901630222139</v>
      </c>
      <c r="Y206" s="8">
        <f t="shared" si="109"/>
        <v>0.26858491062973366</v>
      </c>
      <c r="Z206" s="8">
        <f t="shared" si="110"/>
        <v>0.72123312197470912</v>
      </c>
      <c r="AA206" s="9">
        <f t="shared" si="111"/>
        <v>651.81342433676468</v>
      </c>
      <c r="AB206">
        <f t="shared" si="112"/>
        <v>1237.3310165247985</v>
      </c>
      <c r="AC206">
        <f t="shared" si="113"/>
        <v>129.33275413119964</v>
      </c>
      <c r="AD206">
        <f t="shared" si="114"/>
        <v>120.80520313501384</v>
      </c>
      <c r="AE206">
        <f t="shared" si="115"/>
        <v>-30.805203135013841</v>
      </c>
      <c r="AF206">
        <f t="shared" si="116"/>
        <v>9.6772668460874574E-3</v>
      </c>
      <c r="AG206">
        <f t="shared" si="117"/>
        <v>-30.795525868167754</v>
      </c>
      <c r="AH206">
        <f t="shared" si="118"/>
        <v>296.95093389565272</v>
      </c>
    </row>
    <row r="207" spans="4:34" x14ac:dyDescent="0.3">
      <c r="D207" s="2">
        <f t="shared" si="91"/>
        <v>43158</v>
      </c>
      <c r="E207" s="8">
        <f t="shared" si="119"/>
        <v>0.85833333333333151</v>
      </c>
      <c r="F207" s="3">
        <f t="shared" si="92"/>
        <v>2458177.2333333334</v>
      </c>
      <c r="G207" s="4">
        <f t="shared" si="93"/>
        <v>0.18158065252110597</v>
      </c>
      <c r="I207">
        <f t="shared" si="94"/>
        <v>337.50974699051312</v>
      </c>
      <c r="J207">
        <f t="shared" si="95"/>
        <v>6894.2601467305849</v>
      </c>
      <c r="K207">
        <f t="shared" si="96"/>
        <v>1.6700996716616692E-2</v>
      </c>
      <c r="L207">
        <f t="shared" si="97"/>
        <v>1.5723546657424898</v>
      </c>
      <c r="M207">
        <f t="shared" si="98"/>
        <v>339.08210165625559</v>
      </c>
      <c r="N207">
        <f t="shared" si="99"/>
        <v>6895.8325013963276</v>
      </c>
      <c r="O207">
        <f t="shared" si="100"/>
        <v>0.99043231905126927</v>
      </c>
      <c r="P207">
        <f t="shared" si="101"/>
        <v>339.07296385603451</v>
      </c>
      <c r="Q207">
        <f t="shared" si="102"/>
        <v>23.436929803653733</v>
      </c>
      <c r="R207">
        <f t="shared" si="103"/>
        <v>23.435156681661848</v>
      </c>
      <c r="S207">
        <f t="shared" si="90"/>
        <v>-19.333903763891296</v>
      </c>
      <c r="T207">
        <f t="shared" si="104"/>
        <v>-8.1667148085692496</v>
      </c>
      <c r="U207">
        <f t="shared" si="105"/>
        <v>4.3018917309764773E-2</v>
      </c>
      <c r="V207">
        <f t="shared" si="106"/>
        <v>-12.668227016326217</v>
      </c>
      <c r="W207">
        <f t="shared" si="107"/>
        <v>81.478604870989258</v>
      </c>
      <c r="X207" s="8">
        <f t="shared" si="108"/>
        <v>0.49490849098355988</v>
      </c>
      <c r="Y207" s="8">
        <f t="shared" si="109"/>
        <v>0.26857903300858971</v>
      </c>
      <c r="Z207" s="8">
        <f t="shared" si="110"/>
        <v>0.72123794895853011</v>
      </c>
      <c r="AA207" s="9">
        <f t="shared" si="111"/>
        <v>651.82883896791407</v>
      </c>
      <c r="AB207">
        <f t="shared" si="112"/>
        <v>1243.331772983671</v>
      </c>
      <c r="AC207">
        <f t="shared" si="113"/>
        <v>130.83294324591776</v>
      </c>
      <c r="AD207">
        <f t="shared" si="114"/>
        <v>121.65799671010686</v>
      </c>
      <c r="AE207">
        <f t="shared" si="115"/>
        <v>-31.657996710106858</v>
      </c>
      <c r="AF207">
        <f t="shared" si="116"/>
        <v>9.3577636361967149E-3</v>
      </c>
      <c r="AG207">
        <f t="shared" si="117"/>
        <v>-31.648638946470662</v>
      </c>
      <c r="AH207">
        <f t="shared" si="118"/>
        <v>298.37269316556853</v>
      </c>
    </row>
    <row r="208" spans="4:34" x14ac:dyDescent="0.3">
      <c r="D208" s="2">
        <f t="shared" si="91"/>
        <v>43158</v>
      </c>
      <c r="E208" s="8">
        <f t="shared" si="119"/>
        <v>0.86249999999999816</v>
      </c>
      <c r="F208" s="3">
        <f t="shared" si="92"/>
        <v>2458177.2374999998</v>
      </c>
      <c r="G208" s="4">
        <f t="shared" si="93"/>
        <v>0.18158076659821529</v>
      </c>
      <c r="I208">
        <f t="shared" si="94"/>
        <v>337.51385385428057</v>
      </c>
      <c r="J208">
        <f t="shared" si="95"/>
        <v>6894.2642533981734</v>
      </c>
      <c r="K208">
        <f t="shared" si="96"/>
        <v>1.6700996711815984E-2</v>
      </c>
      <c r="L208">
        <f t="shared" si="97"/>
        <v>1.5724338117693564</v>
      </c>
      <c r="M208">
        <f t="shared" si="98"/>
        <v>339.08628766604994</v>
      </c>
      <c r="N208">
        <f t="shared" si="99"/>
        <v>6895.8366872099432</v>
      </c>
      <c r="O208">
        <f t="shared" si="100"/>
        <v>0.99043330964946885</v>
      </c>
      <c r="P208">
        <f t="shared" si="101"/>
        <v>339.0771498530795</v>
      </c>
      <c r="Q208">
        <f t="shared" si="102"/>
        <v>23.436929802170255</v>
      </c>
      <c r="R208">
        <f t="shared" si="103"/>
        <v>23.435156687289162</v>
      </c>
      <c r="S208">
        <f t="shared" si="90"/>
        <v>-19.329983982411189</v>
      </c>
      <c r="T208">
        <f t="shared" si="104"/>
        <v>-8.1651438617148848</v>
      </c>
      <c r="U208">
        <f t="shared" si="105"/>
        <v>4.3018917331011916E-2</v>
      </c>
      <c r="V208">
        <f t="shared" si="106"/>
        <v>-12.667470402393969</v>
      </c>
      <c r="W208">
        <f t="shared" si="107"/>
        <v>81.480531718188089</v>
      </c>
      <c r="X208" s="8">
        <f t="shared" si="108"/>
        <v>0.49490796555721805</v>
      </c>
      <c r="Y208" s="8">
        <f t="shared" si="109"/>
        <v>0.26857315522891778</v>
      </c>
      <c r="Z208" s="8">
        <f t="shared" si="110"/>
        <v>0.72124277588551833</v>
      </c>
      <c r="AA208" s="9">
        <f t="shared" si="111"/>
        <v>651.84425374550472</v>
      </c>
      <c r="AB208">
        <f t="shared" si="112"/>
        <v>1249.3325295976033</v>
      </c>
      <c r="AC208">
        <f t="shared" si="113"/>
        <v>132.33313239940082</v>
      </c>
      <c r="AD208">
        <f t="shared" si="114"/>
        <v>122.4993203091687</v>
      </c>
      <c r="AE208">
        <f t="shared" si="115"/>
        <v>-32.499320309168695</v>
      </c>
      <c r="AF208">
        <f t="shared" si="116"/>
        <v>9.057322884377746E-3</v>
      </c>
      <c r="AG208">
        <f t="shared" si="117"/>
        <v>-32.490262986284314</v>
      </c>
      <c r="AH208">
        <f t="shared" si="118"/>
        <v>299.81688203167596</v>
      </c>
    </row>
    <row r="209" spans="4:34" x14ac:dyDescent="0.3">
      <c r="D209" s="2">
        <f t="shared" si="91"/>
        <v>43158</v>
      </c>
      <c r="E209" s="8">
        <f t="shared" si="119"/>
        <v>0.86666666666666481</v>
      </c>
      <c r="F209" s="3">
        <f t="shared" si="92"/>
        <v>2458177.2416666667</v>
      </c>
      <c r="G209" s="4">
        <f t="shared" si="93"/>
        <v>0.18158088067533737</v>
      </c>
      <c r="I209">
        <f t="shared" si="94"/>
        <v>337.51796071850913</v>
      </c>
      <c r="J209">
        <f t="shared" si="95"/>
        <v>6894.2683600662222</v>
      </c>
      <c r="K209">
        <f t="shared" si="96"/>
        <v>1.6700996707015275E-2</v>
      </c>
      <c r="L209">
        <f t="shared" si="97"/>
        <v>1.5725129494316106</v>
      </c>
      <c r="M209">
        <f t="shared" si="98"/>
        <v>339.09047366794073</v>
      </c>
      <c r="N209">
        <f t="shared" si="99"/>
        <v>6895.8408730156534</v>
      </c>
      <c r="O209">
        <f t="shared" si="100"/>
        <v>0.9904343002968945</v>
      </c>
      <c r="P209">
        <f t="shared" si="101"/>
        <v>339.08133584222094</v>
      </c>
      <c r="Q209">
        <f t="shared" si="102"/>
        <v>23.436929800686773</v>
      </c>
      <c r="R209">
        <f t="shared" si="103"/>
        <v>23.435156692916497</v>
      </c>
      <c r="S209">
        <f t="shared" si="90"/>
        <v>-19.326064239173263</v>
      </c>
      <c r="T209">
        <f t="shared" si="104"/>
        <v>-8.1635728801258889</v>
      </c>
      <c r="U209">
        <f t="shared" si="105"/>
        <v>4.3018917352259135E-2</v>
      </c>
      <c r="V209">
        <f t="shared" si="106"/>
        <v>-12.666713633254878</v>
      </c>
      <c r="W209">
        <f t="shared" si="107"/>
        <v>81.482458584117978</v>
      </c>
      <c r="X209" s="8">
        <f t="shared" si="108"/>
        <v>0.49490744002309367</v>
      </c>
      <c r="Y209" s="8">
        <f t="shared" si="109"/>
        <v>0.26856727728943264</v>
      </c>
      <c r="Z209" s="8">
        <f t="shared" si="110"/>
        <v>0.7212476027567547</v>
      </c>
      <c r="AA209" s="9">
        <f t="shared" si="111"/>
        <v>651.85966867294383</v>
      </c>
      <c r="AB209">
        <f t="shared" si="112"/>
        <v>1255.3332863667424</v>
      </c>
      <c r="AC209">
        <f t="shared" si="113"/>
        <v>133.8333215916856</v>
      </c>
      <c r="AD209">
        <f t="shared" si="114"/>
        <v>123.32845078907273</v>
      </c>
      <c r="AE209">
        <f t="shared" si="115"/>
        <v>-33.328450789072733</v>
      </c>
      <c r="AF209">
        <f t="shared" si="116"/>
        <v>8.7744873647948619E-3</v>
      </c>
      <c r="AG209">
        <f t="shared" si="117"/>
        <v>-33.319676301707936</v>
      </c>
      <c r="AH209">
        <f t="shared" si="118"/>
        <v>301.28443395512573</v>
      </c>
    </row>
    <row r="210" spans="4:34" x14ac:dyDescent="0.3">
      <c r="D210" s="2">
        <f t="shared" si="91"/>
        <v>43158</v>
      </c>
      <c r="E210" s="8">
        <f t="shared" si="119"/>
        <v>0.87083333333333146</v>
      </c>
      <c r="F210" s="3">
        <f t="shared" si="92"/>
        <v>2458177.2458333331</v>
      </c>
      <c r="G210" s="4">
        <f t="shared" si="93"/>
        <v>0.18158099475244671</v>
      </c>
      <c r="I210">
        <f t="shared" si="94"/>
        <v>337.5220675822784</v>
      </c>
      <c r="J210">
        <f t="shared" si="95"/>
        <v>6894.2724667338116</v>
      </c>
      <c r="K210">
        <f t="shared" si="96"/>
        <v>1.6700996702214567E-2</v>
      </c>
      <c r="L210">
        <f t="shared" si="97"/>
        <v>1.5725920787111329</v>
      </c>
      <c r="M210">
        <f t="shared" si="98"/>
        <v>339.09465966098952</v>
      </c>
      <c r="N210">
        <f t="shared" si="99"/>
        <v>6895.8450588125224</v>
      </c>
      <c r="O210">
        <f t="shared" si="100"/>
        <v>0.99043529099331906</v>
      </c>
      <c r="P210">
        <f t="shared" si="101"/>
        <v>339.08552182252049</v>
      </c>
      <c r="Q210">
        <f t="shared" si="102"/>
        <v>23.436929799203295</v>
      </c>
      <c r="R210">
        <f t="shared" si="103"/>
        <v>23.43515669854386</v>
      </c>
      <c r="S210">
        <f t="shared" si="90"/>
        <v>-19.322144535050466</v>
      </c>
      <c r="T210">
        <f t="shared" si="104"/>
        <v>-8.1620018641622867</v>
      </c>
      <c r="U210">
        <f t="shared" si="105"/>
        <v>4.3018917373506452E-2</v>
      </c>
      <c r="V210">
        <f t="shared" si="106"/>
        <v>-12.66595670910079</v>
      </c>
      <c r="W210">
        <f t="shared" si="107"/>
        <v>81.484385468341415</v>
      </c>
      <c r="X210" s="8">
        <f t="shared" si="108"/>
        <v>0.49490691438132001</v>
      </c>
      <c r="Y210" s="8">
        <f t="shared" si="109"/>
        <v>0.26856139919148275</v>
      </c>
      <c r="Z210" s="8">
        <f t="shared" si="110"/>
        <v>0.72125242957115732</v>
      </c>
      <c r="AA210" s="9">
        <f t="shared" si="111"/>
        <v>651.87508374673132</v>
      </c>
      <c r="AB210">
        <f t="shared" si="112"/>
        <v>1261.3340432908965</v>
      </c>
      <c r="AC210">
        <f t="shared" si="113"/>
        <v>135.33351082272412</v>
      </c>
      <c r="AD210">
        <f t="shared" si="114"/>
        <v>124.14463912090052</v>
      </c>
      <c r="AE210">
        <f t="shared" si="115"/>
        <v>-34.144639120900521</v>
      </c>
      <c r="AF210">
        <f t="shared" si="116"/>
        <v>8.5079686437036384E-3</v>
      </c>
      <c r="AG210">
        <f t="shared" si="117"/>
        <v>-34.136131152256816</v>
      </c>
      <c r="AH210">
        <f t="shared" si="118"/>
        <v>302.77627237318114</v>
      </c>
    </row>
    <row r="211" spans="4:34" x14ac:dyDescent="0.3">
      <c r="D211" s="2">
        <f t="shared" si="91"/>
        <v>43158</v>
      </c>
      <c r="E211" s="8">
        <f t="shared" si="119"/>
        <v>0.87499999999999811</v>
      </c>
      <c r="F211" s="3">
        <f t="shared" si="92"/>
        <v>2458177.25</v>
      </c>
      <c r="G211" s="4">
        <f t="shared" si="93"/>
        <v>0.18158110882956879</v>
      </c>
      <c r="I211">
        <f t="shared" si="94"/>
        <v>337.52617444650423</v>
      </c>
      <c r="J211">
        <f t="shared" si="95"/>
        <v>6894.2765734018603</v>
      </c>
      <c r="K211">
        <f t="shared" si="96"/>
        <v>1.6700996697413859E-2</v>
      </c>
      <c r="L211">
        <f t="shared" si="97"/>
        <v>1.5726711996252301</v>
      </c>
      <c r="M211">
        <f t="shared" si="98"/>
        <v>339.09884564612946</v>
      </c>
      <c r="N211">
        <f t="shared" si="99"/>
        <v>6895.8492446014852</v>
      </c>
      <c r="O211">
        <f t="shared" si="100"/>
        <v>0.99043628173895826</v>
      </c>
      <c r="P211">
        <f t="shared" si="101"/>
        <v>339.08970779491119</v>
      </c>
      <c r="Q211">
        <f t="shared" si="102"/>
        <v>23.436929797719817</v>
      </c>
      <c r="R211">
        <f t="shared" si="103"/>
        <v>23.435156704171252</v>
      </c>
      <c r="S211">
        <f t="shared" si="90"/>
        <v>-19.318224869163409</v>
      </c>
      <c r="T211">
        <f t="shared" si="104"/>
        <v>-8.1604308134817831</v>
      </c>
      <c r="U211">
        <f t="shared" si="105"/>
        <v>4.3018917394753886E-2</v>
      </c>
      <c r="V211">
        <f t="shared" si="106"/>
        <v>-12.665199629785334</v>
      </c>
      <c r="W211">
        <f t="shared" si="107"/>
        <v>81.486312371282253</v>
      </c>
      <c r="X211" s="8">
        <f t="shared" si="108"/>
        <v>0.49490638863179537</v>
      </c>
      <c r="Y211" s="8">
        <f t="shared" si="109"/>
        <v>0.26855552093378909</v>
      </c>
      <c r="Z211" s="8">
        <f t="shared" si="110"/>
        <v>0.72125725632980164</v>
      </c>
      <c r="AA211" s="9">
        <f t="shared" si="111"/>
        <v>651.89049897025802</v>
      </c>
      <c r="AB211">
        <f t="shared" si="112"/>
        <v>1267.334800370212</v>
      </c>
      <c r="AC211">
        <f t="shared" si="113"/>
        <v>136.83370009255299</v>
      </c>
      <c r="AD211">
        <f t="shared" si="114"/>
        <v>124.94710986108196</v>
      </c>
      <c r="AE211">
        <f t="shared" si="115"/>
        <v>-34.947109861081955</v>
      </c>
      <c r="AF211">
        <f t="shared" si="116"/>
        <v>8.2566253171640572E-3</v>
      </c>
      <c r="AG211">
        <f t="shared" si="117"/>
        <v>-34.938853235764789</v>
      </c>
      <c r="AH211">
        <f t="shared" si="118"/>
        <v>304.29330517824496</v>
      </c>
    </row>
    <row r="212" spans="4:34" x14ac:dyDescent="0.3">
      <c r="D212" s="2">
        <f t="shared" si="91"/>
        <v>43158</v>
      </c>
      <c r="E212" s="8">
        <f t="shared" si="119"/>
        <v>0.87916666666666476</v>
      </c>
      <c r="F212" s="3">
        <f t="shared" si="92"/>
        <v>2458177.2541666669</v>
      </c>
      <c r="G212" s="4">
        <f t="shared" si="93"/>
        <v>0.18158122290669088</v>
      </c>
      <c r="I212">
        <f t="shared" si="94"/>
        <v>337.53028131073279</v>
      </c>
      <c r="J212">
        <f t="shared" si="95"/>
        <v>6894.2806800699091</v>
      </c>
      <c r="K212">
        <f t="shared" si="96"/>
        <v>1.670099669261315E-2</v>
      </c>
      <c r="L212">
        <f t="shared" si="97"/>
        <v>1.5727503121646473</v>
      </c>
      <c r="M212">
        <f t="shared" si="98"/>
        <v>339.10303162289745</v>
      </c>
      <c r="N212">
        <f t="shared" si="99"/>
        <v>6895.8534303820734</v>
      </c>
      <c r="O212">
        <f t="shared" si="100"/>
        <v>0.9904372725336964</v>
      </c>
      <c r="P212">
        <f t="shared" si="101"/>
        <v>339.09389375893005</v>
      </c>
      <c r="Q212">
        <f t="shared" si="102"/>
        <v>23.436929796236338</v>
      </c>
      <c r="R212">
        <f t="shared" si="103"/>
        <v>23.435156709798669</v>
      </c>
      <c r="S212">
        <f t="shared" si="90"/>
        <v>-19.314305241939966</v>
      </c>
      <c r="T212">
        <f t="shared" si="104"/>
        <v>-8.1588597282660249</v>
      </c>
      <c r="U212">
        <f t="shared" si="105"/>
        <v>4.3018917416001425E-2</v>
      </c>
      <c r="V212">
        <f t="shared" si="106"/>
        <v>-12.664442395413914</v>
      </c>
      <c r="W212">
        <f t="shared" si="107"/>
        <v>81.488239292721687</v>
      </c>
      <c r="X212" s="8">
        <f t="shared" si="108"/>
        <v>0.49490586277459303</v>
      </c>
      <c r="Y212" s="8">
        <f t="shared" si="109"/>
        <v>0.26854964251703278</v>
      </c>
      <c r="Z212" s="8">
        <f t="shared" si="110"/>
        <v>0.72126208303215322</v>
      </c>
      <c r="AA212" s="9">
        <f t="shared" si="111"/>
        <v>651.9059143417735</v>
      </c>
      <c r="AB212">
        <f t="shared" si="112"/>
        <v>1273.3355576045833</v>
      </c>
      <c r="AC212">
        <f t="shared" si="113"/>
        <v>138.33388940114583</v>
      </c>
      <c r="AD212">
        <f t="shared" si="114"/>
        <v>125.73506079253146</v>
      </c>
      <c r="AE212">
        <f t="shared" si="115"/>
        <v>-35.735060792531456</v>
      </c>
      <c r="AF212">
        <f t="shared" si="116"/>
        <v>8.0194446216973522E-3</v>
      </c>
      <c r="AG212">
        <f t="shared" si="117"/>
        <v>-35.727041347909761</v>
      </c>
      <c r="AH212">
        <f t="shared" si="118"/>
        <v>305.83641841111603</v>
      </c>
    </row>
    <row r="213" spans="4:34" x14ac:dyDescent="0.3">
      <c r="D213" s="2">
        <f t="shared" si="91"/>
        <v>43158</v>
      </c>
      <c r="E213" s="8">
        <f t="shared" si="119"/>
        <v>0.88333333333333142</v>
      </c>
      <c r="F213" s="3">
        <f t="shared" si="92"/>
        <v>2458177.2583333333</v>
      </c>
      <c r="G213" s="4">
        <f t="shared" si="93"/>
        <v>0.18158133698380019</v>
      </c>
      <c r="I213">
        <f t="shared" si="94"/>
        <v>337.53438817450024</v>
      </c>
      <c r="J213">
        <f t="shared" si="95"/>
        <v>6894.2847867374967</v>
      </c>
      <c r="K213">
        <f t="shared" si="96"/>
        <v>1.6700996687812442E-2</v>
      </c>
      <c r="L213">
        <f t="shared" si="97"/>
        <v>1.5728294163201493</v>
      </c>
      <c r="M213">
        <f t="shared" si="98"/>
        <v>339.10721759082037</v>
      </c>
      <c r="N213">
        <f t="shared" si="99"/>
        <v>6895.8576161538167</v>
      </c>
      <c r="O213">
        <f t="shared" si="100"/>
        <v>0.99043826337741647</v>
      </c>
      <c r="P213">
        <f t="shared" si="101"/>
        <v>339.09807971410385</v>
      </c>
      <c r="Q213">
        <f t="shared" si="102"/>
        <v>23.43692979475286</v>
      </c>
      <c r="R213">
        <f t="shared" si="103"/>
        <v>23.435156715426114</v>
      </c>
      <c r="S213">
        <f t="shared" si="90"/>
        <v>-19.310385653817448</v>
      </c>
      <c r="T213">
        <f t="shared" si="104"/>
        <v>-8.1572886087004672</v>
      </c>
      <c r="U213">
        <f t="shared" si="105"/>
        <v>4.3018917437249046E-2</v>
      </c>
      <c r="V213">
        <f t="shared" si="106"/>
        <v>-12.663685006094639</v>
      </c>
      <c r="W213">
        <f t="shared" si="107"/>
        <v>81.490166232436351</v>
      </c>
      <c r="X213" s="8">
        <f t="shared" si="108"/>
        <v>0.49490533680978793</v>
      </c>
      <c r="Y213" s="8">
        <f t="shared" si="109"/>
        <v>0.26854376394190915</v>
      </c>
      <c r="Z213" s="8">
        <f t="shared" si="110"/>
        <v>0.72126690967766671</v>
      </c>
      <c r="AA213" s="9">
        <f t="shared" si="111"/>
        <v>651.92132985949081</v>
      </c>
      <c r="AB213">
        <f t="shared" si="112"/>
        <v>1279.3363149939025</v>
      </c>
      <c r="AC213">
        <f t="shared" si="113"/>
        <v>139.83407874847563</v>
      </c>
      <c r="AD213">
        <f t="shared" si="114"/>
        <v>126.5076627652104</v>
      </c>
      <c r="AE213">
        <f t="shared" si="115"/>
        <v>-36.507662765210398</v>
      </c>
      <c r="AF213">
        <f t="shared" si="116"/>
        <v>7.7955268216947926E-3</v>
      </c>
      <c r="AG213">
        <f t="shared" si="117"/>
        <v>-36.499867238388703</v>
      </c>
      <c r="AH213">
        <f t="shared" si="118"/>
        <v>307.40646912268539</v>
      </c>
    </row>
    <row r="214" spans="4:34" x14ac:dyDescent="0.3">
      <c r="D214" s="2">
        <f t="shared" si="91"/>
        <v>43158</v>
      </c>
      <c r="E214" s="8">
        <f t="shared" si="119"/>
        <v>0.88749999999999807</v>
      </c>
      <c r="F214" s="3">
        <f t="shared" si="92"/>
        <v>2458177.2625000002</v>
      </c>
      <c r="G214" s="4">
        <f t="shared" si="93"/>
        <v>0.18158145106092227</v>
      </c>
      <c r="I214">
        <f t="shared" si="94"/>
        <v>337.5384950387288</v>
      </c>
      <c r="J214">
        <f t="shared" si="95"/>
        <v>6894.2888934055463</v>
      </c>
      <c r="K214">
        <f t="shared" si="96"/>
        <v>1.670099668301173E-2</v>
      </c>
      <c r="L214">
        <f t="shared" si="97"/>
        <v>1.5729085121091007</v>
      </c>
      <c r="M214">
        <f t="shared" si="98"/>
        <v>339.11140355083791</v>
      </c>
      <c r="N214">
        <f t="shared" si="99"/>
        <v>6895.8618019176556</v>
      </c>
      <c r="O214">
        <f t="shared" si="100"/>
        <v>0.99043925427033586</v>
      </c>
      <c r="P214">
        <f t="shared" si="101"/>
        <v>339.10226566137231</v>
      </c>
      <c r="Q214">
        <f t="shared" si="102"/>
        <v>23.436929793269378</v>
      </c>
      <c r="R214">
        <f t="shared" si="103"/>
        <v>23.43515672105358</v>
      </c>
      <c r="S214">
        <f t="shared" si="90"/>
        <v>-19.306466103910324</v>
      </c>
      <c r="T214">
        <f t="shared" si="104"/>
        <v>-8.1557174544403175</v>
      </c>
      <c r="U214">
        <f t="shared" si="105"/>
        <v>4.3018917458496758E-2</v>
      </c>
      <c r="V214">
        <f t="shared" si="106"/>
        <v>-12.662927461679628</v>
      </c>
      <c r="W214">
        <f t="shared" si="107"/>
        <v>81.492093190853126</v>
      </c>
      <c r="X214" s="8">
        <f t="shared" si="108"/>
        <v>0.49490481073727749</v>
      </c>
      <c r="Y214" s="8">
        <f t="shared" si="109"/>
        <v>0.26853788520712996</v>
      </c>
      <c r="Z214" s="8">
        <f t="shared" si="110"/>
        <v>0.72127173626742502</v>
      </c>
      <c r="AA214" s="9">
        <f t="shared" si="111"/>
        <v>651.93674552682501</v>
      </c>
      <c r="AB214">
        <f t="shared" si="112"/>
        <v>1285.3370725383177</v>
      </c>
      <c r="AC214">
        <f t="shared" si="113"/>
        <v>141.33426813457942</v>
      </c>
      <c r="AD214">
        <f t="shared" si="114"/>
        <v>127.26405977345492</v>
      </c>
      <c r="AE214">
        <f t="shared" si="115"/>
        <v>-37.264059773454917</v>
      </c>
      <c r="AF214">
        <f t="shared" si="116"/>
        <v>7.5840718919993229E-3</v>
      </c>
      <c r="AG214">
        <f t="shared" si="117"/>
        <v>-37.25647570156292</v>
      </c>
      <c r="AH214">
        <f t="shared" si="118"/>
        <v>309.0042773615553</v>
      </c>
    </row>
    <row r="215" spans="4:34" x14ac:dyDescent="0.3">
      <c r="D215" s="2">
        <f t="shared" si="91"/>
        <v>43158</v>
      </c>
      <c r="E215" s="8">
        <f t="shared" si="119"/>
        <v>0.89166666666666472</v>
      </c>
      <c r="F215" s="3">
        <f t="shared" si="92"/>
        <v>2458177.2666666666</v>
      </c>
      <c r="G215" s="4">
        <f t="shared" si="93"/>
        <v>0.18158156513803161</v>
      </c>
      <c r="I215">
        <f t="shared" si="94"/>
        <v>337.54260190249715</v>
      </c>
      <c r="J215">
        <f t="shared" si="95"/>
        <v>6894.2930000731349</v>
      </c>
      <c r="K215">
        <f t="shared" si="96"/>
        <v>1.6700996678211021E-2</v>
      </c>
      <c r="L215">
        <f t="shared" si="97"/>
        <v>1.5729875995133273</v>
      </c>
      <c r="M215">
        <f t="shared" si="98"/>
        <v>339.11558950201049</v>
      </c>
      <c r="N215">
        <f t="shared" si="99"/>
        <v>6895.8659876726479</v>
      </c>
      <c r="O215">
        <f t="shared" si="100"/>
        <v>0.99044024521222662</v>
      </c>
      <c r="P215">
        <f t="shared" si="101"/>
        <v>339.10645159979589</v>
      </c>
      <c r="Q215">
        <f t="shared" si="102"/>
        <v>23.4369297917859</v>
      </c>
      <c r="R215">
        <f t="shared" si="103"/>
        <v>23.435156726681075</v>
      </c>
      <c r="S215">
        <f t="shared" si="90"/>
        <v>-19.302546593092615</v>
      </c>
      <c r="T215">
        <f t="shared" si="104"/>
        <v>-8.1541462658460908</v>
      </c>
      <c r="U215">
        <f t="shared" si="105"/>
        <v>4.3018917479744581E-2</v>
      </c>
      <c r="V215">
        <f t="shared" si="106"/>
        <v>-12.662169762360922</v>
      </c>
      <c r="W215">
        <f t="shared" si="107"/>
        <v>81.494020167533904</v>
      </c>
      <c r="X215" s="8">
        <f t="shared" si="108"/>
        <v>0.4949042845571951</v>
      </c>
      <c r="Y215" s="8">
        <f t="shared" si="109"/>
        <v>0.26853200631404539</v>
      </c>
      <c r="Z215" s="8">
        <f t="shared" si="110"/>
        <v>0.7212765628003448</v>
      </c>
      <c r="AA215" s="9">
        <f t="shared" si="111"/>
        <v>651.95216134027123</v>
      </c>
      <c r="AB215">
        <f t="shared" si="112"/>
        <v>1291.3378302376364</v>
      </c>
      <c r="AC215">
        <f t="shared" si="113"/>
        <v>142.83445755940909</v>
      </c>
      <c r="AD215">
        <f t="shared" si="114"/>
        <v>128.00336931063379</v>
      </c>
      <c r="AE215">
        <f t="shared" si="115"/>
        <v>-38.003369310633786</v>
      </c>
      <c r="AF215">
        <f t="shared" si="116"/>
        <v>7.3843681053212947E-3</v>
      </c>
      <c r="AG215">
        <f t="shared" si="117"/>
        <v>-37.995984942528466</v>
      </c>
      <c r="AH215">
        <f t="shared" si="118"/>
        <v>310.63061725662601</v>
      </c>
    </row>
    <row r="216" spans="4:34" x14ac:dyDescent="0.3">
      <c r="D216" s="2">
        <f t="shared" si="91"/>
        <v>43158</v>
      </c>
      <c r="E216" s="8">
        <f t="shared" si="119"/>
        <v>0.89583333333333137</v>
      </c>
      <c r="F216" s="3">
        <f t="shared" si="92"/>
        <v>2458177.2708333335</v>
      </c>
      <c r="G216" s="4">
        <f t="shared" si="93"/>
        <v>0.1815816792151537</v>
      </c>
      <c r="I216">
        <f t="shared" si="94"/>
        <v>337.5467087667239</v>
      </c>
      <c r="J216">
        <f t="shared" si="95"/>
        <v>6894.2971067411836</v>
      </c>
      <c r="K216">
        <f t="shared" si="96"/>
        <v>1.6700996673410313E-2</v>
      </c>
      <c r="L216">
        <f t="shared" si="97"/>
        <v>1.5730666785502061</v>
      </c>
      <c r="M216">
        <f t="shared" si="98"/>
        <v>339.11977544527412</v>
      </c>
      <c r="N216">
        <f t="shared" si="99"/>
        <v>6895.8701734197339</v>
      </c>
      <c r="O216">
        <f t="shared" si="100"/>
        <v>0.99044123620330604</v>
      </c>
      <c r="P216">
        <f t="shared" si="101"/>
        <v>339.11063753031056</v>
      </c>
      <c r="Q216">
        <f t="shared" si="102"/>
        <v>23.436929790302422</v>
      </c>
      <c r="R216">
        <f t="shared" si="103"/>
        <v>23.435156732308599</v>
      </c>
      <c r="S216">
        <f t="shared" si="90"/>
        <v>-19.298627120482177</v>
      </c>
      <c r="T216">
        <f t="shared" si="104"/>
        <v>-8.1525750425743304</v>
      </c>
      <c r="U216">
        <f t="shared" si="105"/>
        <v>4.3018917500992515E-2</v>
      </c>
      <c r="V216">
        <f t="shared" si="106"/>
        <v>-12.661411907991551</v>
      </c>
      <c r="W216">
        <f t="shared" si="107"/>
        <v>81.495947162903917</v>
      </c>
      <c r="X216" s="8">
        <f t="shared" si="108"/>
        <v>0.49490375826943861</v>
      </c>
      <c r="Y216" s="8">
        <f t="shared" si="109"/>
        <v>0.26852612726137215</v>
      </c>
      <c r="Z216" s="8">
        <f t="shared" si="110"/>
        <v>0.72128138927750507</v>
      </c>
      <c r="AA216" s="9">
        <f t="shared" si="111"/>
        <v>651.96757730323134</v>
      </c>
      <c r="AB216">
        <f t="shared" si="112"/>
        <v>1297.3385880920057</v>
      </c>
      <c r="AC216">
        <f t="shared" si="113"/>
        <v>144.33464702300142</v>
      </c>
      <c r="AD216">
        <f t="shared" si="114"/>
        <v>128.724683039486</v>
      </c>
      <c r="AE216">
        <f t="shared" si="115"/>
        <v>-38.724683039485996</v>
      </c>
      <c r="AF216">
        <f t="shared" si="116"/>
        <v>7.1957822074802079E-3</v>
      </c>
      <c r="AG216">
        <f t="shared" si="117"/>
        <v>-38.717487257278513</v>
      </c>
      <c r="AH216">
        <f t="shared" si="118"/>
        <v>312.28620718407916</v>
      </c>
    </row>
    <row r="217" spans="4:34" x14ac:dyDescent="0.3">
      <c r="D217" s="2">
        <f t="shared" si="91"/>
        <v>43158</v>
      </c>
      <c r="E217" s="8">
        <f t="shared" si="119"/>
        <v>0.89999999999999802</v>
      </c>
      <c r="F217" s="3">
        <f t="shared" si="92"/>
        <v>2458177.2749999999</v>
      </c>
      <c r="G217" s="4">
        <f t="shared" si="93"/>
        <v>0.18158179329226301</v>
      </c>
      <c r="I217">
        <f t="shared" si="94"/>
        <v>337.55081563049225</v>
      </c>
      <c r="J217">
        <f t="shared" si="95"/>
        <v>6894.301213408773</v>
      </c>
      <c r="K217">
        <f t="shared" si="96"/>
        <v>1.6700996668609604E-2</v>
      </c>
      <c r="L217">
        <f t="shared" si="97"/>
        <v>1.5731457492016301</v>
      </c>
      <c r="M217">
        <f t="shared" si="98"/>
        <v>339.12396137969387</v>
      </c>
      <c r="N217">
        <f t="shared" si="99"/>
        <v>6895.8743591579751</v>
      </c>
      <c r="O217">
        <f t="shared" si="100"/>
        <v>0.99044222724334585</v>
      </c>
      <c r="P217">
        <f t="shared" si="101"/>
        <v>339.11482345198141</v>
      </c>
      <c r="Q217">
        <f t="shared" si="102"/>
        <v>23.436929788818944</v>
      </c>
      <c r="R217">
        <f t="shared" si="103"/>
        <v>23.435156737936147</v>
      </c>
      <c r="S217">
        <f t="shared" si="90"/>
        <v>-19.294707686948687</v>
      </c>
      <c r="T217">
        <f t="shared" si="104"/>
        <v>-8.1510037849838284</v>
      </c>
      <c r="U217">
        <f t="shared" si="105"/>
        <v>4.3018917522240546E-2</v>
      </c>
      <c r="V217">
        <f t="shared" si="106"/>
        <v>-12.660653898762682</v>
      </c>
      <c r="W217">
        <f t="shared" si="107"/>
        <v>81.497874176527191</v>
      </c>
      <c r="X217" s="8">
        <f t="shared" si="108"/>
        <v>0.49490323187414076</v>
      </c>
      <c r="Y217" s="8">
        <f t="shared" si="109"/>
        <v>0.26852024805045416</v>
      </c>
      <c r="Z217" s="8">
        <f t="shared" si="110"/>
        <v>0.72128621569782736</v>
      </c>
      <c r="AA217" s="9">
        <f t="shared" si="111"/>
        <v>651.98299341221752</v>
      </c>
      <c r="AB217">
        <f t="shared" si="112"/>
        <v>1303.3393461012345</v>
      </c>
      <c r="AC217">
        <f t="shared" si="113"/>
        <v>145.83483652530862</v>
      </c>
      <c r="AD217">
        <f t="shared" si="114"/>
        <v>129.42706782657484</v>
      </c>
      <c r="AE217">
        <f t="shared" si="115"/>
        <v>-39.427067826574842</v>
      </c>
      <c r="AF217">
        <f t="shared" si="116"/>
        <v>7.0177509184266417E-3</v>
      </c>
      <c r="AG217">
        <f t="shared" si="117"/>
        <v>-39.420050075656413</v>
      </c>
      <c r="AH217">
        <f t="shared" si="118"/>
        <v>313.97169902086841</v>
      </c>
    </row>
    <row r="218" spans="4:34" x14ac:dyDescent="0.3">
      <c r="D218" s="2">
        <f t="shared" si="91"/>
        <v>43158</v>
      </c>
      <c r="E218" s="8">
        <f t="shared" si="119"/>
        <v>0.90416666666666468</v>
      </c>
      <c r="F218" s="3">
        <f t="shared" si="92"/>
        <v>2458177.2791666668</v>
      </c>
      <c r="G218" s="4">
        <f t="shared" si="93"/>
        <v>0.18158190736938509</v>
      </c>
      <c r="I218">
        <f t="shared" si="94"/>
        <v>337.5549224947199</v>
      </c>
      <c r="J218">
        <f t="shared" si="95"/>
        <v>6894.3053200768209</v>
      </c>
      <c r="K218">
        <f t="shared" si="96"/>
        <v>1.6700996663808896E-2</v>
      </c>
      <c r="L218">
        <f t="shared" si="97"/>
        <v>1.5732248114848777</v>
      </c>
      <c r="M218">
        <f t="shared" si="98"/>
        <v>339.12814730620477</v>
      </c>
      <c r="N218">
        <f t="shared" si="99"/>
        <v>6895.8785448883054</v>
      </c>
      <c r="O218">
        <f t="shared" si="100"/>
        <v>0.99044321833256244</v>
      </c>
      <c r="P218">
        <f t="shared" si="101"/>
        <v>339.11900936574347</v>
      </c>
      <c r="Q218">
        <f t="shared" si="102"/>
        <v>23.436929787335465</v>
      </c>
      <c r="R218">
        <f t="shared" si="103"/>
        <v>23.435156743563724</v>
      </c>
      <c r="S218">
        <f t="shared" si="90"/>
        <v>-19.290788291611033</v>
      </c>
      <c r="T218">
        <f t="shared" si="104"/>
        <v>-8.1494324927315134</v>
      </c>
      <c r="U218">
        <f t="shared" si="105"/>
        <v>4.3018917543488661E-2</v>
      </c>
      <c r="V218">
        <f t="shared" si="106"/>
        <v>-12.659895734527183</v>
      </c>
      <c r="W218">
        <f t="shared" si="107"/>
        <v>81.499801208828501</v>
      </c>
      <c r="X218" s="8">
        <f t="shared" si="108"/>
        <v>0.4949027053711994</v>
      </c>
      <c r="Y218" s="8">
        <f t="shared" si="109"/>
        <v>0.26851436868000911</v>
      </c>
      <c r="Z218" s="8">
        <f t="shared" si="110"/>
        <v>0.7212910420623897</v>
      </c>
      <c r="AA218" s="9">
        <f t="shared" si="111"/>
        <v>651.99840967062801</v>
      </c>
      <c r="AB218">
        <f t="shared" si="112"/>
        <v>1309.3401042654698</v>
      </c>
      <c r="AC218">
        <f t="shared" si="113"/>
        <v>147.33502606636745</v>
      </c>
      <c r="AD218">
        <f t="shared" si="114"/>
        <v>130.10956718180472</v>
      </c>
      <c r="AE218">
        <f t="shared" si="115"/>
        <v>-40.109567181804721</v>
      </c>
      <c r="AF218">
        <f t="shared" si="116"/>
        <v>6.8497735451655533E-3</v>
      </c>
      <c r="AG218">
        <f t="shared" si="117"/>
        <v>-40.102717408259558</v>
      </c>
      <c r="AH218">
        <f t="shared" si="118"/>
        <v>315.68766652063209</v>
      </c>
    </row>
    <row r="219" spans="4:34" x14ac:dyDescent="0.3">
      <c r="D219" s="2">
        <f t="shared" si="91"/>
        <v>43158</v>
      </c>
      <c r="E219" s="8">
        <f t="shared" si="119"/>
        <v>0.90833333333333133</v>
      </c>
      <c r="F219" s="3">
        <f t="shared" si="92"/>
        <v>2458177.2833333332</v>
      </c>
      <c r="G219" s="4">
        <f t="shared" si="93"/>
        <v>0.18158202144649443</v>
      </c>
      <c r="I219">
        <f t="shared" si="94"/>
        <v>337.55902935848917</v>
      </c>
      <c r="J219">
        <f t="shared" si="95"/>
        <v>6894.3094267444112</v>
      </c>
      <c r="K219">
        <f t="shared" si="96"/>
        <v>1.6700996659008188E-2</v>
      </c>
      <c r="L219">
        <f t="shared" si="97"/>
        <v>1.5733038653819085</v>
      </c>
      <c r="M219">
        <f t="shared" si="98"/>
        <v>339.13233322387106</v>
      </c>
      <c r="N219">
        <f t="shared" si="99"/>
        <v>6895.8827306097928</v>
      </c>
      <c r="O219">
        <f t="shared" si="100"/>
        <v>0.9904442094707302</v>
      </c>
      <c r="P219">
        <f t="shared" si="101"/>
        <v>339.12319527066097</v>
      </c>
      <c r="Q219">
        <f t="shared" si="102"/>
        <v>23.436929785851987</v>
      </c>
      <c r="R219">
        <f t="shared" si="103"/>
        <v>23.435156749191322</v>
      </c>
      <c r="S219">
        <f t="shared" si="90"/>
        <v>-19.286868935339612</v>
      </c>
      <c r="T219">
        <f t="shared" si="104"/>
        <v>-8.147861166176499</v>
      </c>
      <c r="U219">
        <f t="shared" si="105"/>
        <v>4.3018917564736886E-2</v>
      </c>
      <c r="V219">
        <f t="shared" si="106"/>
        <v>-12.659137415476751</v>
      </c>
      <c r="W219">
        <f t="shared" si="107"/>
        <v>81.501728259371475</v>
      </c>
      <c r="X219" s="8">
        <f t="shared" si="108"/>
        <v>0.49490217876074771</v>
      </c>
      <c r="Y219" s="8">
        <f t="shared" si="109"/>
        <v>0.26850848915138248</v>
      </c>
      <c r="Z219" s="8">
        <f t="shared" si="110"/>
        <v>0.72129586837011295</v>
      </c>
      <c r="AA219" s="9">
        <f t="shared" si="111"/>
        <v>652.0138260749718</v>
      </c>
      <c r="AB219">
        <f t="shared" si="112"/>
        <v>1315.3408625845202</v>
      </c>
      <c r="AC219">
        <f t="shared" si="113"/>
        <v>148.83521564613005</v>
      </c>
      <c r="AD219">
        <f t="shared" si="114"/>
        <v>130.77120315343902</v>
      </c>
      <c r="AE219">
        <f t="shared" si="115"/>
        <v>-40.771203153439018</v>
      </c>
      <c r="AF219">
        <f t="shared" si="116"/>
        <v>6.6914055270782266E-3</v>
      </c>
      <c r="AG219">
        <f t="shared" si="117"/>
        <v>-40.764511747911939</v>
      </c>
      <c r="AH219">
        <f t="shared" si="118"/>
        <v>317.43459287025462</v>
      </c>
    </row>
    <row r="220" spans="4:34" x14ac:dyDescent="0.3">
      <c r="D220" s="2">
        <f t="shared" si="91"/>
        <v>43158</v>
      </c>
      <c r="E220" s="8">
        <f t="shared" si="119"/>
        <v>0.91249999999999798</v>
      </c>
      <c r="F220" s="3">
        <f t="shared" si="92"/>
        <v>2458177.2875000001</v>
      </c>
      <c r="G220" s="4">
        <f t="shared" si="93"/>
        <v>0.18158213552361652</v>
      </c>
      <c r="I220">
        <f t="shared" si="94"/>
        <v>337.56313622271591</v>
      </c>
      <c r="J220">
        <f t="shared" si="95"/>
        <v>6894.313533412459</v>
      </c>
      <c r="K220">
        <f t="shared" si="96"/>
        <v>1.6700996654207479E-2</v>
      </c>
      <c r="L220">
        <f t="shared" si="97"/>
        <v>1.5733829109099822</v>
      </c>
      <c r="M220">
        <f t="shared" si="98"/>
        <v>339.13651913362588</v>
      </c>
      <c r="N220">
        <f t="shared" si="99"/>
        <v>6895.8869163233694</v>
      </c>
      <c r="O220">
        <f t="shared" si="100"/>
        <v>0.99044520065806385</v>
      </c>
      <c r="P220">
        <f t="shared" si="101"/>
        <v>339.12738116766701</v>
      </c>
      <c r="Q220">
        <f t="shared" si="102"/>
        <v>23.436929784368505</v>
      </c>
      <c r="R220">
        <f t="shared" si="103"/>
        <v>23.435156754818948</v>
      </c>
      <c r="S220">
        <f t="shared" si="90"/>
        <v>-19.282949617255099</v>
      </c>
      <c r="T220">
        <f t="shared" si="104"/>
        <v>-8.1462898049764068</v>
      </c>
      <c r="U220">
        <f t="shared" si="105"/>
        <v>4.3018917585985202E-2</v>
      </c>
      <c r="V220">
        <f t="shared" si="106"/>
        <v>-12.658378941464607</v>
      </c>
      <c r="W220">
        <f t="shared" si="107"/>
        <v>81.503655328580038</v>
      </c>
      <c r="X220" s="8">
        <f t="shared" si="108"/>
        <v>0.49490165204268377</v>
      </c>
      <c r="Y220" s="8">
        <f t="shared" si="109"/>
        <v>0.26850260946329474</v>
      </c>
      <c r="Z220" s="8">
        <f t="shared" si="110"/>
        <v>0.7213006946220728</v>
      </c>
      <c r="AA220" s="9">
        <f t="shared" si="111"/>
        <v>652.0292426286403</v>
      </c>
      <c r="AB220">
        <f t="shared" si="112"/>
        <v>1321.3416210585324</v>
      </c>
      <c r="AC220">
        <f t="shared" si="113"/>
        <v>150.3354052646331</v>
      </c>
      <c r="AD220">
        <f t="shared" si="114"/>
        <v>131.41097871884369</v>
      </c>
      <c r="AE220">
        <f t="shared" si="115"/>
        <v>-41.410978718843694</v>
      </c>
      <c r="AF220">
        <f t="shared" si="116"/>
        <v>6.5422527663619003E-3</v>
      </c>
      <c r="AG220">
        <f t="shared" si="117"/>
        <v>-41.404436466077335</v>
      </c>
      <c r="AH220">
        <f t="shared" si="118"/>
        <v>319.21285753010358</v>
      </c>
    </row>
    <row r="221" spans="4:34" x14ac:dyDescent="0.3">
      <c r="D221" s="2">
        <f t="shared" si="91"/>
        <v>43158</v>
      </c>
      <c r="E221" s="8">
        <f t="shared" si="119"/>
        <v>0.91666666666666463</v>
      </c>
      <c r="F221" s="3">
        <f t="shared" si="92"/>
        <v>2458177.2916666665</v>
      </c>
      <c r="G221" s="4">
        <f t="shared" si="93"/>
        <v>0.18158224960072583</v>
      </c>
      <c r="I221">
        <f t="shared" si="94"/>
        <v>337.56724308648427</v>
      </c>
      <c r="J221">
        <f t="shared" si="95"/>
        <v>6894.3176400800485</v>
      </c>
      <c r="K221">
        <f t="shared" si="96"/>
        <v>1.6700996649406771E-2</v>
      </c>
      <c r="L221">
        <f t="shared" si="97"/>
        <v>1.5734619480510614</v>
      </c>
      <c r="M221">
        <f t="shared" si="98"/>
        <v>339.1407050345353</v>
      </c>
      <c r="N221">
        <f t="shared" si="99"/>
        <v>6895.8911020280993</v>
      </c>
      <c r="O221">
        <f t="shared" si="100"/>
        <v>0.9904461918943368</v>
      </c>
      <c r="P221">
        <f t="shared" si="101"/>
        <v>339.13156705582776</v>
      </c>
      <c r="Q221">
        <f t="shared" si="102"/>
        <v>23.436929782885027</v>
      </c>
      <c r="R221">
        <f t="shared" si="103"/>
        <v>23.435156760446603</v>
      </c>
      <c r="S221">
        <f t="shared" si="90"/>
        <v>-19.279030338226072</v>
      </c>
      <c r="T221">
        <f t="shared" si="104"/>
        <v>-8.1447184094896379</v>
      </c>
      <c r="U221">
        <f t="shared" si="105"/>
        <v>4.3018917607233621E-2</v>
      </c>
      <c r="V221">
        <f t="shared" si="106"/>
        <v>-12.657620312682061</v>
      </c>
      <c r="W221">
        <f t="shared" si="107"/>
        <v>81.505582416018683</v>
      </c>
      <c r="X221" s="8">
        <f t="shared" si="108"/>
        <v>0.4949011252171403</v>
      </c>
      <c r="Y221" s="8">
        <f t="shared" si="109"/>
        <v>0.26849672961708837</v>
      </c>
      <c r="Z221" s="8">
        <f t="shared" si="110"/>
        <v>0.72130552081719224</v>
      </c>
      <c r="AA221" s="9">
        <f t="shared" si="111"/>
        <v>652.04465932814946</v>
      </c>
      <c r="AB221">
        <f t="shared" si="112"/>
        <v>1327.3423796873151</v>
      </c>
      <c r="AC221">
        <f t="shared" si="113"/>
        <v>151.83559492182877</v>
      </c>
      <c r="AD221">
        <f t="shared" si="114"/>
        <v>132.02788071779747</v>
      </c>
      <c r="AE221">
        <f t="shared" si="115"/>
        <v>-42.027880717797473</v>
      </c>
      <c r="AF221">
        <f t="shared" si="116"/>
        <v>6.4019666183774146E-3</v>
      </c>
      <c r="AG221">
        <f t="shared" si="117"/>
        <v>-42.021478751179096</v>
      </c>
      <c r="AH221">
        <f t="shared" si="118"/>
        <v>321.02272249449419</v>
      </c>
    </row>
    <row r="222" spans="4:34" x14ac:dyDescent="0.3">
      <c r="D222" s="2">
        <f t="shared" si="91"/>
        <v>43158</v>
      </c>
      <c r="E222" s="8">
        <f t="shared" si="119"/>
        <v>0.92083333333333128</v>
      </c>
      <c r="F222" s="3">
        <f t="shared" si="92"/>
        <v>2458177.2958333334</v>
      </c>
      <c r="G222" s="4">
        <f t="shared" si="93"/>
        <v>0.18158236367784791</v>
      </c>
      <c r="I222">
        <f t="shared" si="94"/>
        <v>337.57134995071192</v>
      </c>
      <c r="J222">
        <f t="shared" si="95"/>
        <v>6894.3217467480954</v>
      </c>
      <c r="K222">
        <f t="shared" si="96"/>
        <v>1.6700996644606062E-2</v>
      </c>
      <c r="L222">
        <f t="shared" si="97"/>
        <v>1.5735409768223714</v>
      </c>
      <c r="M222">
        <f t="shared" si="98"/>
        <v>339.14489092753428</v>
      </c>
      <c r="N222">
        <f t="shared" si="99"/>
        <v>6895.8952877249176</v>
      </c>
      <c r="O222">
        <f t="shared" si="100"/>
        <v>0.99044718317976521</v>
      </c>
      <c r="P222">
        <f t="shared" si="101"/>
        <v>339.13575293607806</v>
      </c>
      <c r="Q222">
        <f t="shared" si="102"/>
        <v>23.436929781401549</v>
      </c>
      <c r="R222">
        <f t="shared" si="103"/>
        <v>23.435156766074282</v>
      </c>
      <c r="S222">
        <f t="shared" si="90"/>
        <v>-19.275111097371592</v>
      </c>
      <c r="T222">
        <f t="shared" si="104"/>
        <v>-8.1431469793731495</v>
      </c>
      <c r="U222">
        <f t="shared" si="105"/>
        <v>4.3018917628482138E-2</v>
      </c>
      <c r="V222">
        <f t="shared" si="106"/>
        <v>-12.656861528981635</v>
      </c>
      <c r="W222">
        <f t="shared" si="107"/>
        <v>81.507509522112144</v>
      </c>
      <c r="X222" s="8">
        <f t="shared" si="108"/>
        <v>0.494900598284015</v>
      </c>
      <c r="Y222" s="8">
        <f t="shared" si="109"/>
        <v>0.26849084961148129</v>
      </c>
      <c r="Z222" s="8">
        <f t="shared" si="110"/>
        <v>0.72131034695654872</v>
      </c>
      <c r="AA222" s="9">
        <f t="shared" si="111"/>
        <v>652.06007617689716</v>
      </c>
      <c r="AB222">
        <f t="shared" si="112"/>
        <v>1333.3431384710154</v>
      </c>
      <c r="AC222">
        <f t="shared" si="113"/>
        <v>153.33578461775386</v>
      </c>
      <c r="AD222">
        <f t="shared" si="114"/>
        <v>132.62088336109159</v>
      </c>
      <c r="AE222">
        <f t="shared" si="115"/>
        <v>-42.620883361091586</v>
      </c>
      <c r="AF222">
        <f t="shared" si="116"/>
        <v>6.2702394391131958E-3</v>
      </c>
      <c r="AG222">
        <f t="shared" si="117"/>
        <v>-42.614613121652475</v>
      </c>
      <c r="AH222">
        <f t="shared" si="118"/>
        <v>322.86431816384112</v>
      </c>
    </row>
    <row r="223" spans="4:34" x14ac:dyDescent="0.3">
      <c r="D223" s="2">
        <f t="shared" si="91"/>
        <v>43158</v>
      </c>
      <c r="E223" s="8">
        <f t="shared" si="119"/>
        <v>0.92499999999999793</v>
      </c>
      <c r="F223" s="3">
        <f t="shared" si="92"/>
        <v>2458177.2999999998</v>
      </c>
      <c r="G223" s="4">
        <f t="shared" si="93"/>
        <v>0.18158247775495726</v>
      </c>
      <c r="I223">
        <f t="shared" si="94"/>
        <v>337.57545681448119</v>
      </c>
      <c r="J223">
        <f t="shared" si="95"/>
        <v>6894.3258534156857</v>
      </c>
      <c r="K223">
        <f t="shared" si="96"/>
        <v>1.6700996639805354E-2</v>
      </c>
      <c r="L223">
        <f t="shared" si="97"/>
        <v>1.573619997205957</v>
      </c>
      <c r="M223">
        <f t="shared" si="98"/>
        <v>339.14907681168717</v>
      </c>
      <c r="N223">
        <f t="shared" si="99"/>
        <v>6895.8994734128919</v>
      </c>
      <c r="O223">
        <f t="shared" si="100"/>
        <v>0.99044817451412304</v>
      </c>
      <c r="P223">
        <f t="shared" si="101"/>
        <v>339.13993880748234</v>
      </c>
      <c r="Q223">
        <f t="shared" si="102"/>
        <v>23.436929779918071</v>
      </c>
      <c r="R223">
        <f t="shared" si="103"/>
        <v>23.435156771701987</v>
      </c>
      <c r="S223">
        <f t="shared" si="90"/>
        <v>-19.271191895561895</v>
      </c>
      <c r="T223">
        <f t="shared" si="104"/>
        <v>-8.1415755149860267</v>
      </c>
      <c r="U223">
        <f t="shared" si="105"/>
        <v>4.3018917649730752E-2</v>
      </c>
      <c r="V223">
        <f t="shared" si="106"/>
        <v>-12.656102590555518</v>
      </c>
      <c r="W223">
        <f t="shared" si="107"/>
        <v>81.509436646424092</v>
      </c>
      <c r="X223" s="8">
        <f t="shared" si="108"/>
        <v>0.49490007124344132</v>
      </c>
      <c r="Y223" s="8">
        <f t="shared" si="109"/>
        <v>0.26848496944781886</v>
      </c>
      <c r="Z223" s="8">
        <f t="shared" si="110"/>
        <v>0.72131517303906378</v>
      </c>
      <c r="AA223" s="9">
        <f t="shared" si="111"/>
        <v>652.07549317139274</v>
      </c>
      <c r="AB223">
        <f t="shared" si="112"/>
        <v>1339.3438974094415</v>
      </c>
      <c r="AC223">
        <f t="shared" si="113"/>
        <v>154.83597435236038</v>
      </c>
      <c r="AD223">
        <f t="shared" si="114"/>
        <v>133.18895234956946</v>
      </c>
      <c r="AE223">
        <f t="shared" si="115"/>
        <v>-43.188952349569462</v>
      </c>
      <c r="AF223">
        <f t="shared" si="116"/>
        <v>6.1468006015223068E-3</v>
      </c>
      <c r="AG223">
        <f t="shared" si="117"/>
        <v>-43.182805548967941</v>
      </c>
      <c r="AH223">
        <f t="shared" si="118"/>
        <v>324.73762906243655</v>
      </c>
    </row>
    <row r="224" spans="4:34" x14ac:dyDescent="0.3">
      <c r="D224" s="2">
        <f t="shared" si="91"/>
        <v>43158</v>
      </c>
      <c r="E224" s="8">
        <f t="shared" si="119"/>
        <v>0.92916666666666459</v>
      </c>
      <c r="F224" s="3">
        <f t="shared" si="92"/>
        <v>2458177.3041666667</v>
      </c>
      <c r="G224" s="4">
        <f t="shared" si="93"/>
        <v>0.18158259183207934</v>
      </c>
      <c r="I224">
        <f t="shared" si="94"/>
        <v>337.57956367870793</v>
      </c>
      <c r="J224">
        <f t="shared" si="95"/>
        <v>6894.3299600837354</v>
      </c>
      <c r="K224">
        <f t="shared" si="96"/>
        <v>1.6700996635004645E-2</v>
      </c>
      <c r="L224">
        <f t="shared" si="97"/>
        <v>1.5736990092190395</v>
      </c>
      <c r="M224">
        <f t="shared" si="98"/>
        <v>339.15326268792694</v>
      </c>
      <c r="N224">
        <f t="shared" si="99"/>
        <v>6895.9036590929545</v>
      </c>
      <c r="O224">
        <f t="shared" si="100"/>
        <v>0.99044916589762577</v>
      </c>
      <c r="P224">
        <f t="shared" si="101"/>
        <v>339.14412467097361</v>
      </c>
      <c r="Q224">
        <f t="shared" si="102"/>
        <v>23.436929778434589</v>
      </c>
      <c r="R224">
        <f t="shared" si="103"/>
        <v>23.435156777329716</v>
      </c>
      <c r="S224">
        <f t="shared" si="90"/>
        <v>-19.267272731917707</v>
      </c>
      <c r="T224">
        <f t="shared" si="104"/>
        <v>-8.1400040159858769</v>
      </c>
      <c r="U224">
        <f t="shared" si="105"/>
        <v>4.3018917670979463E-2</v>
      </c>
      <c r="V224">
        <f t="shared" si="106"/>
        <v>-12.655343497256641</v>
      </c>
      <c r="W224">
        <f t="shared" si="107"/>
        <v>81.511363789378464</v>
      </c>
      <c r="X224" s="8">
        <f t="shared" si="108"/>
        <v>0.49489954409531717</v>
      </c>
      <c r="Y224" s="8">
        <f t="shared" si="109"/>
        <v>0.26847908912482144</v>
      </c>
      <c r="Z224" s="8">
        <f t="shared" si="110"/>
        <v>0.7213199990658129</v>
      </c>
      <c r="AA224" s="9">
        <f t="shared" si="111"/>
        <v>652.09091031502771</v>
      </c>
      <c r="AB224">
        <f t="shared" si="112"/>
        <v>1345.3446565027405</v>
      </c>
      <c r="AC224">
        <f t="shared" si="113"/>
        <v>156.33616412568512</v>
      </c>
      <c r="AD224">
        <f t="shared" si="114"/>
        <v>133.73104961946683</v>
      </c>
      <c r="AE224">
        <f t="shared" si="115"/>
        <v>-43.73104961946683</v>
      </c>
      <c r="AF224">
        <f t="shared" si="116"/>
        <v>6.03141290888555E-3</v>
      </c>
      <c r="AG224">
        <f t="shared" si="117"/>
        <v>-43.725018206557948</v>
      </c>
      <c r="AH224">
        <f t="shared" si="118"/>
        <v>326.64247969652411</v>
      </c>
    </row>
    <row r="225" spans="4:34" x14ac:dyDescent="0.3">
      <c r="D225" s="2">
        <f t="shared" si="91"/>
        <v>43158</v>
      </c>
      <c r="E225" s="8">
        <f t="shared" si="119"/>
        <v>0.93333333333333124</v>
      </c>
      <c r="F225" s="3">
        <f t="shared" si="92"/>
        <v>2458177.3083333331</v>
      </c>
      <c r="G225" s="4">
        <f t="shared" si="93"/>
        <v>0.18158270590918868</v>
      </c>
      <c r="I225">
        <f t="shared" si="94"/>
        <v>337.58367054247628</v>
      </c>
      <c r="J225">
        <f t="shared" si="95"/>
        <v>6894.3340667513239</v>
      </c>
      <c r="K225">
        <f t="shared" si="96"/>
        <v>1.6700996630203937E-2</v>
      </c>
      <c r="L225">
        <f t="shared" si="97"/>
        <v>1.5737780128435273</v>
      </c>
      <c r="M225">
        <f t="shared" si="98"/>
        <v>339.15744855531983</v>
      </c>
      <c r="N225">
        <f t="shared" si="99"/>
        <v>6895.9078447641677</v>
      </c>
      <c r="O225">
        <f t="shared" si="100"/>
        <v>0.99045015733004582</v>
      </c>
      <c r="P225">
        <f t="shared" si="101"/>
        <v>339.148310525618</v>
      </c>
      <c r="Q225">
        <f t="shared" si="102"/>
        <v>23.436929776951111</v>
      </c>
      <c r="R225">
        <f t="shared" si="103"/>
        <v>23.435156782957478</v>
      </c>
      <c r="S225">
        <f t="shared" si="90"/>
        <v>-19.263353607307696</v>
      </c>
      <c r="T225">
        <f t="shared" si="104"/>
        <v>-8.1384324827311794</v>
      </c>
      <c r="U225">
        <f t="shared" si="105"/>
        <v>4.3018917692228292E-2</v>
      </c>
      <c r="V225">
        <f t="shared" si="106"/>
        <v>-12.654584249276228</v>
      </c>
      <c r="W225">
        <f t="shared" si="107"/>
        <v>81.513290950539684</v>
      </c>
      <c r="X225" s="8">
        <f t="shared" si="108"/>
        <v>0.49489901683977516</v>
      </c>
      <c r="Y225" s="8">
        <f t="shared" si="109"/>
        <v>0.26847320864383162</v>
      </c>
      <c r="Z225" s="8">
        <f t="shared" si="110"/>
        <v>0.72132482503571871</v>
      </c>
      <c r="AA225" s="9">
        <f t="shared" si="111"/>
        <v>652.10632760431747</v>
      </c>
      <c r="AB225">
        <f t="shared" si="112"/>
        <v>1351.3454157507208</v>
      </c>
      <c r="AC225">
        <f t="shared" si="113"/>
        <v>157.8363539376802</v>
      </c>
      <c r="AD225">
        <f t="shared" si="114"/>
        <v>134.24613872708903</v>
      </c>
      <c r="AE225">
        <f t="shared" si="115"/>
        <v>-44.246138727089033</v>
      </c>
      <c r="AF225">
        <f t="shared" si="116"/>
        <v>5.9238693433194059E-3</v>
      </c>
      <c r="AG225">
        <f t="shared" si="117"/>
        <v>-44.240214857745713</v>
      </c>
      <c r="AH225">
        <f t="shared" si="118"/>
        <v>328.57852089228908</v>
      </c>
    </row>
    <row r="226" spans="4:34" x14ac:dyDescent="0.3">
      <c r="D226" s="2">
        <f t="shared" si="91"/>
        <v>43158</v>
      </c>
      <c r="E226" s="8">
        <f t="shared" si="119"/>
        <v>0.93749999999999789</v>
      </c>
      <c r="F226" s="3">
        <f t="shared" si="92"/>
        <v>2458177.3125</v>
      </c>
      <c r="G226" s="4">
        <f t="shared" si="93"/>
        <v>0.18158281998631073</v>
      </c>
      <c r="I226">
        <f t="shared" si="94"/>
        <v>337.58777740670394</v>
      </c>
      <c r="J226">
        <f t="shared" si="95"/>
        <v>6894.3381734193717</v>
      </c>
      <c r="K226">
        <f t="shared" si="96"/>
        <v>1.6700996625403225E-2</v>
      </c>
      <c r="L226">
        <f t="shared" si="97"/>
        <v>1.5738570080967151</v>
      </c>
      <c r="M226">
        <f t="shared" si="98"/>
        <v>339.16163441480063</v>
      </c>
      <c r="N226">
        <f t="shared" si="99"/>
        <v>6895.9120304274684</v>
      </c>
      <c r="O226">
        <f t="shared" si="100"/>
        <v>0.99045114881159968</v>
      </c>
      <c r="P226">
        <f t="shared" si="101"/>
        <v>339.15249637235036</v>
      </c>
      <c r="Q226">
        <f t="shared" si="102"/>
        <v>23.436929775467632</v>
      </c>
      <c r="R226">
        <f t="shared" si="103"/>
        <v>23.43515678858526</v>
      </c>
      <c r="S226">
        <f t="shared" si="90"/>
        <v>-19.259434520850885</v>
      </c>
      <c r="T226">
        <f t="shared" si="104"/>
        <v>-8.136860914878822</v>
      </c>
      <c r="U226">
        <f t="shared" si="105"/>
        <v>4.3018917713477198E-2</v>
      </c>
      <c r="V226">
        <f t="shared" si="106"/>
        <v>-12.653824846466993</v>
      </c>
      <c r="W226">
        <f t="shared" si="107"/>
        <v>81.515218130332556</v>
      </c>
      <c r="X226" s="8">
        <f t="shared" si="108"/>
        <v>0.49489848947671322</v>
      </c>
      <c r="Y226" s="8">
        <f t="shared" si="109"/>
        <v>0.26846732800356721</v>
      </c>
      <c r="Z226" s="8">
        <f t="shared" si="110"/>
        <v>0.72132965094985924</v>
      </c>
      <c r="AA226" s="9">
        <f t="shared" si="111"/>
        <v>652.12174504266045</v>
      </c>
      <c r="AB226">
        <f t="shared" si="112"/>
        <v>1357.3461751535301</v>
      </c>
      <c r="AC226">
        <f t="shared" si="113"/>
        <v>159.33654378838253</v>
      </c>
      <c r="AD226">
        <f t="shared" si="114"/>
        <v>134.73319086062631</v>
      </c>
      <c r="AE226">
        <f t="shared" si="115"/>
        <v>-44.733190860626308</v>
      </c>
      <c r="AF226">
        <f t="shared" si="116"/>
        <v>5.8239901002634367E-3</v>
      </c>
      <c r="AG226">
        <f t="shared" si="117"/>
        <v>-44.727366870526048</v>
      </c>
      <c r="AH226">
        <f t="shared" si="118"/>
        <v>330.54521701082848</v>
      </c>
    </row>
    <row r="227" spans="4:34" x14ac:dyDescent="0.3">
      <c r="D227" s="2">
        <f t="shared" si="91"/>
        <v>43158</v>
      </c>
      <c r="E227" s="8">
        <f t="shared" si="119"/>
        <v>0.94166666666666454</v>
      </c>
      <c r="F227" s="3">
        <f t="shared" si="92"/>
        <v>2458177.3166666669</v>
      </c>
      <c r="G227" s="4">
        <f t="shared" si="93"/>
        <v>0.18158293406343282</v>
      </c>
      <c r="I227">
        <f t="shared" si="94"/>
        <v>337.59188427093159</v>
      </c>
      <c r="J227">
        <f t="shared" si="95"/>
        <v>6894.3422800874196</v>
      </c>
      <c r="K227">
        <f t="shared" si="96"/>
        <v>1.6700996620602516E-2</v>
      </c>
      <c r="L227">
        <f t="shared" si="97"/>
        <v>1.5739359949694103</v>
      </c>
      <c r="M227">
        <f t="shared" si="98"/>
        <v>339.165820265901</v>
      </c>
      <c r="N227">
        <f t="shared" si="99"/>
        <v>6895.9162160823889</v>
      </c>
      <c r="O227">
        <f t="shared" si="100"/>
        <v>0.99045214034217166</v>
      </c>
      <c r="P227">
        <f t="shared" si="101"/>
        <v>339.15668221070229</v>
      </c>
      <c r="Q227">
        <f t="shared" si="102"/>
        <v>23.436929773984154</v>
      </c>
      <c r="R227">
        <f t="shared" si="103"/>
        <v>23.435156794213075</v>
      </c>
      <c r="S227">
        <f t="shared" si="90"/>
        <v>-19.255515472980058</v>
      </c>
      <c r="T227">
        <f t="shared" si="104"/>
        <v>-8.135289312612521</v>
      </c>
      <c r="U227">
        <f t="shared" si="105"/>
        <v>4.3018917734726228E-2</v>
      </c>
      <c r="V227">
        <f t="shared" si="106"/>
        <v>-12.653065288936212</v>
      </c>
      <c r="W227">
        <f t="shared" si="107"/>
        <v>81.517145328535833</v>
      </c>
      <c r="X227" s="8">
        <f t="shared" si="108"/>
        <v>0.49489796200620567</v>
      </c>
      <c r="Y227" s="8">
        <f t="shared" si="109"/>
        <v>0.26846144720471721</v>
      </c>
      <c r="Z227" s="8">
        <f t="shared" si="110"/>
        <v>0.72133447680769414</v>
      </c>
      <c r="AA227" s="9">
        <f t="shared" si="111"/>
        <v>652.13716262828666</v>
      </c>
      <c r="AB227">
        <f t="shared" si="112"/>
        <v>1363.3469347110608</v>
      </c>
      <c r="AC227">
        <f t="shared" si="113"/>
        <v>160.83673367776521</v>
      </c>
      <c r="AD227">
        <f t="shared" si="114"/>
        <v>135.191191458368</v>
      </c>
      <c r="AE227">
        <f t="shared" si="115"/>
        <v>-45.191191458367996</v>
      </c>
      <c r="AF227">
        <f t="shared" si="116"/>
        <v>5.731619867000398E-3</v>
      </c>
      <c r="AG227">
        <f t="shared" si="117"/>
        <v>-45.185459838500996</v>
      </c>
      <c r="AH227">
        <f t="shared" si="118"/>
        <v>332.54183447311931</v>
      </c>
    </row>
    <row r="228" spans="4:34" x14ac:dyDescent="0.3">
      <c r="D228" s="2">
        <f t="shared" si="91"/>
        <v>43158</v>
      </c>
      <c r="E228" s="8">
        <f t="shared" si="119"/>
        <v>0.94583333333333119</v>
      </c>
      <c r="F228" s="3">
        <f t="shared" si="92"/>
        <v>2458177.3208333333</v>
      </c>
      <c r="G228" s="4">
        <f t="shared" si="93"/>
        <v>0.18158304814054216</v>
      </c>
      <c r="I228">
        <f t="shared" si="94"/>
        <v>337.59599113469903</v>
      </c>
      <c r="J228">
        <f t="shared" si="95"/>
        <v>6894.3463867550099</v>
      </c>
      <c r="K228">
        <f t="shared" si="96"/>
        <v>1.6700996615801808E-2</v>
      </c>
      <c r="L228">
        <f t="shared" si="97"/>
        <v>1.5740149734524087</v>
      </c>
      <c r="M228">
        <f t="shared" si="98"/>
        <v>339.17000610815143</v>
      </c>
      <c r="N228">
        <f t="shared" si="99"/>
        <v>6895.9204017284619</v>
      </c>
      <c r="O228">
        <f t="shared" si="100"/>
        <v>0.99045313192164575</v>
      </c>
      <c r="P228">
        <f t="shared" si="101"/>
        <v>339.16086804020438</v>
      </c>
      <c r="Q228">
        <f t="shared" si="102"/>
        <v>23.436929772500676</v>
      </c>
      <c r="R228">
        <f t="shared" si="103"/>
        <v>23.435156799840911</v>
      </c>
      <c r="S228">
        <f t="shared" si="90"/>
        <v>-19.251596464129076</v>
      </c>
      <c r="T228">
        <f t="shared" si="104"/>
        <v>-8.1337176761164258</v>
      </c>
      <c r="U228">
        <f t="shared" si="105"/>
        <v>4.3018917755975335E-2</v>
      </c>
      <c r="V228">
        <f t="shared" si="106"/>
        <v>-12.652305576791406</v>
      </c>
      <c r="W228">
        <f t="shared" si="107"/>
        <v>81.519072544927724</v>
      </c>
      <c r="X228" s="8">
        <f t="shared" si="108"/>
        <v>0.49489743442832734</v>
      </c>
      <c r="Y228" s="8">
        <f t="shared" si="109"/>
        <v>0.26845556624797257</v>
      </c>
      <c r="Z228" s="8">
        <f t="shared" si="110"/>
        <v>0.72133930260868206</v>
      </c>
      <c r="AA228" s="9">
        <f t="shared" si="111"/>
        <v>652.15258035942179</v>
      </c>
      <c r="AB228">
        <f t="shared" si="112"/>
        <v>1369.3476944232054</v>
      </c>
      <c r="AC228">
        <f t="shared" si="113"/>
        <v>162.33692360580136</v>
      </c>
      <c r="AD228">
        <f t="shared" si="114"/>
        <v>135.61914738301553</v>
      </c>
      <c r="AE228">
        <f t="shared" si="115"/>
        <v>-45.61914738301553</v>
      </c>
      <c r="AF228">
        <f t="shared" si="116"/>
        <v>5.6466253134458792E-3</v>
      </c>
      <c r="AG228">
        <f t="shared" si="117"/>
        <v>-45.613500757702084</v>
      </c>
      <c r="AH228">
        <f t="shared" si="118"/>
        <v>334.56743206720887</v>
      </c>
    </row>
    <row r="229" spans="4:34" x14ac:dyDescent="0.3">
      <c r="D229" s="2">
        <f t="shared" si="91"/>
        <v>43158</v>
      </c>
      <c r="E229" s="8">
        <f t="shared" si="119"/>
        <v>0.94999999999999785</v>
      </c>
      <c r="F229" s="3">
        <f t="shared" si="92"/>
        <v>2458177.3250000002</v>
      </c>
      <c r="G229" s="4">
        <f t="shared" si="93"/>
        <v>0.18158316221766424</v>
      </c>
      <c r="I229">
        <f t="shared" si="94"/>
        <v>337.60009799892669</v>
      </c>
      <c r="J229">
        <f t="shared" si="95"/>
        <v>6894.3504934230587</v>
      </c>
      <c r="K229">
        <f t="shared" si="96"/>
        <v>1.67009966110011E-2</v>
      </c>
      <c r="L229">
        <f t="shared" si="97"/>
        <v>1.5740939435629373</v>
      </c>
      <c r="M229">
        <f t="shared" si="98"/>
        <v>339.17419194248964</v>
      </c>
      <c r="N229">
        <f t="shared" si="99"/>
        <v>6895.9245873666214</v>
      </c>
      <c r="O229">
        <f t="shared" si="100"/>
        <v>0.99045412355023754</v>
      </c>
      <c r="P229">
        <f t="shared" si="101"/>
        <v>339.16505386179432</v>
      </c>
      <c r="Q229">
        <f t="shared" si="102"/>
        <v>23.436929771017194</v>
      </c>
      <c r="R229">
        <f t="shared" si="103"/>
        <v>23.435156805468772</v>
      </c>
      <c r="S229">
        <f t="shared" si="90"/>
        <v>-19.247677493414276</v>
      </c>
      <c r="T229">
        <f t="shared" si="104"/>
        <v>-8.1321460050463177</v>
      </c>
      <c r="U229">
        <f t="shared" si="105"/>
        <v>4.3018917777224538E-2</v>
      </c>
      <c r="V229">
        <f t="shared" si="106"/>
        <v>-12.651545709884248</v>
      </c>
      <c r="W229">
        <f t="shared" si="107"/>
        <v>81.520999779934399</v>
      </c>
      <c r="X229" s="8">
        <f t="shared" si="108"/>
        <v>0.49489690674297515</v>
      </c>
      <c r="Y229" s="8">
        <f t="shared" si="109"/>
        <v>0.26844968513204626</v>
      </c>
      <c r="Z229" s="8">
        <f t="shared" si="110"/>
        <v>0.72134412835390405</v>
      </c>
      <c r="AA229" s="9">
        <f t="shared" si="111"/>
        <v>652.1679982394752</v>
      </c>
      <c r="AB229">
        <f t="shared" si="112"/>
        <v>1375.3484542901126</v>
      </c>
      <c r="AC229">
        <f t="shared" si="113"/>
        <v>163.83711357252815</v>
      </c>
      <c r="AD229">
        <f t="shared" si="114"/>
        <v>136.01609458431417</v>
      </c>
      <c r="AE229">
        <f t="shared" si="115"/>
        <v>-46.016094584314175</v>
      </c>
      <c r="AF229">
        <f t="shared" si="116"/>
        <v>5.5688927698090522E-3</v>
      </c>
      <c r="AG229">
        <f t="shared" si="117"/>
        <v>-46.010525691544366</v>
      </c>
      <c r="AH229">
        <f t="shared" si="118"/>
        <v>336.62085352362544</v>
      </c>
    </row>
    <row r="230" spans="4:34" x14ac:dyDescent="0.3">
      <c r="D230" s="2">
        <f t="shared" si="91"/>
        <v>43158</v>
      </c>
      <c r="E230" s="8">
        <f t="shared" si="119"/>
        <v>0.9541666666666645</v>
      </c>
      <c r="F230" s="3">
        <f t="shared" si="92"/>
        <v>2458177.3291666666</v>
      </c>
      <c r="G230" s="4">
        <f t="shared" si="93"/>
        <v>0.18158327629477355</v>
      </c>
      <c r="I230">
        <f t="shared" si="94"/>
        <v>337.60420486269504</v>
      </c>
      <c r="J230">
        <f t="shared" si="95"/>
        <v>6894.3546000906472</v>
      </c>
      <c r="K230">
        <f t="shared" si="96"/>
        <v>1.6700996606200391E-2</v>
      </c>
      <c r="L230">
        <f t="shared" si="97"/>
        <v>1.5741729052829296</v>
      </c>
      <c r="M230">
        <f t="shared" si="98"/>
        <v>339.17837776797796</v>
      </c>
      <c r="N230">
        <f t="shared" si="99"/>
        <v>6895.9287729959306</v>
      </c>
      <c r="O230">
        <f t="shared" si="100"/>
        <v>0.9904551152277199</v>
      </c>
      <c r="P230">
        <f t="shared" si="101"/>
        <v>339.16923967453437</v>
      </c>
      <c r="Q230">
        <f t="shared" si="102"/>
        <v>23.436929769533716</v>
      </c>
      <c r="R230">
        <f t="shared" si="103"/>
        <v>23.435156811096661</v>
      </c>
      <c r="S230">
        <f t="shared" si="90"/>
        <v>-19.243758561707903</v>
      </c>
      <c r="T230">
        <f t="shared" si="104"/>
        <v>-8.1305742997621735</v>
      </c>
      <c r="U230">
        <f t="shared" si="105"/>
        <v>4.3018917798473839E-2</v>
      </c>
      <c r="V230">
        <f t="shared" si="106"/>
        <v>-12.650785688407145</v>
      </c>
      <c r="W230">
        <f t="shared" si="107"/>
        <v>81.522927033118464</v>
      </c>
      <c r="X230" s="8">
        <f t="shared" si="108"/>
        <v>0.49489637895028277</v>
      </c>
      <c r="Y230" s="8">
        <f t="shared" si="109"/>
        <v>0.26844380385828703</v>
      </c>
      <c r="Z230" s="8">
        <f t="shared" si="110"/>
        <v>0.7213489540422785</v>
      </c>
      <c r="AA230" s="9">
        <f t="shared" si="111"/>
        <v>652.18341626494771</v>
      </c>
      <c r="AB230">
        <f t="shared" si="112"/>
        <v>1381.3492143115898</v>
      </c>
      <c r="AC230">
        <f t="shared" si="113"/>
        <v>165.33730357789744</v>
      </c>
      <c r="AD230">
        <f t="shared" si="114"/>
        <v>136.38110615815611</v>
      </c>
      <c r="AE230">
        <f t="shared" si="115"/>
        <v>-46.381106158156115</v>
      </c>
      <c r="AF230">
        <f t="shared" si="116"/>
        <v>5.4983260725683355E-3</v>
      </c>
      <c r="AG230">
        <f t="shared" si="117"/>
        <v>-46.375607832083546</v>
      </c>
      <c r="AH230">
        <f t="shared" si="118"/>
        <v>338.70072284392609</v>
      </c>
    </row>
    <row r="231" spans="4:34" x14ac:dyDescent="0.3">
      <c r="D231" s="2">
        <f t="shared" si="91"/>
        <v>43158</v>
      </c>
      <c r="E231" s="8">
        <f t="shared" si="119"/>
        <v>0.95833333333333115</v>
      </c>
      <c r="F231" s="3">
        <f t="shared" si="92"/>
        <v>2458177.3333333335</v>
      </c>
      <c r="G231" s="4">
        <f t="shared" si="93"/>
        <v>0.18158339037189564</v>
      </c>
      <c r="I231">
        <f t="shared" si="94"/>
        <v>337.60831172692269</v>
      </c>
      <c r="J231">
        <f t="shared" si="95"/>
        <v>6894.3587067586959</v>
      </c>
      <c r="K231">
        <f t="shared" si="96"/>
        <v>1.6700996601399683E-2</v>
      </c>
      <c r="L231">
        <f t="shared" si="97"/>
        <v>1.5742518586297187</v>
      </c>
      <c r="M231">
        <f t="shared" si="98"/>
        <v>339.18256358555243</v>
      </c>
      <c r="N231">
        <f t="shared" si="99"/>
        <v>6895.9329586173253</v>
      </c>
      <c r="O231">
        <f t="shared" si="100"/>
        <v>0.99045610695430986</v>
      </c>
      <c r="P231">
        <f t="shared" si="101"/>
        <v>339.17342547936067</v>
      </c>
      <c r="Q231">
        <f t="shared" si="102"/>
        <v>23.436929768050238</v>
      </c>
      <c r="R231">
        <f t="shared" si="103"/>
        <v>23.435156816724579</v>
      </c>
      <c r="S231">
        <f t="shared" si="90"/>
        <v>-19.239839668127761</v>
      </c>
      <c r="T231">
        <f t="shared" si="104"/>
        <v>-8.1290025599203535</v>
      </c>
      <c r="U231">
        <f t="shared" si="105"/>
        <v>4.3018917819723258E-2</v>
      </c>
      <c r="V231">
        <f t="shared" si="106"/>
        <v>-12.650025512212569</v>
      </c>
      <c r="W231">
        <f t="shared" si="107"/>
        <v>81.524854304905347</v>
      </c>
      <c r="X231" s="8">
        <f t="shared" si="108"/>
        <v>0.49489585105014761</v>
      </c>
      <c r="Y231" s="8">
        <f t="shared" si="109"/>
        <v>0.26843792242541054</v>
      </c>
      <c r="Z231" s="8">
        <f t="shared" si="110"/>
        <v>0.72135377967488468</v>
      </c>
      <c r="AA231" s="9">
        <f t="shared" si="111"/>
        <v>652.19883443924277</v>
      </c>
      <c r="AB231">
        <f t="shared" si="112"/>
        <v>1387.3499744877843</v>
      </c>
      <c r="AC231">
        <f t="shared" si="113"/>
        <v>166.83749362194607</v>
      </c>
      <c r="AD231">
        <f t="shared" si="114"/>
        <v>136.71330068007123</v>
      </c>
      <c r="AE231">
        <f t="shared" si="115"/>
        <v>-46.713300680071228</v>
      </c>
      <c r="AF231">
        <f t="shared" si="116"/>
        <v>5.434844567511643E-3</v>
      </c>
      <c r="AG231">
        <f t="shared" si="117"/>
        <v>-46.707865835503718</v>
      </c>
      <c r="AH231">
        <f t="shared" si="118"/>
        <v>340.8054428461113</v>
      </c>
    </row>
    <row r="232" spans="4:34" x14ac:dyDescent="0.3">
      <c r="D232" s="2">
        <f t="shared" si="91"/>
        <v>43158</v>
      </c>
      <c r="E232" s="8">
        <f t="shared" si="119"/>
        <v>0.9624999999999978</v>
      </c>
      <c r="F232" s="3">
        <f t="shared" si="92"/>
        <v>2458177.3374999999</v>
      </c>
      <c r="G232" s="4">
        <f t="shared" si="93"/>
        <v>0.18158350444900498</v>
      </c>
      <c r="I232">
        <f t="shared" si="94"/>
        <v>337.61241859069105</v>
      </c>
      <c r="J232">
        <f t="shared" si="95"/>
        <v>6894.3628134262844</v>
      </c>
      <c r="K232">
        <f t="shared" si="96"/>
        <v>1.6700996596598974E-2</v>
      </c>
      <c r="L232">
        <f t="shared" si="97"/>
        <v>1.574330803585211</v>
      </c>
      <c r="M232">
        <f t="shared" si="98"/>
        <v>339.18674939427626</v>
      </c>
      <c r="N232">
        <f t="shared" si="99"/>
        <v>6895.9371442298698</v>
      </c>
      <c r="O232">
        <f t="shared" si="100"/>
        <v>0.99045709872977961</v>
      </c>
      <c r="P232">
        <f t="shared" si="101"/>
        <v>339.17761127533635</v>
      </c>
      <c r="Q232">
        <f t="shared" si="102"/>
        <v>23.43692976656676</v>
      </c>
      <c r="R232">
        <f t="shared" si="103"/>
        <v>23.435156822352521</v>
      </c>
      <c r="S232">
        <f t="shared" si="90"/>
        <v>-19.235920813545338</v>
      </c>
      <c r="T232">
        <f t="shared" si="104"/>
        <v>-8.1274307858805326</v>
      </c>
      <c r="U232">
        <f t="shared" si="105"/>
        <v>4.3018917840972774E-2</v>
      </c>
      <c r="V232">
        <f t="shared" si="106"/>
        <v>-12.649265181492673</v>
      </c>
      <c r="W232">
        <f t="shared" si="107"/>
        <v>81.526781594858079</v>
      </c>
      <c r="X232" s="8">
        <f t="shared" si="108"/>
        <v>0.49489532304270323</v>
      </c>
      <c r="Y232" s="8">
        <f t="shared" si="109"/>
        <v>0.26843204083476413</v>
      </c>
      <c r="Z232" s="8">
        <f t="shared" si="110"/>
        <v>0.72135860525064233</v>
      </c>
      <c r="AA232" s="9">
        <f t="shared" si="111"/>
        <v>652.21425275886463</v>
      </c>
      <c r="AB232">
        <f t="shared" si="112"/>
        <v>1393.3507348185042</v>
      </c>
      <c r="AC232">
        <f t="shared" si="113"/>
        <v>168.33768370462604</v>
      </c>
      <c r="AD232">
        <f t="shared" si="114"/>
        <v>137.01185067670224</v>
      </c>
      <c r="AE232">
        <f t="shared" si="115"/>
        <v>-47.011850676702238</v>
      </c>
      <c r="AF232">
        <f t="shared" si="116"/>
        <v>5.3783812623357258E-3</v>
      </c>
      <c r="AG232">
        <f t="shared" si="117"/>
        <v>-47.006472295439906</v>
      </c>
      <c r="AH232">
        <f t="shared" si="118"/>
        <v>342.93319733445651</v>
      </c>
    </row>
    <row r="233" spans="4:34" x14ac:dyDescent="0.3">
      <c r="D233" s="2">
        <f t="shared" si="91"/>
        <v>43158</v>
      </c>
      <c r="E233" s="8">
        <f t="shared" si="119"/>
        <v>0.96666666666666445</v>
      </c>
      <c r="F233" s="3">
        <f t="shared" si="92"/>
        <v>2458177.3416666668</v>
      </c>
      <c r="G233" s="4">
        <f t="shared" si="93"/>
        <v>0.18158361852612706</v>
      </c>
      <c r="I233">
        <f t="shared" si="94"/>
        <v>337.6165254549187</v>
      </c>
      <c r="J233">
        <f t="shared" si="95"/>
        <v>6894.3669200943341</v>
      </c>
      <c r="K233">
        <f t="shared" si="96"/>
        <v>1.6700996591798266E-2</v>
      </c>
      <c r="L233">
        <f t="shared" si="97"/>
        <v>1.5744097401667208</v>
      </c>
      <c r="M233">
        <f t="shared" si="98"/>
        <v>339.19093519508544</v>
      </c>
      <c r="N233">
        <f t="shared" si="99"/>
        <v>6895.9413298345007</v>
      </c>
      <c r="O233">
        <f t="shared" si="100"/>
        <v>0.99045809055434619</v>
      </c>
      <c r="P233">
        <f t="shared" si="101"/>
        <v>339.18179706339748</v>
      </c>
      <c r="Q233">
        <f t="shared" si="102"/>
        <v>23.436929765083281</v>
      </c>
      <c r="R233">
        <f t="shared" si="103"/>
        <v>23.435156827980492</v>
      </c>
      <c r="S233">
        <f t="shared" si="90"/>
        <v>-19.232001997078505</v>
      </c>
      <c r="T233">
        <f t="shared" si="104"/>
        <v>-8.1258589772990764</v>
      </c>
      <c r="U233">
        <f t="shared" si="105"/>
        <v>4.3018917862222388E-2</v>
      </c>
      <c r="V233">
        <f t="shared" si="106"/>
        <v>-12.64850469609979</v>
      </c>
      <c r="W233">
        <f t="shared" si="107"/>
        <v>81.528708903402034</v>
      </c>
      <c r="X233" s="8">
        <f t="shared" si="108"/>
        <v>0.49489479492784705</v>
      </c>
      <c r="Y233" s="8">
        <f t="shared" si="109"/>
        <v>0.26842615908506362</v>
      </c>
      <c r="Z233" s="8">
        <f t="shared" si="110"/>
        <v>0.72136343077063048</v>
      </c>
      <c r="AA233" s="9">
        <f t="shared" si="111"/>
        <v>652.22967122721627</v>
      </c>
      <c r="AB233">
        <f t="shared" si="112"/>
        <v>1399.3514953038971</v>
      </c>
      <c r="AC233">
        <f t="shared" si="113"/>
        <v>169.83787382597427</v>
      </c>
      <c r="AD233">
        <f t="shared" si="114"/>
        <v>137.27599106743426</v>
      </c>
      <c r="AE233">
        <f t="shared" si="115"/>
        <v>-47.275991067434262</v>
      </c>
      <c r="AF233">
        <f t="shared" si="116"/>
        <v>5.3288811281823898E-3</v>
      </c>
      <c r="AG233">
        <f t="shared" si="117"/>
        <v>-47.270662186306083</v>
      </c>
      <c r="AH233">
        <f t="shared" si="118"/>
        <v>345.08195722866287</v>
      </c>
    </row>
    <row r="234" spans="4:34" x14ac:dyDescent="0.3">
      <c r="D234" s="2">
        <f t="shared" si="91"/>
        <v>43158</v>
      </c>
      <c r="E234" s="8">
        <f t="shared" si="119"/>
        <v>0.97083333333333111</v>
      </c>
      <c r="F234" s="3">
        <f t="shared" si="92"/>
        <v>2458177.3458333332</v>
      </c>
      <c r="G234" s="4">
        <f t="shared" si="93"/>
        <v>0.1815837326032364</v>
      </c>
      <c r="I234">
        <f t="shared" si="94"/>
        <v>337.62063231868797</v>
      </c>
      <c r="J234">
        <f t="shared" si="95"/>
        <v>6894.3710267619244</v>
      </c>
      <c r="K234">
        <f t="shared" si="96"/>
        <v>1.6700996586997557E-2</v>
      </c>
      <c r="L234">
        <f t="shared" si="97"/>
        <v>1.5744886683561736</v>
      </c>
      <c r="M234">
        <f t="shared" si="98"/>
        <v>339.19512098704416</v>
      </c>
      <c r="N234">
        <f t="shared" si="99"/>
        <v>6895.9455154302805</v>
      </c>
      <c r="O234">
        <f t="shared" si="100"/>
        <v>0.99045908242778213</v>
      </c>
      <c r="P234">
        <f t="shared" si="101"/>
        <v>339.18598284260815</v>
      </c>
      <c r="Q234">
        <f t="shared" si="102"/>
        <v>23.4369297635998</v>
      </c>
      <c r="R234">
        <f t="shared" si="103"/>
        <v>23.435156833608485</v>
      </c>
      <c r="S234">
        <f t="shared" si="90"/>
        <v>-19.22808321959776</v>
      </c>
      <c r="T234">
        <f t="shared" si="104"/>
        <v>-8.1242871345352956</v>
      </c>
      <c r="U234">
        <f t="shared" si="105"/>
        <v>4.3018917883472098E-2</v>
      </c>
      <c r="V234">
        <f t="shared" si="106"/>
        <v>-12.647744056225939</v>
      </c>
      <c r="W234">
        <f t="shared" si="107"/>
        <v>81.530636230100683</v>
      </c>
      <c r="X234" s="8">
        <f t="shared" si="108"/>
        <v>0.49489426670571246</v>
      </c>
      <c r="Y234" s="8">
        <f t="shared" si="109"/>
        <v>0.26842027717765504</v>
      </c>
      <c r="Z234" s="8">
        <f t="shared" si="110"/>
        <v>0.72136825623376988</v>
      </c>
      <c r="AA234" s="9">
        <f t="shared" si="111"/>
        <v>652.24508984080546</v>
      </c>
      <c r="AB234">
        <f t="shared" si="112"/>
        <v>1405.3522559437708</v>
      </c>
      <c r="AC234">
        <f t="shared" si="113"/>
        <v>171.33806398594271</v>
      </c>
      <c r="AD234">
        <f t="shared" si="114"/>
        <v>137.50502740188929</v>
      </c>
      <c r="AE234">
        <f t="shared" si="115"/>
        <v>-47.505027401889294</v>
      </c>
      <c r="AF234">
        <f t="shared" si="116"/>
        <v>5.2862995515704919E-3</v>
      </c>
      <c r="AG234">
        <f t="shared" si="117"/>
        <v>-47.499741102337723</v>
      </c>
      <c r="AH234">
        <f t="shared" si="118"/>
        <v>347.24949087536214</v>
      </c>
    </row>
    <row r="235" spans="4:34" x14ac:dyDescent="0.3">
      <c r="D235" s="2">
        <f t="shared" si="91"/>
        <v>43158</v>
      </c>
      <c r="E235" s="8">
        <f t="shared" si="119"/>
        <v>0.97499999999999776</v>
      </c>
      <c r="F235" s="3">
        <f t="shared" si="92"/>
        <v>2458177.35</v>
      </c>
      <c r="G235" s="4">
        <f t="shared" si="93"/>
        <v>0.18158384668035846</v>
      </c>
      <c r="I235">
        <f t="shared" si="94"/>
        <v>337.62473918291471</v>
      </c>
      <c r="J235">
        <f t="shared" si="95"/>
        <v>6894.3751334299704</v>
      </c>
      <c r="K235">
        <f t="shared" si="96"/>
        <v>1.6700996582196845E-2</v>
      </c>
      <c r="L235">
        <f t="shared" si="97"/>
        <v>1.5745675881707542</v>
      </c>
      <c r="M235">
        <f t="shared" si="98"/>
        <v>339.19930677108545</v>
      </c>
      <c r="N235">
        <f t="shared" si="99"/>
        <v>6895.9497010181412</v>
      </c>
      <c r="O235">
        <f t="shared" si="100"/>
        <v>0.9904600743503027</v>
      </c>
      <c r="P235">
        <f t="shared" si="101"/>
        <v>339.19016861390145</v>
      </c>
      <c r="Q235">
        <f t="shared" si="102"/>
        <v>23.436929762116321</v>
      </c>
      <c r="R235">
        <f t="shared" si="103"/>
        <v>23.435156839236505</v>
      </c>
      <c r="S235">
        <f t="shared" si="90"/>
        <v>-19.224164480223859</v>
      </c>
      <c r="T235">
        <f t="shared" si="104"/>
        <v>-8.1227152572466839</v>
      </c>
      <c r="U235">
        <f t="shared" si="105"/>
        <v>4.3018917904721898E-2</v>
      </c>
      <c r="V235">
        <f t="shared" si="106"/>
        <v>-12.646983261723669</v>
      </c>
      <c r="W235">
        <f t="shared" si="107"/>
        <v>81.532563575378049</v>
      </c>
      <c r="X235" s="8">
        <f t="shared" si="108"/>
        <v>0.49489373837619699</v>
      </c>
      <c r="Y235" s="8">
        <f t="shared" si="109"/>
        <v>0.26841439511125798</v>
      </c>
      <c r="Z235" s="8">
        <f t="shared" si="110"/>
        <v>0.721373081641136</v>
      </c>
      <c r="AA235" s="9">
        <f t="shared" si="111"/>
        <v>652.26050860302439</v>
      </c>
      <c r="AB235">
        <f t="shared" si="112"/>
        <v>1411.3530167382733</v>
      </c>
      <c r="AC235">
        <f t="shared" si="113"/>
        <v>172.83825418456831</v>
      </c>
      <c r="AD235">
        <f t="shared" si="114"/>
        <v>137.69834369673441</v>
      </c>
      <c r="AE235">
        <f t="shared" si="115"/>
        <v>-47.698343696734412</v>
      </c>
      <c r="AF235">
        <f t="shared" si="116"/>
        <v>5.2506009435215736E-3</v>
      </c>
      <c r="AG235">
        <f t="shared" si="117"/>
        <v>-47.693093095790893</v>
      </c>
      <c r="AH235">
        <f t="shared" si="118"/>
        <v>349.43337863918947</v>
      </c>
    </row>
    <row r="236" spans="4:34" x14ac:dyDescent="0.3">
      <c r="D236" s="2">
        <f t="shared" si="91"/>
        <v>43158</v>
      </c>
      <c r="E236" s="8">
        <f t="shared" si="119"/>
        <v>0.97916666666666441</v>
      </c>
      <c r="F236" s="3">
        <f t="shared" si="92"/>
        <v>2458177.3541666665</v>
      </c>
      <c r="G236" s="4">
        <f t="shared" si="93"/>
        <v>0.1815839607574678</v>
      </c>
      <c r="I236">
        <f t="shared" si="94"/>
        <v>337.62884604668307</v>
      </c>
      <c r="J236">
        <f t="shared" si="95"/>
        <v>6894.3792400975608</v>
      </c>
      <c r="K236">
        <f t="shared" si="96"/>
        <v>1.6700996577396137E-2</v>
      </c>
      <c r="L236">
        <f t="shared" si="97"/>
        <v>1.5746464995925804</v>
      </c>
      <c r="M236">
        <f t="shared" si="98"/>
        <v>339.20349254627564</v>
      </c>
      <c r="N236">
        <f t="shared" si="99"/>
        <v>6895.9538865971535</v>
      </c>
      <c r="O236">
        <f t="shared" si="100"/>
        <v>0.99046106632168274</v>
      </c>
      <c r="P236">
        <f t="shared" si="101"/>
        <v>339.19435437634371</v>
      </c>
      <c r="Q236">
        <f t="shared" si="102"/>
        <v>23.436929760632843</v>
      </c>
      <c r="R236">
        <f t="shared" si="103"/>
        <v>23.435156844864554</v>
      </c>
      <c r="S236">
        <f t="shared" si="90"/>
        <v>-19.220245779825184</v>
      </c>
      <c r="T236">
        <f t="shared" si="104"/>
        <v>-8.1211433457917366</v>
      </c>
      <c r="U236">
        <f t="shared" si="105"/>
        <v>4.3018917925971817E-2</v>
      </c>
      <c r="V236">
        <f t="shared" si="106"/>
        <v>-12.646222312785293</v>
      </c>
      <c r="W236">
        <f t="shared" si="107"/>
        <v>81.534490938798626</v>
      </c>
      <c r="X236" s="8">
        <f t="shared" si="108"/>
        <v>0.49489320993943425</v>
      </c>
      <c r="Y236" s="8">
        <f t="shared" si="109"/>
        <v>0.26840851288721584</v>
      </c>
      <c r="Z236" s="8">
        <f t="shared" si="110"/>
        <v>0.72137790699165261</v>
      </c>
      <c r="AA236" s="9">
        <f t="shared" si="111"/>
        <v>652.27592751038901</v>
      </c>
      <c r="AB236">
        <f t="shared" si="112"/>
        <v>1417.3537776872115</v>
      </c>
      <c r="AC236">
        <f t="shared" si="113"/>
        <v>174.33844442180288</v>
      </c>
      <c r="AD236">
        <f t="shared" si="114"/>
        <v>137.85540968135595</v>
      </c>
      <c r="AE236">
        <f t="shared" si="115"/>
        <v>-47.855409681355951</v>
      </c>
      <c r="AF236">
        <f t="shared" si="116"/>
        <v>5.2217575130549107E-3</v>
      </c>
      <c r="AG236">
        <f t="shared" si="117"/>
        <v>-47.850187923842896</v>
      </c>
      <c r="AH236">
        <f t="shared" si="118"/>
        <v>351.63103171418805</v>
      </c>
    </row>
    <row r="237" spans="4:34" x14ac:dyDescent="0.3">
      <c r="D237" s="2">
        <f t="shared" si="91"/>
        <v>43158</v>
      </c>
      <c r="E237" s="8">
        <f t="shared" si="119"/>
        <v>0.98333333333333106</v>
      </c>
      <c r="F237" s="3">
        <f t="shared" si="92"/>
        <v>2458177.3583333334</v>
      </c>
      <c r="G237" s="4">
        <f t="shared" si="93"/>
        <v>0.18158407483458988</v>
      </c>
      <c r="I237">
        <f t="shared" si="94"/>
        <v>337.63295291091072</v>
      </c>
      <c r="J237">
        <f t="shared" si="95"/>
        <v>6894.3833467656086</v>
      </c>
      <c r="K237">
        <f t="shared" si="96"/>
        <v>1.6700996572595429E-2</v>
      </c>
      <c r="L237">
        <f t="shared" si="97"/>
        <v>1.5747254026387865</v>
      </c>
      <c r="M237">
        <f t="shared" si="98"/>
        <v>339.20767831354948</v>
      </c>
      <c r="N237">
        <f t="shared" si="99"/>
        <v>6895.9580721682478</v>
      </c>
      <c r="O237">
        <f t="shared" si="100"/>
        <v>0.99046205834213741</v>
      </c>
      <c r="P237">
        <f t="shared" si="101"/>
        <v>339.19854013086967</v>
      </c>
      <c r="Q237">
        <f t="shared" si="102"/>
        <v>23.436929759149365</v>
      </c>
      <c r="R237">
        <f t="shared" si="103"/>
        <v>23.435156850492628</v>
      </c>
      <c r="S237">
        <f t="shared" si="90"/>
        <v>-19.216327117520901</v>
      </c>
      <c r="T237">
        <f t="shared" si="104"/>
        <v>-8.1195713998272705</v>
      </c>
      <c r="U237">
        <f t="shared" si="105"/>
        <v>4.3018917947221819E-2</v>
      </c>
      <c r="V237">
        <f t="shared" si="106"/>
        <v>-12.645461209262635</v>
      </c>
      <c r="W237">
        <f t="shared" si="107"/>
        <v>81.536418320787234</v>
      </c>
      <c r="X237" s="8">
        <f t="shared" si="108"/>
        <v>0.49489268139532128</v>
      </c>
      <c r="Y237" s="8">
        <f t="shared" si="109"/>
        <v>0.26840263050424562</v>
      </c>
      <c r="Z237" s="8">
        <f t="shared" si="110"/>
        <v>0.72138273228639693</v>
      </c>
      <c r="AA237" s="9">
        <f t="shared" si="111"/>
        <v>652.29134656629788</v>
      </c>
      <c r="AB237">
        <f t="shared" si="112"/>
        <v>1423.3545387907343</v>
      </c>
      <c r="AC237">
        <f t="shared" si="113"/>
        <v>175.83863469768357</v>
      </c>
      <c r="AD237">
        <f t="shared" si="114"/>
        <v>137.97578725440215</v>
      </c>
      <c r="AE237">
        <f t="shared" si="115"/>
        <v>-47.97578725440215</v>
      </c>
      <c r="AF237">
        <f t="shared" si="116"/>
        <v>5.1997482157110494E-3</v>
      </c>
      <c r="AG237">
        <f t="shared" si="117"/>
        <v>-47.97058750618644</v>
      </c>
      <c r="AH237">
        <f t="shared" si="118"/>
        <v>353.83971493673442</v>
      </c>
    </row>
    <row r="238" spans="4:34" x14ac:dyDescent="0.3">
      <c r="D238" s="2">
        <f t="shared" si="91"/>
        <v>43158</v>
      </c>
      <c r="E238" s="8">
        <f t="shared" si="119"/>
        <v>0.98749999999999771</v>
      </c>
      <c r="F238" s="3">
        <f t="shared" si="92"/>
        <v>2458177.3624999998</v>
      </c>
      <c r="G238" s="4">
        <f t="shared" si="93"/>
        <v>0.18158418891169922</v>
      </c>
      <c r="I238">
        <f t="shared" si="94"/>
        <v>337.63705977467998</v>
      </c>
      <c r="J238">
        <f t="shared" si="95"/>
        <v>6894.387453433199</v>
      </c>
      <c r="K238">
        <f t="shared" si="96"/>
        <v>1.670099656779472E-2</v>
      </c>
      <c r="L238">
        <f t="shared" si="97"/>
        <v>1.5748042972914313</v>
      </c>
      <c r="M238">
        <f t="shared" si="98"/>
        <v>339.21186407197143</v>
      </c>
      <c r="N238">
        <f t="shared" si="99"/>
        <v>6895.9622577304908</v>
      </c>
      <c r="O238">
        <f t="shared" si="100"/>
        <v>0.99046305041143967</v>
      </c>
      <c r="P238">
        <f t="shared" si="101"/>
        <v>339.20272587654375</v>
      </c>
      <c r="Q238">
        <f t="shared" si="102"/>
        <v>23.436929757665887</v>
      </c>
      <c r="R238">
        <f t="shared" si="103"/>
        <v>23.435156856120731</v>
      </c>
      <c r="S238">
        <f t="shared" si="90"/>
        <v>-19.212408494181222</v>
      </c>
      <c r="T238">
        <f t="shared" si="104"/>
        <v>-8.1179994197125414</v>
      </c>
      <c r="U238">
        <f t="shared" si="105"/>
        <v>4.3018917968471945E-2</v>
      </c>
      <c r="V238">
        <f t="shared" si="106"/>
        <v>-12.644699951348342</v>
      </c>
      <c r="W238">
        <f t="shared" si="107"/>
        <v>81.538345720907444</v>
      </c>
      <c r="X238" s="8">
        <f t="shared" si="108"/>
        <v>0.4948921527439919</v>
      </c>
      <c r="Y238" s="8">
        <f t="shared" si="109"/>
        <v>0.26839674796369345</v>
      </c>
      <c r="Z238" s="8">
        <f t="shared" si="110"/>
        <v>0.72138755752429029</v>
      </c>
      <c r="AA238" s="9">
        <f t="shared" si="111"/>
        <v>652.30676576725955</v>
      </c>
      <c r="AB238">
        <f t="shared" si="112"/>
        <v>1429.3553000486486</v>
      </c>
      <c r="AC238">
        <f t="shared" si="113"/>
        <v>177.33882501216215</v>
      </c>
      <c r="AD238">
        <f t="shared" si="114"/>
        <v>138.05913597600517</v>
      </c>
      <c r="AE238">
        <f t="shared" si="115"/>
        <v>-48.059135976005166</v>
      </c>
      <c r="AF238">
        <f t="shared" si="116"/>
        <v>5.1845578862244786E-3</v>
      </c>
      <c r="AG238">
        <f t="shared" si="117"/>
        <v>-48.053951418118942</v>
      </c>
      <c r="AH238">
        <f t="shared" si="118"/>
        <v>356.05657320893283</v>
      </c>
    </row>
    <row r="239" spans="4:34" x14ac:dyDescent="0.3">
      <c r="D239" s="2">
        <f t="shared" si="91"/>
        <v>43158</v>
      </c>
      <c r="E239" s="8">
        <f t="shared" si="119"/>
        <v>0.99166666666666436</v>
      </c>
      <c r="F239" s="3">
        <f t="shared" si="92"/>
        <v>2458177.3666666667</v>
      </c>
      <c r="G239" s="4">
        <f t="shared" si="93"/>
        <v>0.18158430298882131</v>
      </c>
      <c r="I239">
        <f t="shared" si="94"/>
        <v>337.64116663890763</v>
      </c>
      <c r="J239">
        <f t="shared" si="95"/>
        <v>6894.3915601012477</v>
      </c>
      <c r="K239">
        <f t="shared" si="96"/>
        <v>1.6700996562994012E-2</v>
      </c>
      <c r="L239">
        <f t="shared" si="97"/>
        <v>1.5748831835677073</v>
      </c>
      <c r="M239">
        <f t="shared" si="98"/>
        <v>339.21604982247533</v>
      </c>
      <c r="N239">
        <f t="shared" si="99"/>
        <v>6895.9664432848158</v>
      </c>
      <c r="O239">
        <f t="shared" si="100"/>
        <v>0.99046404252980635</v>
      </c>
      <c r="P239">
        <f t="shared" si="101"/>
        <v>339.20691161429988</v>
      </c>
      <c r="Q239">
        <f t="shared" si="102"/>
        <v>23.436929756182405</v>
      </c>
      <c r="R239">
        <f t="shared" si="103"/>
        <v>23.435156861748855</v>
      </c>
      <c r="S239">
        <f t="shared" si="90"/>
        <v>-19.208489908926026</v>
      </c>
      <c r="T239">
        <f t="shared" si="104"/>
        <v>-8.116427405104643</v>
      </c>
      <c r="U239">
        <f t="shared" si="105"/>
        <v>4.301891798972212E-2</v>
      </c>
      <c r="V239">
        <f t="shared" si="106"/>
        <v>-12.6439385388946</v>
      </c>
      <c r="W239">
        <f t="shared" si="107"/>
        <v>81.540273139583718</v>
      </c>
      <c r="X239" s="8">
        <f t="shared" si="108"/>
        <v>0.49489162398534348</v>
      </c>
      <c r="Y239" s="8">
        <f t="shared" si="109"/>
        <v>0.26839086526427758</v>
      </c>
      <c r="Z239" s="8">
        <f t="shared" si="110"/>
        <v>0.72139238270640937</v>
      </c>
      <c r="AA239" s="9">
        <f t="shared" si="111"/>
        <v>652.32218511666974</v>
      </c>
      <c r="AB239">
        <f t="shared" si="112"/>
        <v>1435.3560614611019</v>
      </c>
      <c r="AC239">
        <f t="shared" si="113"/>
        <v>178.83901536527549</v>
      </c>
      <c r="AD239">
        <f t="shared" si="114"/>
        <v>138.10521743009264</v>
      </c>
      <c r="AE239">
        <f t="shared" si="115"/>
        <v>-48.105217430092637</v>
      </c>
      <c r="AF239">
        <f t="shared" si="116"/>
        <v>5.1761765660280163E-3</v>
      </c>
      <c r="AG239">
        <f t="shared" si="117"/>
        <v>-48.100041253526612</v>
      </c>
      <c r="AH239">
        <f t="shared" si="118"/>
        <v>358.27866098451238</v>
      </c>
    </row>
    <row r="240" spans="4:34" x14ac:dyDescent="0.3">
      <c r="D240" s="2">
        <f t="shared" si="91"/>
        <v>43158</v>
      </c>
      <c r="E240" s="8">
        <f t="shared" si="119"/>
        <v>0.99583333333333102</v>
      </c>
      <c r="F240" s="3">
        <f t="shared" si="92"/>
        <v>2458177.3708333331</v>
      </c>
      <c r="G240" s="4">
        <f t="shared" si="93"/>
        <v>0.18158441706593062</v>
      </c>
      <c r="I240">
        <f t="shared" si="94"/>
        <v>337.64527350267417</v>
      </c>
      <c r="J240">
        <f t="shared" si="95"/>
        <v>6894.3956667688362</v>
      </c>
      <c r="K240">
        <f t="shared" si="96"/>
        <v>1.6700996558193303E-2</v>
      </c>
      <c r="L240">
        <f t="shared" si="97"/>
        <v>1.5749620614495847</v>
      </c>
      <c r="M240">
        <f t="shared" si="98"/>
        <v>339.22023556412375</v>
      </c>
      <c r="N240">
        <f t="shared" si="99"/>
        <v>6895.9706288302859</v>
      </c>
      <c r="O240">
        <f t="shared" si="100"/>
        <v>0.99046503469700931</v>
      </c>
      <c r="P240">
        <f t="shared" si="101"/>
        <v>339.21109734320061</v>
      </c>
      <c r="Q240">
        <f t="shared" si="102"/>
        <v>23.436929754698927</v>
      </c>
      <c r="R240">
        <f t="shared" si="103"/>
        <v>23.435156867377007</v>
      </c>
      <c r="S240">
        <f t="shared" si="90"/>
        <v>-19.204571362627295</v>
      </c>
      <c r="T240">
        <f t="shared" si="104"/>
        <v>-8.1148553563635488</v>
      </c>
      <c r="U240">
        <f t="shared" si="105"/>
        <v>4.3018918010972441E-2</v>
      </c>
      <c r="V240">
        <f t="shared" si="106"/>
        <v>-12.643176972094265</v>
      </c>
      <c r="W240">
        <f t="shared" si="107"/>
        <v>81.542200576378775</v>
      </c>
      <c r="X240" s="8">
        <f t="shared" si="108"/>
        <v>0.49489109511950991</v>
      </c>
      <c r="Y240" s="8">
        <f t="shared" si="109"/>
        <v>0.26838498240734665</v>
      </c>
      <c r="Z240" s="8">
        <f t="shared" si="110"/>
        <v>0.72139720783167316</v>
      </c>
      <c r="AA240" s="9">
        <f t="shared" si="111"/>
        <v>652.3376046110302</v>
      </c>
      <c r="AB240">
        <f t="shared" si="112"/>
        <v>1.3568230279022373</v>
      </c>
      <c r="AC240">
        <f t="shared" si="113"/>
        <v>-179.66079424302444</v>
      </c>
      <c r="AD240">
        <f t="shared" si="114"/>
        <v>138.11389833097331</v>
      </c>
      <c r="AE240">
        <f t="shared" si="115"/>
        <v>-48.113898330973313</v>
      </c>
      <c r="AF240">
        <f t="shared" si="116"/>
        <v>5.1745990329156756E-3</v>
      </c>
      <c r="AG240">
        <f t="shared" si="117"/>
        <v>-48.108723731940401</v>
      </c>
      <c r="AH240">
        <f t="shared" si="118"/>
        <v>0.50297412280173148</v>
      </c>
    </row>
    <row r="241" spans="4:34" x14ac:dyDescent="0.3">
      <c r="D241" s="2">
        <f t="shared" si="91"/>
        <v>43158</v>
      </c>
      <c r="E241" s="8">
        <f t="shared" si="119"/>
        <v>0.99999999999999767</v>
      </c>
      <c r="F241" s="3">
        <f t="shared" si="92"/>
        <v>2458177.375</v>
      </c>
      <c r="G241" s="4">
        <f t="shared" si="93"/>
        <v>0.1815845311430527</v>
      </c>
      <c r="I241">
        <f t="shared" si="94"/>
        <v>337.64938036690182</v>
      </c>
      <c r="J241">
        <f t="shared" si="95"/>
        <v>6894.399773436885</v>
      </c>
      <c r="K241">
        <f t="shared" si="96"/>
        <v>1.6700996553392595E-2</v>
      </c>
      <c r="L241">
        <f t="shared" si="97"/>
        <v>1.5750409309543303</v>
      </c>
      <c r="M241">
        <f t="shared" si="98"/>
        <v>339.22442129785617</v>
      </c>
      <c r="N241">
        <f t="shared" si="99"/>
        <v>6895.9748143678389</v>
      </c>
      <c r="O241">
        <f t="shared" si="100"/>
        <v>0.99046602691326591</v>
      </c>
      <c r="P241">
        <f t="shared" si="101"/>
        <v>339.21528306418531</v>
      </c>
      <c r="Q241">
        <f t="shared" si="102"/>
        <v>23.436929753215448</v>
      </c>
      <c r="R241">
        <f t="shared" si="103"/>
        <v>23.435156873005187</v>
      </c>
      <c r="S241">
        <f t="shared" si="90"/>
        <v>-19.20065285439987</v>
      </c>
      <c r="T241">
        <f t="shared" si="104"/>
        <v>-8.113283273144317</v>
      </c>
      <c r="U241">
        <f t="shared" si="105"/>
        <v>4.3018918032222839E-2</v>
      </c>
      <c r="V241">
        <f t="shared" si="106"/>
        <v>-12.642415250798363</v>
      </c>
      <c r="W241">
        <f t="shared" si="107"/>
        <v>81.54412803171958</v>
      </c>
      <c r="X241" s="8">
        <f t="shared" si="108"/>
        <v>0.49489056614638771</v>
      </c>
      <c r="Y241" s="8">
        <f t="shared" si="109"/>
        <v>0.26837909939161109</v>
      </c>
      <c r="Z241" s="8">
        <f t="shared" si="110"/>
        <v>0.72140203290116434</v>
      </c>
      <c r="AA241" s="9">
        <f t="shared" si="111"/>
        <v>652.35302425375664</v>
      </c>
      <c r="AB241">
        <f t="shared" si="112"/>
        <v>7.3575847491981676</v>
      </c>
      <c r="AC241">
        <f t="shared" si="113"/>
        <v>-178.16060381270046</v>
      </c>
      <c r="AD241">
        <f t="shared" si="114"/>
        <v>138.08515227296724</v>
      </c>
      <c r="AE241">
        <f t="shared" si="115"/>
        <v>-48.085152272967235</v>
      </c>
      <c r="AF241">
        <f t="shared" si="116"/>
        <v>5.1798245401604038E-3</v>
      </c>
      <c r="AG241">
        <f t="shared" si="117"/>
        <v>-48.079972448427078</v>
      </c>
      <c r="AH241">
        <f t="shared" si="118"/>
        <v>2.7264833052509516</v>
      </c>
    </row>
  </sheetData>
  <mergeCells count="1">
    <mergeCell ref="A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Calculations</vt:lpstr>
    </vt:vector>
  </TitlesOfParts>
  <Company>NOAA/ESRL/GMD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Meghan</cp:lastModifiedBy>
  <dcterms:created xsi:type="dcterms:W3CDTF">2010-04-20T18:52:34Z</dcterms:created>
  <dcterms:modified xsi:type="dcterms:W3CDTF">2018-03-27T20:08:13Z</dcterms:modified>
</cp:coreProperties>
</file>