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e070770/Documents/personal/save/"/>
    </mc:Choice>
  </mc:AlternateContent>
  <bookViews>
    <workbookView xWindow="0" yWindow="460" windowWidth="28800" windowHeight="17460" tabRatio="500"/>
  </bookViews>
  <sheets>
    <sheet name="Tax protected" sheetId="3" r:id="rId1"/>
    <sheet name="Mutual vs ETF" sheetId="1" r:id="rId2"/>
    <sheet name="Retirement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D78" i="2"/>
  <c r="A49" i="2"/>
  <c r="A50" i="2"/>
  <c r="F50" i="2"/>
  <c r="A51" i="2"/>
  <c r="F51" i="2"/>
  <c r="A52" i="2"/>
  <c r="F52" i="2"/>
  <c r="A53" i="2"/>
  <c r="F53" i="2"/>
  <c r="A54" i="2"/>
  <c r="F54" i="2"/>
  <c r="A55" i="2"/>
  <c r="F55" i="2"/>
  <c r="A56" i="2"/>
  <c r="F56" i="2"/>
  <c r="A57" i="2"/>
  <c r="F57" i="2"/>
  <c r="A58" i="2"/>
  <c r="F58" i="2"/>
  <c r="A59" i="2"/>
  <c r="F59" i="2"/>
  <c r="A60" i="2"/>
  <c r="F60" i="2"/>
  <c r="A61" i="2"/>
  <c r="F61" i="2"/>
  <c r="A62" i="2"/>
  <c r="F62" i="2"/>
  <c r="A63" i="2"/>
  <c r="F63" i="2"/>
  <c r="A64" i="2"/>
  <c r="F64" i="2"/>
  <c r="A65" i="2"/>
  <c r="F65" i="2"/>
  <c r="A66" i="2"/>
  <c r="F66" i="2"/>
  <c r="A67" i="2"/>
  <c r="F67" i="2"/>
  <c r="A68" i="2"/>
  <c r="F68" i="2"/>
  <c r="A69" i="2"/>
  <c r="F69" i="2"/>
  <c r="A70" i="2"/>
  <c r="F70" i="2"/>
  <c r="A71" i="2"/>
  <c r="F71" i="2"/>
  <c r="A72" i="2"/>
  <c r="F72" i="2"/>
  <c r="A73" i="2"/>
  <c r="F73" i="2"/>
  <c r="A74" i="2"/>
  <c r="F74" i="2"/>
  <c r="A75" i="2"/>
  <c r="F75" i="2"/>
  <c r="A76" i="2"/>
  <c r="F76" i="2"/>
  <c r="A77" i="2"/>
  <c r="F77" i="2"/>
  <c r="A78" i="2"/>
  <c r="F78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B8" i="2"/>
  <c r="C8" i="2"/>
  <c r="E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9" i="1"/>
  <c r="C9" i="1"/>
  <c r="D9" i="1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10" i="1"/>
  <c r="A11" i="1"/>
  <c r="A12" i="1"/>
  <c r="B10" i="1"/>
  <c r="B11" i="1"/>
  <c r="B12" i="1"/>
  <c r="C10" i="1"/>
  <c r="C11" i="1"/>
  <c r="C12" i="1"/>
  <c r="D10" i="1"/>
  <c r="D11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</calcChain>
</file>

<file path=xl/sharedStrings.xml><?xml version="1.0" encoding="utf-8"?>
<sst xmlns="http://schemas.openxmlformats.org/spreadsheetml/2006/main" count="29" uniqueCount="21">
  <si>
    <t>Initial investment</t>
  </si>
  <si>
    <t>Growth</t>
  </si>
  <si>
    <t>Additions</t>
  </si>
  <si>
    <t>Withdrawals</t>
  </si>
  <si>
    <t>Age</t>
  </si>
  <si>
    <t>401(k)</t>
  </si>
  <si>
    <t>Taxes</t>
  </si>
  <si>
    <t>Inflation and Salary</t>
  </si>
  <si>
    <t>Tax Protected Account</t>
  </si>
  <si>
    <t>No Fees</t>
  </si>
  <si>
    <t>Example Mutual Fund</t>
  </si>
  <si>
    <t>Example ETF</t>
  </si>
  <si>
    <t>If you started with 10,000 and grew at 10% per year…</t>
  </si>
  <si>
    <t>Small differences in fees make a HUGE difference. Go for ETFs instead of Mutual Funds</t>
  </si>
  <si>
    <t>If your profits are taxed each year, you will end up with waaaaaaaaay less money</t>
  </si>
  <si>
    <t>Account Balance</t>
  </si>
  <si>
    <t>You need a tax protected account (e.g. 401k, IRA, etc) or you will lose tons of money to taxes</t>
  </si>
  <si>
    <t>Regular Account</t>
  </si>
  <si>
    <t>Will you be able to retire? Will you run out of money?</t>
  </si>
  <si>
    <t>You'll run out of money when the numbers turn red</t>
  </si>
  <si>
    <t>Change the numbers in yellow to try various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</si>
</sst>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#,##0;[Red]#,##0"/>
    <numFmt numFmtId="166" formatCode="#,##0;[Red]\-#,##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3" fontId="0" fillId="0" borderId="0" xfId="0" applyNumberFormat="1"/>
    <xf numFmtId="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0" fillId="0" borderId="0" xfId="0" applyNumberFormat="1"/>
    <xf numFmtId="165" fontId="0" fillId="0" borderId="0" xfId="0" applyNumberFormat="1" applyFill="1"/>
    <xf numFmtId="3" fontId="0" fillId="0" borderId="0" xfId="0" applyNumberFormat="1" applyFill="1"/>
    <xf numFmtId="9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165" fontId="0" fillId="2" borderId="0" xfId="0" applyNumberFormat="1" applyFill="1"/>
    <xf numFmtId="3" fontId="0" fillId="2" borderId="0" xfId="0" applyNumberFormat="1" applyFill="1"/>
    <xf numFmtId="0" fontId="4" fillId="0" borderId="0" xfId="0" applyFont="1"/>
    <xf numFmtId="9" fontId="0" fillId="2" borderId="0" xfId="0" applyNumberFormat="1" applyFill="1"/>
    <xf numFmtId="0" fontId="2" fillId="2" borderId="0" xfId="0" applyNumberFormat="1" applyFont="1" applyFill="1"/>
    <xf numFmtId="164" fontId="0" fillId="2" borderId="0" xfId="0" applyNumberFormat="1" applyFill="1"/>
    <xf numFmtId="3" fontId="3" fillId="2" borderId="0" xfId="0" applyNumberFormat="1" applyFont="1" applyFill="1"/>
    <xf numFmtId="164" fontId="1" fillId="0" borderId="0" xfId="0" applyNumberFormat="1" applyFont="1" applyAlignment="1">
      <alignment horizontal="right"/>
    </xf>
    <xf numFmtId="0" fontId="5" fillId="2" borderId="0" xfId="0" applyNumberFormat="1" applyFont="1" applyFill="1"/>
    <xf numFmtId="0" fontId="0" fillId="3" borderId="0" xfId="0" applyFill="1"/>
    <xf numFmtId="3" fontId="0" fillId="3" borderId="0" xfId="0" applyNumberFormat="1" applyFill="1"/>
    <xf numFmtId="9" fontId="0" fillId="3" borderId="0" xfId="0" applyNumberFormat="1" applyFill="1"/>
    <xf numFmtId="166" fontId="0" fillId="0" borderId="0" xfId="0" applyNumberFormat="1"/>
    <xf numFmtId="166" fontId="0" fillId="0" borderId="0" xfId="0" applyNumberFormat="1" applyFill="1"/>
    <xf numFmtId="166" fontId="0" fillId="2" borderId="0" xfId="0" applyNumberFormat="1" applyFill="1"/>
    <xf numFmtId="0" fontId="1" fillId="2" borderId="0" xfId="0" applyNumberFormat="1" applyFont="1" applyFill="1" applyAlignment="1">
      <alignment horizontal="right"/>
    </xf>
    <xf numFmtId="166" fontId="1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0" fontId="3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5" fillId="2" borderId="0" xfId="0" applyFont="1" applyFill="1"/>
    <xf numFmtId="0" fontId="5" fillId="2" borderId="0" xfId="0" applyNumberFormat="1" applyFont="1" applyFill="1"/>
  </cellXfs>
  <cellStyles count="1">
    <cellStyle name="Normal" xfId="0" builtinId="0"/>
  </cellStyles>
  <dxfs count="4"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1499679555650502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showRuler="0" zoomScale="98" workbookViewId="0">
      <selection activeCell="A4" sqref="A4:D4"/>
    </sheetView>
  </sheetViews>
  <sheetFormatPr baseColWidth="10" defaultRowHeight="16" x14ac:dyDescent="0.2"/>
  <cols>
    <col min="1" max="1" width="10.83203125" style="3"/>
    <col min="2" max="2" width="15.1640625" style="9" bestFit="1" customWidth="1"/>
    <col min="3" max="3" width="13" style="9" customWidth="1"/>
    <col min="4" max="4" width="10.83203125" style="1"/>
    <col min="6" max="6" width="10.83203125" style="3"/>
    <col min="7" max="7" width="15.1640625" style="9" bestFit="1" customWidth="1"/>
    <col min="8" max="8" width="13" style="9" customWidth="1"/>
    <col min="9" max="9" width="10.83203125" style="1"/>
  </cols>
  <sheetData>
    <row r="1" spans="1:10" ht="24" x14ac:dyDescent="0.3">
      <c r="A1" s="34" t="s">
        <v>16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24" x14ac:dyDescent="0.3">
      <c r="A2" s="23" t="s">
        <v>14</v>
      </c>
      <c r="B2" s="19"/>
      <c r="C2" s="19"/>
      <c r="D2" s="19"/>
      <c r="E2" s="19"/>
      <c r="F2" s="19"/>
      <c r="G2" s="19"/>
      <c r="H2" s="19"/>
      <c r="I2" s="19"/>
      <c r="J2" s="19"/>
    </row>
    <row r="4" spans="1:10" s="17" customFormat="1" ht="21" x14ac:dyDescent="0.25">
      <c r="A4" s="33" t="s">
        <v>17</v>
      </c>
      <c r="B4" s="33"/>
      <c r="C4" s="33"/>
      <c r="D4" s="33"/>
      <c r="F4" s="33" t="s">
        <v>8</v>
      </c>
      <c r="G4" s="33"/>
      <c r="H4" s="33"/>
      <c r="I4" s="33"/>
    </row>
    <row r="5" spans="1:10" s="7" customFormat="1" x14ac:dyDescent="0.2">
      <c r="A5" s="5" t="s">
        <v>4</v>
      </c>
      <c r="B5" s="8" t="s">
        <v>15</v>
      </c>
      <c r="C5" s="8" t="s">
        <v>1</v>
      </c>
      <c r="D5" s="6" t="s">
        <v>6</v>
      </c>
      <c r="F5" s="5" t="s">
        <v>4</v>
      </c>
      <c r="G5" s="8" t="s">
        <v>15</v>
      </c>
      <c r="H5" s="8" t="s">
        <v>1</v>
      </c>
      <c r="I5" s="6" t="s">
        <v>6</v>
      </c>
    </row>
    <row r="6" spans="1:10" s="12" customFormat="1" x14ac:dyDescent="0.2">
      <c r="C6" s="12">
        <v>0.1</v>
      </c>
      <c r="D6" s="18">
        <v>0.25</v>
      </c>
      <c r="H6" s="12">
        <v>0.1</v>
      </c>
      <c r="I6" s="18">
        <v>0</v>
      </c>
    </row>
    <row r="7" spans="1:10" s="14" customFormat="1" x14ac:dyDescent="0.2">
      <c r="A7" s="13">
        <v>25</v>
      </c>
      <c r="B7" s="10">
        <v>10000</v>
      </c>
      <c r="C7" s="10">
        <f>B7*$C$6</f>
        <v>1000</v>
      </c>
      <c r="D7" s="11">
        <f>C7*$D$6</f>
        <v>250</v>
      </c>
      <c r="F7" s="13">
        <v>25</v>
      </c>
      <c r="G7" s="10">
        <v>10000</v>
      </c>
      <c r="H7" s="10">
        <f>G7*$C$6</f>
        <v>1000</v>
      </c>
      <c r="I7" s="11">
        <f>H7*$I$6</f>
        <v>0</v>
      </c>
    </row>
    <row r="8" spans="1:10" x14ac:dyDescent="0.2">
      <c r="A8" s="3">
        <f>A7+1</f>
        <v>26</v>
      </c>
      <c r="B8" s="9">
        <f>B7+C7-D7</f>
        <v>10750</v>
      </c>
      <c r="C8" s="9">
        <f>B8*$C$6</f>
        <v>1075</v>
      </c>
      <c r="D8" s="1">
        <f>C8*$D$6</f>
        <v>268.75</v>
      </c>
      <c r="F8" s="3">
        <f>F7+1</f>
        <v>26</v>
      </c>
      <c r="G8" s="9">
        <f>G7+H7-I7</f>
        <v>11000</v>
      </c>
      <c r="H8" s="9">
        <f>G8*$C$6</f>
        <v>1100</v>
      </c>
      <c r="I8" s="1">
        <f t="shared" ref="I8:I47" si="0">H8*$I$6</f>
        <v>0</v>
      </c>
    </row>
    <row r="9" spans="1:10" x14ac:dyDescent="0.2">
      <c r="A9" s="3">
        <f>A8+1</f>
        <v>27</v>
      </c>
      <c r="B9" s="9">
        <f t="shared" ref="B9:B47" si="1">B8+C8-D8</f>
        <v>11556.25</v>
      </c>
      <c r="C9" s="9">
        <f t="shared" ref="C9:C47" si="2">B9*$C$6</f>
        <v>1155.625</v>
      </c>
      <c r="D9" s="1">
        <f t="shared" ref="D9:D47" si="3">C9*$D$6</f>
        <v>288.90625</v>
      </c>
      <c r="F9" s="3">
        <f>F8+1</f>
        <v>27</v>
      </c>
      <c r="G9" s="9">
        <f t="shared" ref="G9:G47" si="4">G8+H8-I8</f>
        <v>12100</v>
      </c>
      <c r="H9" s="9">
        <f t="shared" ref="H9:H47" si="5">G9*$C$6</f>
        <v>1210</v>
      </c>
      <c r="I9" s="1">
        <f t="shared" si="0"/>
        <v>0</v>
      </c>
    </row>
    <row r="10" spans="1:10" x14ac:dyDescent="0.2">
      <c r="A10" s="3">
        <f t="shared" ref="A10:A47" si="6">A9+1</f>
        <v>28</v>
      </c>
      <c r="B10" s="9">
        <f t="shared" si="1"/>
        <v>12422.96875</v>
      </c>
      <c r="C10" s="9">
        <f t="shared" si="2"/>
        <v>1242.296875</v>
      </c>
      <c r="D10" s="1">
        <f t="shared" si="3"/>
        <v>310.57421875</v>
      </c>
      <c r="F10" s="3">
        <f t="shared" ref="F10:F47" si="7">F9+1</f>
        <v>28</v>
      </c>
      <c r="G10" s="9">
        <f t="shared" si="4"/>
        <v>13310</v>
      </c>
      <c r="H10" s="9">
        <f t="shared" si="5"/>
        <v>1331</v>
      </c>
      <c r="I10" s="1">
        <f t="shared" si="0"/>
        <v>0</v>
      </c>
    </row>
    <row r="11" spans="1:10" x14ac:dyDescent="0.2">
      <c r="A11" s="3">
        <f t="shared" si="6"/>
        <v>29</v>
      </c>
      <c r="B11" s="9">
        <f t="shared" si="1"/>
        <v>13354.69140625</v>
      </c>
      <c r="C11" s="9">
        <f t="shared" si="2"/>
        <v>1335.4691406250001</v>
      </c>
      <c r="D11" s="1">
        <f t="shared" si="3"/>
        <v>333.86728515625003</v>
      </c>
      <c r="F11" s="3">
        <f t="shared" si="7"/>
        <v>29</v>
      </c>
      <c r="G11" s="9">
        <f t="shared" si="4"/>
        <v>14641</v>
      </c>
      <c r="H11" s="9">
        <f t="shared" si="5"/>
        <v>1464.1000000000001</v>
      </c>
      <c r="I11" s="1">
        <f t="shared" si="0"/>
        <v>0</v>
      </c>
    </row>
    <row r="12" spans="1:10" x14ac:dyDescent="0.2">
      <c r="A12" s="3">
        <f t="shared" si="6"/>
        <v>30</v>
      </c>
      <c r="B12" s="9">
        <f t="shared" si="1"/>
        <v>14356.293261718751</v>
      </c>
      <c r="C12" s="9">
        <f t="shared" si="2"/>
        <v>1435.6293261718752</v>
      </c>
      <c r="D12" s="1">
        <f t="shared" si="3"/>
        <v>358.90733154296879</v>
      </c>
      <c r="F12" s="3">
        <f t="shared" si="7"/>
        <v>30</v>
      </c>
      <c r="G12" s="9">
        <f t="shared" si="4"/>
        <v>16105.1</v>
      </c>
      <c r="H12" s="9">
        <f t="shared" si="5"/>
        <v>1610.5100000000002</v>
      </c>
      <c r="I12" s="1">
        <f t="shared" si="0"/>
        <v>0</v>
      </c>
    </row>
    <row r="13" spans="1:10" x14ac:dyDescent="0.2">
      <c r="A13" s="3">
        <f t="shared" si="6"/>
        <v>31</v>
      </c>
      <c r="B13" s="9">
        <f t="shared" si="1"/>
        <v>15433.015256347657</v>
      </c>
      <c r="C13" s="9">
        <f t="shared" si="2"/>
        <v>1543.3015256347658</v>
      </c>
      <c r="D13" s="1">
        <f t="shared" si="3"/>
        <v>385.82538140869144</v>
      </c>
      <c r="F13" s="3">
        <f t="shared" si="7"/>
        <v>31</v>
      </c>
      <c r="G13" s="9">
        <f t="shared" si="4"/>
        <v>17715.61</v>
      </c>
      <c r="H13" s="9">
        <f t="shared" si="5"/>
        <v>1771.5610000000001</v>
      </c>
      <c r="I13" s="1">
        <f t="shared" si="0"/>
        <v>0</v>
      </c>
    </row>
    <row r="14" spans="1:10" x14ac:dyDescent="0.2">
      <c r="A14" s="3">
        <f t="shared" si="6"/>
        <v>32</v>
      </c>
      <c r="B14" s="9">
        <f t="shared" si="1"/>
        <v>16590.49140057373</v>
      </c>
      <c r="C14" s="9">
        <f t="shared" si="2"/>
        <v>1659.0491400573731</v>
      </c>
      <c r="D14" s="1">
        <f t="shared" si="3"/>
        <v>414.76228501434326</v>
      </c>
      <c r="F14" s="3">
        <f t="shared" si="7"/>
        <v>32</v>
      </c>
      <c r="G14" s="9">
        <f t="shared" si="4"/>
        <v>19487.171000000002</v>
      </c>
      <c r="H14" s="9">
        <f t="shared" si="5"/>
        <v>1948.7171000000003</v>
      </c>
      <c r="I14" s="1">
        <f t="shared" si="0"/>
        <v>0</v>
      </c>
    </row>
    <row r="15" spans="1:10" x14ac:dyDescent="0.2">
      <c r="A15" s="3">
        <f t="shared" si="6"/>
        <v>33</v>
      </c>
      <c r="B15" s="9">
        <f t="shared" si="1"/>
        <v>17834.778255616762</v>
      </c>
      <c r="C15" s="9">
        <f t="shared" si="2"/>
        <v>1783.4778255616764</v>
      </c>
      <c r="D15" s="1">
        <f t="shared" si="3"/>
        <v>445.86945639041909</v>
      </c>
      <c r="F15" s="3">
        <f t="shared" si="7"/>
        <v>33</v>
      </c>
      <c r="G15" s="9">
        <f t="shared" si="4"/>
        <v>21435.888100000004</v>
      </c>
      <c r="H15" s="9">
        <f t="shared" si="5"/>
        <v>2143.5888100000006</v>
      </c>
      <c r="I15" s="1">
        <f t="shared" si="0"/>
        <v>0</v>
      </c>
    </row>
    <row r="16" spans="1:10" x14ac:dyDescent="0.2">
      <c r="A16" s="3">
        <f t="shared" si="6"/>
        <v>34</v>
      </c>
      <c r="B16" s="9">
        <f t="shared" si="1"/>
        <v>19172.386624788021</v>
      </c>
      <c r="C16" s="9">
        <f t="shared" si="2"/>
        <v>1917.2386624788023</v>
      </c>
      <c r="D16" s="1">
        <f t="shared" si="3"/>
        <v>479.30966561970058</v>
      </c>
      <c r="F16" s="3">
        <f t="shared" si="7"/>
        <v>34</v>
      </c>
      <c r="G16" s="9">
        <f t="shared" si="4"/>
        <v>23579.476910000005</v>
      </c>
      <c r="H16" s="9">
        <f t="shared" si="5"/>
        <v>2357.9476910000008</v>
      </c>
      <c r="I16" s="1">
        <f t="shared" si="0"/>
        <v>0</v>
      </c>
    </row>
    <row r="17" spans="1:9" x14ac:dyDescent="0.2">
      <c r="A17" s="3">
        <f t="shared" si="6"/>
        <v>35</v>
      </c>
      <c r="B17" s="9">
        <f t="shared" si="1"/>
        <v>20610.315621647122</v>
      </c>
      <c r="C17" s="9">
        <f t="shared" si="2"/>
        <v>2061.0315621647123</v>
      </c>
      <c r="D17" s="1">
        <f t="shared" si="3"/>
        <v>515.25789054117809</v>
      </c>
      <c r="F17" s="3">
        <f t="shared" si="7"/>
        <v>35</v>
      </c>
      <c r="G17" s="9">
        <f t="shared" si="4"/>
        <v>25937.424601000006</v>
      </c>
      <c r="H17" s="9">
        <f t="shared" si="5"/>
        <v>2593.7424601000007</v>
      </c>
      <c r="I17" s="1">
        <f t="shared" si="0"/>
        <v>0</v>
      </c>
    </row>
    <row r="18" spans="1:9" x14ac:dyDescent="0.2">
      <c r="A18" s="3">
        <f t="shared" si="6"/>
        <v>36</v>
      </c>
      <c r="B18" s="9">
        <f t="shared" si="1"/>
        <v>22156.089293270656</v>
      </c>
      <c r="C18" s="9">
        <f t="shared" si="2"/>
        <v>2215.6089293270657</v>
      </c>
      <c r="D18" s="1">
        <f t="shared" si="3"/>
        <v>553.90223233176641</v>
      </c>
      <c r="F18" s="3">
        <f t="shared" si="7"/>
        <v>36</v>
      </c>
      <c r="G18" s="9">
        <f t="shared" si="4"/>
        <v>28531.167061100008</v>
      </c>
      <c r="H18" s="9">
        <f t="shared" si="5"/>
        <v>2853.1167061100009</v>
      </c>
      <c r="I18" s="1">
        <f t="shared" si="0"/>
        <v>0</v>
      </c>
    </row>
    <row r="19" spans="1:9" x14ac:dyDescent="0.2">
      <c r="A19" s="3">
        <f t="shared" si="6"/>
        <v>37</v>
      </c>
      <c r="B19" s="9">
        <f t="shared" si="1"/>
        <v>23817.795990265957</v>
      </c>
      <c r="C19" s="9">
        <f t="shared" si="2"/>
        <v>2381.7795990265959</v>
      </c>
      <c r="D19" s="1">
        <f t="shared" si="3"/>
        <v>595.44489975664897</v>
      </c>
      <c r="F19" s="3">
        <f t="shared" si="7"/>
        <v>37</v>
      </c>
      <c r="G19" s="9">
        <f t="shared" si="4"/>
        <v>31384.28376721001</v>
      </c>
      <c r="H19" s="9">
        <f t="shared" si="5"/>
        <v>3138.4283767210013</v>
      </c>
      <c r="I19" s="1">
        <f t="shared" si="0"/>
        <v>0</v>
      </c>
    </row>
    <row r="20" spans="1:9" x14ac:dyDescent="0.2">
      <c r="A20" s="3">
        <f t="shared" si="6"/>
        <v>38</v>
      </c>
      <c r="B20" s="9">
        <f t="shared" si="1"/>
        <v>25604.130689535901</v>
      </c>
      <c r="C20" s="9">
        <f t="shared" si="2"/>
        <v>2560.4130689535905</v>
      </c>
      <c r="D20" s="1">
        <f t="shared" si="3"/>
        <v>640.10326723839762</v>
      </c>
      <c r="F20" s="3">
        <f t="shared" si="7"/>
        <v>38</v>
      </c>
      <c r="G20" s="9">
        <f t="shared" si="4"/>
        <v>34522.712143931014</v>
      </c>
      <c r="H20" s="9">
        <f t="shared" si="5"/>
        <v>3452.2712143931017</v>
      </c>
      <c r="I20" s="1">
        <f t="shared" si="0"/>
        <v>0</v>
      </c>
    </row>
    <row r="21" spans="1:9" x14ac:dyDescent="0.2">
      <c r="A21" s="3">
        <f t="shared" si="6"/>
        <v>39</v>
      </c>
      <c r="B21" s="9">
        <f t="shared" si="1"/>
        <v>27524.440491251091</v>
      </c>
      <c r="C21" s="9">
        <f t="shared" si="2"/>
        <v>2752.4440491251094</v>
      </c>
      <c r="D21" s="1">
        <f t="shared" si="3"/>
        <v>688.11101228127734</v>
      </c>
      <c r="F21" s="3">
        <f t="shared" si="7"/>
        <v>39</v>
      </c>
      <c r="G21" s="9">
        <f t="shared" si="4"/>
        <v>37974.983358324112</v>
      </c>
      <c r="H21" s="9">
        <f t="shared" si="5"/>
        <v>3797.4983358324116</v>
      </c>
      <c r="I21" s="1">
        <f t="shared" si="0"/>
        <v>0</v>
      </c>
    </row>
    <row r="22" spans="1:9" x14ac:dyDescent="0.2">
      <c r="A22" s="3">
        <f t="shared" si="6"/>
        <v>40</v>
      </c>
      <c r="B22" s="9">
        <f t="shared" si="1"/>
        <v>29588.77352809492</v>
      </c>
      <c r="C22" s="9">
        <f t="shared" si="2"/>
        <v>2958.8773528094921</v>
      </c>
      <c r="D22" s="1">
        <f t="shared" si="3"/>
        <v>739.71933820237302</v>
      </c>
      <c r="F22" s="3">
        <f t="shared" si="7"/>
        <v>40</v>
      </c>
      <c r="G22" s="9">
        <f t="shared" si="4"/>
        <v>41772.481694156522</v>
      </c>
      <c r="H22" s="9">
        <f t="shared" si="5"/>
        <v>4177.2481694156522</v>
      </c>
      <c r="I22" s="1">
        <f t="shared" si="0"/>
        <v>0</v>
      </c>
    </row>
    <row r="23" spans="1:9" x14ac:dyDescent="0.2">
      <c r="A23" s="3">
        <f t="shared" si="6"/>
        <v>41</v>
      </c>
      <c r="B23" s="9">
        <f t="shared" si="1"/>
        <v>31807.931542702041</v>
      </c>
      <c r="C23" s="9">
        <f t="shared" si="2"/>
        <v>3180.7931542702045</v>
      </c>
      <c r="D23" s="1">
        <f t="shared" si="3"/>
        <v>795.19828856755112</v>
      </c>
      <c r="F23" s="3">
        <f t="shared" si="7"/>
        <v>41</v>
      </c>
      <c r="G23" s="9">
        <f t="shared" si="4"/>
        <v>45949.729863572175</v>
      </c>
      <c r="H23" s="9">
        <f t="shared" si="5"/>
        <v>4594.9729863572175</v>
      </c>
      <c r="I23" s="1">
        <f t="shared" si="0"/>
        <v>0</v>
      </c>
    </row>
    <row r="24" spans="1:9" x14ac:dyDescent="0.2">
      <c r="A24" s="3">
        <f t="shared" si="6"/>
        <v>42</v>
      </c>
      <c r="B24" s="9">
        <f t="shared" si="1"/>
        <v>34193.526408404694</v>
      </c>
      <c r="C24" s="9">
        <f t="shared" si="2"/>
        <v>3419.3526408404696</v>
      </c>
      <c r="D24" s="1">
        <f t="shared" si="3"/>
        <v>854.83816021011739</v>
      </c>
      <c r="F24" s="3">
        <f t="shared" si="7"/>
        <v>42</v>
      </c>
      <c r="G24" s="9">
        <f t="shared" si="4"/>
        <v>50544.702849929396</v>
      </c>
      <c r="H24" s="9">
        <f t="shared" si="5"/>
        <v>5054.4702849929399</v>
      </c>
      <c r="I24" s="1">
        <f t="shared" si="0"/>
        <v>0</v>
      </c>
    </row>
    <row r="25" spans="1:9" x14ac:dyDescent="0.2">
      <c r="A25" s="3">
        <f t="shared" si="6"/>
        <v>43</v>
      </c>
      <c r="B25" s="9">
        <f t="shared" si="1"/>
        <v>36758.040889035052</v>
      </c>
      <c r="C25" s="9">
        <f t="shared" si="2"/>
        <v>3675.8040889035055</v>
      </c>
      <c r="D25" s="1">
        <f t="shared" si="3"/>
        <v>918.95102222587639</v>
      </c>
      <c r="F25" s="3">
        <f t="shared" si="7"/>
        <v>43</v>
      </c>
      <c r="G25" s="9">
        <f t="shared" si="4"/>
        <v>55599.173134922334</v>
      </c>
      <c r="H25" s="9">
        <f t="shared" si="5"/>
        <v>5559.9173134922339</v>
      </c>
      <c r="I25" s="1">
        <f t="shared" si="0"/>
        <v>0</v>
      </c>
    </row>
    <row r="26" spans="1:9" x14ac:dyDescent="0.2">
      <c r="A26" s="3">
        <f t="shared" si="6"/>
        <v>44</v>
      </c>
      <c r="B26" s="9">
        <f t="shared" si="1"/>
        <v>39514.89395571268</v>
      </c>
      <c r="C26" s="9">
        <f t="shared" si="2"/>
        <v>3951.4893955712682</v>
      </c>
      <c r="D26" s="1">
        <f t="shared" si="3"/>
        <v>987.87234889281706</v>
      </c>
      <c r="F26" s="3">
        <f t="shared" si="7"/>
        <v>44</v>
      </c>
      <c r="G26" s="9">
        <f t="shared" si="4"/>
        <v>61159.090448414565</v>
      </c>
      <c r="H26" s="9">
        <f t="shared" si="5"/>
        <v>6115.9090448414572</v>
      </c>
      <c r="I26" s="1">
        <f t="shared" si="0"/>
        <v>0</v>
      </c>
    </row>
    <row r="27" spans="1:9" x14ac:dyDescent="0.2">
      <c r="A27" s="3">
        <f t="shared" si="6"/>
        <v>45</v>
      </c>
      <c r="B27" s="9">
        <f t="shared" si="1"/>
        <v>42478.511002391133</v>
      </c>
      <c r="C27" s="9">
        <f t="shared" si="2"/>
        <v>4247.8511002391133</v>
      </c>
      <c r="D27" s="1">
        <f t="shared" si="3"/>
        <v>1061.9627750597783</v>
      </c>
      <c r="F27" s="3">
        <f t="shared" si="7"/>
        <v>45</v>
      </c>
      <c r="G27" s="9">
        <f t="shared" si="4"/>
        <v>67274.999493256022</v>
      </c>
      <c r="H27" s="9">
        <f t="shared" si="5"/>
        <v>6727.4999493256028</v>
      </c>
      <c r="I27" s="1">
        <f t="shared" si="0"/>
        <v>0</v>
      </c>
    </row>
    <row r="28" spans="1:9" x14ac:dyDescent="0.2">
      <c r="A28" s="3">
        <f t="shared" si="6"/>
        <v>46</v>
      </c>
      <c r="B28" s="9">
        <f t="shared" si="1"/>
        <v>45664.399327570463</v>
      </c>
      <c r="C28" s="9">
        <f t="shared" si="2"/>
        <v>4566.4399327570463</v>
      </c>
      <c r="D28" s="1">
        <f t="shared" si="3"/>
        <v>1141.6099831892616</v>
      </c>
      <c r="F28" s="3">
        <f t="shared" si="7"/>
        <v>46</v>
      </c>
      <c r="G28" s="9">
        <f t="shared" si="4"/>
        <v>74002.499442581626</v>
      </c>
      <c r="H28" s="9">
        <f t="shared" si="5"/>
        <v>7400.2499442581629</v>
      </c>
      <c r="I28" s="1">
        <f t="shared" si="0"/>
        <v>0</v>
      </c>
    </row>
    <row r="29" spans="1:9" x14ac:dyDescent="0.2">
      <c r="A29" s="3">
        <f t="shared" si="6"/>
        <v>47</v>
      </c>
      <c r="B29" s="9">
        <f t="shared" si="1"/>
        <v>49089.229277138249</v>
      </c>
      <c r="C29" s="9">
        <f t="shared" si="2"/>
        <v>4908.9229277138247</v>
      </c>
      <c r="D29" s="1">
        <f t="shared" si="3"/>
        <v>1227.2307319284562</v>
      </c>
      <c r="F29" s="3">
        <f t="shared" si="7"/>
        <v>47</v>
      </c>
      <c r="G29" s="9">
        <f t="shared" si="4"/>
        <v>81402.749386839787</v>
      </c>
      <c r="H29" s="9">
        <f t="shared" si="5"/>
        <v>8140.2749386839787</v>
      </c>
      <c r="I29" s="1">
        <f t="shared" si="0"/>
        <v>0</v>
      </c>
    </row>
    <row r="30" spans="1:9" x14ac:dyDescent="0.2">
      <c r="A30" s="3">
        <f t="shared" si="6"/>
        <v>48</v>
      </c>
      <c r="B30" s="9">
        <f t="shared" si="1"/>
        <v>52770.921472923612</v>
      </c>
      <c r="C30" s="9">
        <f t="shared" si="2"/>
        <v>5277.0921472923619</v>
      </c>
      <c r="D30" s="1">
        <f t="shared" si="3"/>
        <v>1319.2730368230905</v>
      </c>
      <c r="F30" s="3">
        <f t="shared" si="7"/>
        <v>48</v>
      </c>
      <c r="G30" s="9">
        <f t="shared" si="4"/>
        <v>89543.024325523758</v>
      </c>
      <c r="H30" s="9">
        <f t="shared" si="5"/>
        <v>8954.3024325523766</v>
      </c>
      <c r="I30" s="1">
        <f t="shared" si="0"/>
        <v>0</v>
      </c>
    </row>
    <row r="31" spans="1:9" x14ac:dyDescent="0.2">
      <c r="A31" s="3">
        <f t="shared" si="6"/>
        <v>49</v>
      </c>
      <c r="B31" s="9">
        <f t="shared" si="1"/>
        <v>56728.740583392886</v>
      </c>
      <c r="C31" s="9">
        <f t="shared" si="2"/>
        <v>5672.8740583392891</v>
      </c>
      <c r="D31" s="1">
        <f t="shared" si="3"/>
        <v>1418.2185145848223</v>
      </c>
      <c r="F31" s="3">
        <f t="shared" si="7"/>
        <v>49</v>
      </c>
      <c r="G31" s="9">
        <f t="shared" si="4"/>
        <v>98497.326758076131</v>
      </c>
      <c r="H31" s="9">
        <f t="shared" si="5"/>
        <v>9849.7326758076142</v>
      </c>
      <c r="I31" s="1">
        <f t="shared" si="0"/>
        <v>0</v>
      </c>
    </row>
    <row r="32" spans="1:9" x14ac:dyDescent="0.2">
      <c r="A32" s="3">
        <f t="shared" si="6"/>
        <v>50</v>
      </c>
      <c r="B32" s="9">
        <f t="shared" si="1"/>
        <v>60983.396127147353</v>
      </c>
      <c r="C32" s="9">
        <f t="shared" si="2"/>
        <v>6098.3396127147353</v>
      </c>
      <c r="D32" s="1">
        <f t="shared" si="3"/>
        <v>1524.5849031786838</v>
      </c>
      <c r="F32" s="3">
        <f t="shared" si="7"/>
        <v>50</v>
      </c>
      <c r="G32" s="9">
        <f t="shared" si="4"/>
        <v>108347.05943388374</v>
      </c>
      <c r="H32" s="9">
        <f t="shared" si="5"/>
        <v>10834.705943388375</v>
      </c>
      <c r="I32" s="1">
        <f t="shared" si="0"/>
        <v>0</v>
      </c>
    </row>
    <row r="33" spans="1:9" x14ac:dyDescent="0.2">
      <c r="A33" s="3">
        <f t="shared" si="6"/>
        <v>51</v>
      </c>
      <c r="B33" s="9">
        <f t="shared" si="1"/>
        <v>65557.150836683402</v>
      </c>
      <c r="C33" s="9">
        <f t="shared" si="2"/>
        <v>6555.7150836683404</v>
      </c>
      <c r="D33" s="1">
        <f t="shared" si="3"/>
        <v>1638.9287709170851</v>
      </c>
      <c r="F33" s="3">
        <f t="shared" si="7"/>
        <v>51</v>
      </c>
      <c r="G33" s="9">
        <f t="shared" si="4"/>
        <v>119181.76537727211</v>
      </c>
      <c r="H33" s="9">
        <f t="shared" si="5"/>
        <v>11918.176537727211</v>
      </c>
      <c r="I33" s="1">
        <f t="shared" si="0"/>
        <v>0</v>
      </c>
    </row>
    <row r="34" spans="1:9" x14ac:dyDescent="0.2">
      <c r="A34" s="3">
        <f t="shared" si="6"/>
        <v>52</v>
      </c>
      <c r="B34" s="9">
        <f t="shared" si="1"/>
        <v>70473.937149434656</v>
      </c>
      <c r="C34" s="9">
        <f t="shared" si="2"/>
        <v>7047.393714943466</v>
      </c>
      <c r="D34" s="1">
        <f t="shared" si="3"/>
        <v>1761.8484287358665</v>
      </c>
      <c r="F34" s="3">
        <f t="shared" si="7"/>
        <v>52</v>
      </c>
      <c r="G34" s="9">
        <f t="shared" si="4"/>
        <v>131099.94191499933</v>
      </c>
      <c r="H34" s="9">
        <f t="shared" si="5"/>
        <v>13109.994191499934</v>
      </c>
      <c r="I34" s="1">
        <f t="shared" si="0"/>
        <v>0</v>
      </c>
    </row>
    <row r="35" spans="1:9" x14ac:dyDescent="0.2">
      <c r="A35" s="3">
        <f t="shared" si="6"/>
        <v>53</v>
      </c>
      <c r="B35" s="9">
        <f t="shared" si="1"/>
        <v>75759.482435642247</v>
      </c>
      <c r="C35" s="9">
        <f t="shared" si="2"/>
        <v>7575.9482435642249</v>
      </c>
      <c r="D35" s="1">
        <f t="shared" si="3"/>
        <v>1893.9870608910562</v>
      </c>
      <c r="F35" s="3">
        <f t="shared" si="7"/>
        <v>53</v>
      </c>
      <c r="G35" s="9">
        <f t="shared" si="4"/>
        <v>144209.93610649926</v>
      </c>
      <c r="H35" s="9">
        <f t="shared" si="5"/>
        <v>14420.993610649926</v>
      </c>
      <c r="I35" s="1">
        <f t="shared" si="0"/>
        <v>0</v>
      </c>
    </row>
    <row r="36" spans="1:9" x14ac:dyDescent="0.2">
      <c r="A36" s="3">
        <f t="shared" si="6"/>
        <v>54</v>
      </c>
      <c r="B36" s="9">
        <f t="shared" si="1"/>
        <v>81441.443618315418</v>
      </c>
      <c r="C36" s="9">
        <f t="shared" si="2"/>
        <v>8144.1443618315425</v>
      </c>
      <c r="D36" s="1">
        <f t="shared" si="3"/>
        <v>2036.0360904578856</v>
      </c>
      <c r="F36" s="3">
        <f t="shared" si="7"/>
        <v>54</v>
      </c>
      <c r="G36" s="9">
        <f t="shared" si="4"/>
        <v>158630.92971714918</v>
      </c>
      <c r="H36" s="9">
        <f t="shared" si="5"/>
        <v>15863.092971714919</v>
      </c>
      <c r="I36" s="1">
        <f t="shared" si="0"/>
        <v>0</v>
      </c>
    </row>
    <row r="37" spans="1:9" x14ac:dyDescent="0.2">
      <c r="A37" s="3">
        <f t="shared" si="6"/>
        <v>55</v>
      </c>
      <c r="B37" s="9">
        <f t="shared" si="1"/>
        <v>87549.551889689072</v>
      </c>
      <c r="C37" s="9">
        <f t="shared" si="2"/>
        <v>8754.9551889689083</v>
      </c>
      <c r="D37" s="1">
        <f t="shared" si="3"/>
        <v>2188.7387972422271</v>
      </c>
      <c r="F37" s="3">
        <f t="shared" si="7"/>
        <v>55</v>
      </c>
      <c r="G37" s="9">
        <f t="shared" si="4"/>
        <v>174494.02268886409</v>
      </c>
      <c r="H37" s="9">
        <f t="shared" si="5"/>
        <v>17449.40226888641</v>
      </c>
      <c r="I37" s="1">
        <f t="shared" si="0"/>
        <v>0</v>
      </c>
    </row>
    <row r="38" spans="1:9" x14ac:dyDescent="0.2">
      <c r="A38" s="3">
        <f t="shared" si="6"/>
        <v>56</v>
      </c>
      <c r="B38" s="9">
        <f t="shared" si="1"/>
        <v>94115.768281415745</v>
      </c>
      <c r="C38" s="9">
        <f t="shared" si="2"/>
        <v>9411.5768281415749</v>
      </c>
      <c r="D38" s="1">
        <f t="shared" si="3"/>
        <v>2352.8942070353937</v>
      </c>
      <c r="F38" s="3">
        <f t="shared" si="7"/>
        <v>56</v>
      </c>
      <c r="G38" s="9">
        <f t="shared" si="4"/>
        <v>191943.42495775051</v>
      </c>
      <c r="H38" s="9">
        <f t="shared" si="5"/>
        <v>19194.34249577505</v>
      </c>
      <c r="I38" s="1">
        <f t="shared" si="0"/>
        <v>0</v>
      </c>
    </row>
    <row r="39" spans="1:9" x14ac:dyDescent="0.2">
      <c r="A39" s="3">
        <f t="shared" si="6"/>
        <v>57</v>
      </c>
      <c r="B39" s="9">
        <f t="shared" si="1"/>
        <v>101174.45090252193</v>
      </c>
      <c r="C39" s="9">
        <f t="shared" si="2"/>
        <v>10117.445090252193</v>
      </c>
      <c r="D39" s="1">
        <f t="shared" si="3"/>
        <v>2529.3612725630483</v>
      </c>
      <c r="F39" s="3">
        <f t="shared" si="7"/>
        <v>57</v>
      </c>
      <c r="G39" s="9">
        <f t="shared" si="4"/>
        <v>211137.76745352556</v>
      </c>
      <c r="H39" s="9">
        <f t="shared" si="5"/>
        <v>21113.776745352559</v>
      </c>
      <c r="I39" s="1">
        <f t="shared" si="0"/>
        <v>0</v>
      </c>
    </row>
    <row r="40" spans="1:9" x14ac:dyDescent="0.2">
      <c r="A40" s="3">
        <f t="shared" si="6"/>
        <v>58</v>
      </c>
      <c r="B40" s="9">
        <f t="shared" si="1"/>
        <v>108762.53472021107</v>
      </c>
      <c r="C40" s="9">
        <f t="shared" si="2"/>
        <v>10876.253472021108</v>
      </c>
      <c r="D40" s="1">
        <f t="shared" si="3"/>
        <v>2719.063368005277</v>
      </c>
      <c r="F40" s="3">
        <f t="shared" si="7"/>
        <v>58</v>
      </c>
      <c r="G40" s="9">
        <f t="shared" si="4"/>
        <v>232251.54419887811</v>
      </c>
      <c r="H40" s="9">
        <f t="shared" si="5"/>
        <v>23225.154419887811</v>
      </c>
      <c r="I40" s="1">
        <f t="shared" si="0"/>
        <v>0</v>
      </c>
    </row>
    <row r="41" spans="1:9" x14ac:dyDescent="0.2">
      <c r="A41" s="3">
        <f t="shared" si="6"/>
        <v>59</v>
      </c>
      <c r="B41" s="9">
        <f t="shared" si="1"/>
        <v>116919.72482422691</v>
      </c>
      <c r="C41" s="9">
        <f t="shared" si="2"/>
        <v>11691.972482422692</v>
      </c>
      <c r="D41" s="1">
        <f t="shared" si="3"/>
        <v>2922.9931206056731</v>
      </c>
      <c r="F41" s="3">
        <f t="shared" si="7"/>
        <v>59</v>
      </c>
      <c r="G41" s="9">
        <f t="shared" si="4"/>
        <v>255476.69861876592</v>
      </c>
      <c r="H41" s="9">
        <f t="shared" si="5"/>
        <v>25547.669861876595</v>
      </c>
      <c r="I41" s="1">
        <f t="shared" si="0"/>
        <v>0</v>
      </c>
    </row>
    <row r="42" spans="1:9" x14ac:dyDescent="0.2">
      <c r="A42" s="3">
        <f t="shared" si="6"/>
        <v>60</v>
      </c>
      <c r="B42" s="9">
        <f t="shared" si="1"/>
        <v>125688.70418604392</v>
      </c>
      <c r="C42" s="9">
        <f t="shared" si="2"/>
        <v>12568.870418604392</v>
      </c>
      <c r="D42" s="1">
        <f t="shared" si="3"/>
        <v>3142.2176046510981</v>
      </c>
      <c r="F42" s="3">
        <f t="shared" si="7"/>
        <v>60</v>
      </c>
      <c r="G42" s="9">
        <f t="shared" si="4"/>
        <v>281024.3684806425</v>
      </c>
      <c r="H42" s="9">
        <f t="shared" si="5"/>
        <v>28102.436848064252</v>
      </c>
      <c r="I42" s="1">
        <f t="shared" si="0"/>
        <v>0</v>
      </c>
    </row>
    <row r="43" spans="1:9" x14ac:dyDescent="0.2">
      <c r="A43" s="3">
        <f t="shared" si="6"/>
        <v>61</v>
      </c>
      <c r="B43" s="9">
        <f t="shared" si="1"/>
        <v>135115.35699999722</v>
      </c>
      <c r="C43" s="9">
        <f t="shared" si="2"/>
        <v>13511.535699999724</v>
      </c>
      <c r="D43" s="1">
        <f t="shared" si="3"/>
        <v>3377.883924999931</v>
      </c>
      <c r="F43" s="3">
        <f t="shared" si="7"/>
        <v>61</v>
      </c>
      <c r="G43" s="9">
        <f t="shared" si="4"/>
        <v>309126.80532870675</v>
      </c>
      <c r="H43" s="9">
        <f t="shared" si="5"/>
        <v>30912.680532870676</v>
      </c>
      <c r="I43" s="1">
        <f t="shared" si="0"/>
        <v>0</v>
      </c>
    </row>
    <row r="44" spans="1:9" x14ac:dyDescent="0.2">
      <c r="A44" s="3">
        <f t="shared" si="6"/>
        <v>62</v>
      </c>
      <c r="B44" s="9">
        <f t="shared" si="1"/>
        <v>145249.008774997</v>
      </c>
      <c r="C44" s="9">
        <f t="shared" si="2"/>
        <v>14524.9008774997</v>
      </c>
      <c r="D44" s="1">
        <f t="shared" si="3"/>
        <v>3631.225219374925</v>
      </c>
      <c r="F44" s="3">
        <f t="shared" si="7"/>
        <v>62</v>
      </c>
      <c r="G44" s="9">
        <f t="shared" si="4"/>
        <v>340039.48586157744</v>
      </c>
      <c r="H44" s="9">
        <f t="shared" si="5"/>
        <v>34003.948586157749</v>
      </c>
      <c r="I44" s="1">
        <f t="shared" si="0"/>
        <v>0</v>
      </c>
    </row>
    <row r="45" spans="1:9" x14ac:dyDescent="0.2">
      <c r="A45" s="3">
        <f t="shared" si="6"/>
        <v>63</v>
      </c>
      <c r="B45" s="9">
        <f t="shared" si="1"/>
        <v>156142.68443312176</v>
      </c>
      <c r="C45" s="9">
        <f t="shared" si="2"/>
        <v>15614.268443312176</v>
      </c>
      <c r="D45" s="1">
        <f t="shared" si="3"/>
        <v>3903.567110828044</v>
      </c>
      <c r="F45" s="3">
        <f t="shared" si="7"/>
        <v>63</v>
      </c>
      <c r="G45" s="9">
        <f t="shared" si="4"/>
        <v>374043.4344477352</v>
      </c>
      <c r="H45" s="9">
        <f t="shared" si="5"/>
        <v>37404.34344477352</v>
      </c>
      <c r="I45" s="1">
        <f t="shared" si="0"/>
        <v>0</v>
      </c>
    </row>
    <row r="46" spans="1:9" x14ac:dyDescent="0.2">
      <c r="A46" s="3">
        <f t="shared" si="6"/>
        <v>64</v>
      </c>
      <c r="B46" s="9">
        <f t="shared" si="1"/>
        <v>167853.3857656059</v>
      </c>
      <c r="C46" s="9">
        <f t="shared" si="2"/>
        <v>16785.338576560589</v>
      </c>
      <c r="D46" s="1">
        <f t="shared" si="3"/>
        <v>4196.3346441401472</v>
      </c>
      <c r="F46" s="3">
        <f t="shared" si="7"/>
        <v>64</v>
      </c>
      <c r="G46" s="9">
        <f t="shared" si="4"/>
        <v>411447.77789250872</v>
      </c>
      <c r="H46" s="9">
        <f t="shared" si="5"/>
        <v>41144.777789250875</v>
      </c>
      <c r="I46" s="1">
        <f t="shared" si="0"/>
        <v>0</v>
      </c>
    </row>
    <row r="47" spans="1:9" x14ac:dyDescent="0.2">
      <c r="A47" s="3">
        <f t="shared" si="6"/>
        <v>65</v>
      </c>
      <c r="B47" s="15">
        <f t="shared" si="1"/>
        <v>180442.38969802632</v>
      </c>
      <c r="C47" s="9">
        <f t="shared" si="2"/>
        <v>18044.238969802635</v>
      </c>
      <c r="D47" s="1">
        <f t="shared" si="3"/>
        <v>4511.0597424506586</v>
      </c>
      <c r="F47" s="3">
        <f t="shared" si="7"/>
        <v>65</v>
      </c>
      <c r="G47" s="15">
        <f t="shared" si="4"/>
        <v>452592.55568175961</v>
      </c>
      <c r="H47" s="9">
        <f t="shared" si="5"/>
        <v>45259.255568175962</v>
      </c>
      <c r="I47" s="1">
        <f t="shared" si="0"/>
        <v>0</v>
      </c>
    </row>
  </sheetData>
  <mergeCells count="3">
    <mergeCell ref="A4:D4"/>
    <mergeCell ref="F4:I4"/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showRuler="0" workbookViewId="0">
      <selection activeCell="C4" sqref="C4"/>
    </sheetView>
  </sheetViews>
  <sheetFormatPr baseColWidth="10" defaultRowHeight="16" x14ac:dyDescent="0.2"/>
  <cols>
    <col min="1" max="1" width="16.33203125" style="3" customWidth="1"/>
    <col min="2" max="4" width="26" style="1" customWidth="1"/>
  </cols>
  <sheetData>
    <row r="1" spans="1:6" ht="24" x14ac:dyDescent="0.3">
      <c r="A1" s="35" t="s">
        <v>13</v>
      </c>
      <c r="B1" s="35"/>
      <c r="C1" s="35"/>
      <c r="D1" s="35"/>
      <c r="E1" s="35"/>
      <c r="F1" s="35"/>
    </row>
    <row r="2" spans="1:6" ht="19" x14ac:dyDescent="0.25">
      <c r="A2" s="36" t="s">
        <v>12</v>
      </c>
      <c r="B2" s="36"/>
      <c r="C2" s="36"/>
      <c r="D2" s="36"/>
      <c r="E2" s="36"/>
      <c r="F2" s="36"/>
    </row>
    <row r="3" spans="1:6" x14ac:dyDescent="0.2">
      <c r="A3"/>
      <c r="B3"/>
    </row>
    <row r="4" spans="1:6" x14ac:dyDescent="0.2">
      <c r="A4" s="24" t="s">
        <v>0</v>
      </c>
      <c r="B4" s="25">
        <v>10000</v>
      </c>
    </row>
    <row r="5" spans="1:6" x14ac:dyDescent="0.2">
      <c r="A5" s="24" t="s">
        <v>1</v>
      </c>
      <c r="B5" s="26">
        <v>0.1</v>
      </c>
    </row>
    <row r="7" spans="1:6" ht="21" x14ac:dyDescent="0.25">
      <c r="B7" s="21" t="s">
        <v>9</v>
      </c>
      <c r="C7" s="21" t="s">
        <v>11</v>
      </c>
      <c r="D7" s="21" t="s">
        <v>10</v>
      </c>
    </row>
    <row r="8" spans="1:6" s="4" customFormat="1" x14ac:dyDescent="0.2">
      <c r="A8" s="22" t="s">
        <v>4</v>
      </c>
      <c r="B8" s="20">
        <v>0</v>
      </c>
      <c r="C8" s="20">
        <v>5.0000000000000001E-3</v>
      </c>
      <c r="D8" s="20">
        <v>0.02</v>
      </c>
    </row>
    <row r="9" spans="1:6" x14ac:dyDescent="0.2">
      <c r="A9" s="13">
        <v>25</v>
      </c>
      <c r="B9" s="1">
        <f>$B$4</f>
        <v>10000</v>
      </c>
      <c r="C9" s="1">
        <f>$B$4</f>
        <v>10000</v>
      </c>
      <c r="D9" s="1">
        <f>$B$4</f>
        <v>10000</v>
      </c>
    </row>
    <row r="10" spans="1:6" x14ac:dyDescent="0.2">
      <c r="A10" s="3">
        <f>A9+1</f>
        <v>26</v>
      </c>
      <c r="B10" s="1">
        <f t="shared" ref="B10:B49" si="0">B9*(1+$B$5-B$8)</f>
        <v>11000</v>
      </c>
      <c r="C10" s="1">
        <f t="shared" ref="C10:C49" si="1">C9*(1+$B$5-C$8)</f>
        <v>10950.000000000002</v>
      </c>
      <c r="D10" s="1">
        <f t="shared" ref="D10:D49" si="2">D9*(1+$B$5-D$8)</f>
        <v>10800</v>
      </c>
    </row>
    <row r="11" spans="1:6" x14ac:dyDescent="0.2">
      <c r="A11" s="3">
        <f>A10+1</f>
        <v>27</v>
      </c>
      <c r="B11" s="1">
        <f t="shared" si="0"/>
        <v>12100.000000000002</v>
      </c>
      <c r="C11" s="1">
        <f t="shared" si="1"/>
        <v>11990.250000000004</v>
      </c>
      <c r="D11" s="1">
        <f t="shared" si="2"/>
        <v>11664</v>
      </c>
    </row>
    <row r="12" spans="1:6" x14ac:dyDescent="0.2">
      <c r="A12" s="3">
        <f t="shared" ref="A12:A49" si="3">A11+1</f>
        <v>28</v>
      </c>
      <c r="B12" s="1">
        <f t="shared" si="0"/>
        <v>13310.000000000004</v>
      </c>
      <c r="C12" s="1">
        <f t="shared" si="1"/>
        <v>13129.323750000007</v>
      </c>
      <c r="D12" s="1">
        <f t="shared" si="2"/>
        <v>12597.12</v>
      </c>
    </row>
    <row r="13" spans="1:6" x14ac:dyDescent="0.2">
      <c r="A13" s="3">
        <f t="shared" si="3"/>
        <v>29</v>
      </c>
      <c r="B13" s="1">
        <f t="shared" si="0"/>
        <v>14641.000000000005</v>
      </c>
      <c r="C13" s="1">
        <f t="shared" si="1"/>
        <v>14376.60950625001</v>
      </c>
      <c r="D13" s="1">
        <f t="shared" si="2"/>
        <v>13604.889600000002</v>
      </c>
    </row>
    <row r="14" spans="1:6" x14ac:dyDescent="0.2">
      <c r="A14" s="3">
        <f t="shared" si="3"/>
        <v>30</v>
      </c>
      <c r="B14" s="1">
        <f t="shared" si="0"/>
        <v>16105.100000000008</v>
      </c>
      <c r="C14" s="1">
        <f t="shared" si="1"/>
        <v>15742.387409343764</v>
      </c>
      <c r="D14" s="1">
        <f t="shared" si="2"/>
        <v>14693.280768000004</v>
      </c>
    </row>
    <row r="15" spans="1:6" x14ac:dyDescent="0.2">
      <c r="A15" s="3">
        <f t="shared" si="3"/>
        <v>31</v>
      </c>
      <c r="B15" s="1">
        <f t="shared" si="0"/>
        <v>17715.610000000011</v>
      </c>
      <c r="C15" s="1">
        <f t="shared" si="1"/>
        <v>17237.914213231426</v>
      </c>
      <c r="D15" s="1">
        <f t="shared" si="2"/>
        <v>15868.743229440006</v>
      </c>
    </row>
    <row r="16" spans="1:6" x14ac:dyDescent="0.2">
      <c r="A16" s="3">
        <f t="shared" si="3"/>
        <v>32</v>
      </c>
      <c r="B16" s="1">
        <f t="shared" si="0"/>
        <v>19487.171000000013</v>
      </c>
      <c r="C16" s="1">
        <f t="shared" si="1"/>
        <v>18875.516063488416</v>
      </c>
      <c r="D16" s="1">
        <f t="shared" si="2"/>
        <v>17138.242687795209</v>
      </c>
    </row>
    <row r="17" spans="1:4" x14ac:dyDescent="0.2">
      <c r="A17" s="3">
        <f t="shared" si="3"/>
        <v>33</v>
      </c>
      <c r="B17" s="1">
        <f t="shared" si="0"/>
        <v>21435.888100000015</v>
      </c>
      <c r="C17" s="1">
        <f t="shared" si="1"/>
        <v>20668.69008951982</v>
      </c>
      <c r="D17" s="1">
        <f t="shared" si="2"/>
        <v>18509.302102818827</v>
      </c>
    </row>
    <row r="18" spans="1:4" x14ac:dyDescent="0.2">
      <c r="A18" s="3">
        <f t="shared" si="3"/>
        <v>34</v>
      </c>
      <c r="B18" s="1">
        <f t="shared" si="0"/>
        <v>23579.476910000019</v>
      </c>
      <c r="C18" s="1">
        <f t="shared" si="1"/>
        <v>22632.215648024205</v>
      </c>
      <c r="D18" s="1">
        <f t="shared" si="2"/>
        <v>19990.046271044335</v>
      </c>
    </row>
    <row r="19" spans="1:4" x14ac:dyDescent="0.2">
      <c r="A19" s="3">
        <f t="shared" si="3"/>
        <v>35</v>
      </c>
      <c r="B19" s="1">
        <f t="shared" si="0"/>
        <v>25937.424601000024</v>
      </c>
      <c r="C19" s="1">
        <f t="shared" si="1"/>
        <v>24782.276134586507</v>
      </c>
      <c r="D19" s="1">
        <f t="shared" si="2"/>
        <v>21589.249972727885</v>
      </c>
    </row>
    <row r="20" spans="1:4" x14ac:dyDescent="0.2">
      <c r="A20" s="3">
        <f t="shared" si="3"/>
        <v>36</v>
      </c>
      <c r="B20" s="1">
        <f t="shared" si="0"/>
        <v>28531.16706110003</v>
      </c>
      <c r="C20" s="1">
        <f t="shared" si="1"/>
        <v>27136.592367372232</v>
      </c>
      <c r="D20" s="1">
        <f t="shared" si="2"/>
        <v>23316.389970546115</v>
      </c>
    </row>
    <row r="21" spans="1:4" x14ac:dyDescent="0.2">
      <c r="A21" s="3">
        <f t="shared" si="3"/>
        <v>37</v>
      </c>
      <c r="B21" s="1">
        <f t="shared" si="0"/>
        <v>31384.283767210036</v>
      </c>
      <c r="C21" s="1">
        <f t="shared" si="1"/>
        <v>29714.568642272599</v>
      </c>
      <c r="D21" s="1">
        <f t="shared" si="2"/>
        <v>25181.701168189808</v>
      </c>
    </row>
    <row r="22" spans="1:4" x14ac:dyDescent="0.2">
      <c r="A22" s="3">
        <f t="shared" si="3"/>
        <v>38</v>
      </c>
      <c r="B22" s="1">
        <f t="shared" si="0"/>
        <v>34522.712143931043</v>
      </c>
      <c r="C22" s="1">
        <f t="shared" si="1"/>
        <v>32537.452663288503</v>
      </c>
      <c r="D22" s="1">
        <f t="shared" si="2"/>
        <v>27196.237261644994</v>
      </c>
    </row>
    <row r="23" spans="1:4" x14ac:dyDescent="0.2">
      <c r="A23" s="3">
        <f t="shared" si="3"/>
        <v>39</v>
      </c>
      <c r="B23" s="1">
        <f t="shared" si="0"/>
        <v>37974.983358324149</v>
      </c>
      <c r="C23" s="1">
        <f t="shared" si="1"/>
        <v>35628.510666300914</v>
      </c>
      <c r="D23" s="1">
        <f t="shared" si="2"/>
        <v>29371.936242576594</v>
      </c>
    </row>
    <row r="24" spans="1:4" x14ac:dyDescent="0.2">
      <c r="A24" s="3">
        <f t="shared" si="3"/>
        <v>40</v>
      </c>
      <c r="B24" s="1">
        <f t="shared" si="0"/>
        <v>41772.481694156566</v>
      </c>
      <c r="C24" s="1">
        <f t="shared" si="1"/>
        <v>39013.21917959951</v>
      </c>
      <c r="D24" s="1">
        <f t="shared" si="2"/>
        <v>31721.691141982723</v>
      </c>
    </row>
    <row r="25" spans="1:4" x14ac:dyDescent="0.2">
      <c r="A25" s="3">
        <f t="shared" si="3"/>
        <v>41</v>
      </c>
      <c r="B25" s="1">
        <f t="shared" si="0"/>
        <v>45949.729863572225</v>
      </c>
      <c r="C25" s="1">
        <f t="shared" si="1"/>
        <v>42719.475001661471</v>
      </c>
      <c r="D25" s="1">
        <f t="shared" si="2"/>
        <v>34259.426433341345</v>
      </c>
    </row>
    <row r="26" spans="1:4" x14ac:dyDescent="0.2">
      <c r="A26" s="3">
        <f t="shared" si="3"/>
        <v>42</v>
      </c>
      <c r="B26" s="1">
        <f t="shared" si="0"/>
        <v>50544.702849929454</v>
      </c>
      <c r="C26" s="1">
        <f t="shared" si="1"/>
        <v>46777.82512681932</v>
      </c>
      <c r="D26" s="1">
        <f t="shared" si="2"/>
        <v>37000.180548008655</v>
      </c>
    </row>
    <row r="27" spans="1:4" x14ac:dyDescent="0.2">
      <c r="A27" s="3">
        <f t="shared" si="3"/>
        <v>43</v>
      </c>
      <c r="B27" s="1">
        <f t="shared" si="0"/>
        <v>55599.173134922406</v>
      </c>
      <c r="C27" s="1">
        <f t="shared" si="1"/>
        <v>51221.718513867163</v>
      </c>
      <c r="D27" s="1">
        <f t="shared" si="2"/>
        <v>39960.194991849348</v>
      </c>
    </row>
    <row r="28" spans="1:4" x14ac:dyDescent="0.2">
      <c r="A28" s="3">
        <f t="shared" si="3"/>
        <v>44</v>
      </c>
      <c r="B28" s="1">
        <f t="shared" si="0"/>
        <v>61159.090448414652</v>
      </c>
      <c r="C28" s="1">
        <f t="shared" si="1"/>
        <v>56087.781772684553</v>
      </c>
      <c r="D28" s="1">
        <f t="shared" si="2"/>
        <v>43157.010591197301</v>
      </c>
    </row>
    <row r="29" spans="1:4" x14ac:dyDescent="0.2">
      <c r="A29" s="3">
        <f t="shared" si="3"/>
        <v>45</v>
      </c>
      <c r="B29" s="1">
        <f t="shared" si="0"/>
        <v>67274.999493256124</v>
      </c>
      <c r="C29" s="1">
        <f t="shared" si="1"/>
        <v>61416.121041089595</v>
      </c>
      <c r="D29" s="1">
        <f t="shared" si="2"/>
        <v>46609.571438493091</v>
      </c>
    </row>
    <row r="30" spans="1:4" x14ac:dyDescent="0.2">
      <c r="A30" s="3">
        <f t="shared" si="3"/>
        <v>46</v>
      </c>
      <c r="B30" s="1">
        <f t="shared" si="0"/>
        <v>74002.499442581742</v>
      </c>
      <c r="C30" s="1">
        <f t="shared" si="1"/>
        <v>67250.652539993112</v>
      </c>
      <c r="D30" s="1">
        <f t="shared" si="2"/>
        <v>50338.337153572538</v>
      </c>
    </row>
    <row r="31" spans="1:4" x14ac:dyDescent="0.2">
      <c r="A31" s="3">
        <f t="shared" si="3"/>
        <v>47</v>
      </c>
      <c r="B31" s="1">
        <f t="shared" si="0"/>
        <v>81402.749386839918</v>
      </c>
      <c r="C31" s="1">
        <f t="shared" si="1"/>
        <v>73639.464531292469</v>
      </c>
      <c r="D31" s="1">
        <f t="shared" si="2"/>
        <v>54365.404125858346</v>
      </c>
    </row>
    <row r="32" spans="1:4" x14ac:dyDescent="0.2">
      <c r="A32" s="3">
        <f t="shared" si="3"/>
        <v>48</v>
      </c>
      <c r="B32" s="1">
        <f t="shared" si="0"/>
        <v>89543.024325523918</v>
      </c>
      <c r="C32" s="1">
        <f t="shared" si="1"/>
        <v>80635.213661765272</v>
      </c>
      <c r="D32" s="1">
        <f t="shared" si="2"/>
        <v>58714.636455927015</v>
      </c>
    </row>
    <row r="33" spans="1:4" x14ac:dyDescent="0.2">
      <c r="A33" s="3">
        <f t="shared" si="3"/>
        <v>49</v>
      </c>
      <c r="B33" s="1">
        <f t="shared" si="0"/>
        <v>98497.32675807632</v>
      </c>
      <c r="C33" s="1">
        <f t="shared" si="1"/>
        <v>88295.558959632996</v>
      </c>
      <c r="D33" s="1">
        <f t="shared" si="2"/>
        <v>63411.807372401177</v>
      </c>
    </row>
    <row r="34" spans="1:4" x14ac:dyDescent="0.2">
      <c r="A34" s="3">
        <f t="shared" si="3"/>
        <v>50</v>
      </c>
      <c r="B34" s="1">
        <f t="shared" si="0"/>
        <v>108347.05943388396</v>
      </c>
      <c r="C34" s="1">
        <f t="shared" si="1"/>
        <v>96683.637060798152</v>
      </c>
      <c r="D34" s="1">
        <f t="shared" si="2"/>
        <v>68484.751962193273</v>
      </c>
    </row>
    <row r="35" spans="1:4" x14ac:dyDescent="0.2">
      <c r="A35" s="3">
        <f t="shared" si="3"/>
        <v>51</v>
      </c>
      <c r="B35" s="1">
        <f t="shared" si="0"/>
        <v>119181.76537727236</v>
      </c>
      <c r="C35" s="1">
        <f t="shared" si="1"/>
        <v>105868.582581574</v>
      </c>
      <c r="D35" s="1">
        <f t="shared" si="2"/>
        <v>73963.53211916874</v>
      </c>
    </row>
    <row r="36" spans="1:4" x14ac:dyDescent="0.2">
      <c r="A36" s="3">
        <f t="shared" si="3"/>
        <v>52</v>
      </c>
      <c r="B36" s="1">
        <f t="shared" si="0"/>
        <v>131099.9419149996</v>
      </c>
      <c r="C36" s="1">
        <f t="shared" si="1"/>
        <v>115926.09792682354</v>
      </c>
      <c r="D36" s="1">
        <f t="shared" si="2"/>
        <v>79880.614688702248</v>
      </c>
    </row>
    <row r="37" spans="1:4" x14ac:dyDescent="0.2">
      <c r="A37" s="3">
        <f t="shared" si="3"/>
        <v>53</v>
      </c>
      <c r="B37" s="1">
        <f t="shared" si="0"/>
        <v>144209.93610649958</v>
      </c>
      <c r="C37" s="1">
        <f t="shared" si="1"/>
        <v>126939.07722987179</v>
      </c>
      <c r="D37" s="1">
        <f t="shared" si="2"/>
        <v>86271.063863798438</v>
      </c>
    </row>
    <row r="38" spans="1:4" x14ac:dyDescent="0.2">
      <c r="A38" s="3">
        <f t="shared" si="3"/>
        <v>54</v>
      </c>
      <c r="B38" s="1">
        <f t="shared" si="0"/>
        <v>158630.92971714956</v>
      </c>
      <c r="C38" s="1">
        <f t="shared" si="1"/>
        <v>138998.28956670963</v>
      </c>
      <c r="D38" s="1">
        <f t="shared" si="2"/>
        <v>93172.748972902322</v>
      </c>
    </row>
    <row r="39" spans="1:4" x14ac:dyDescent="0.2">
      <c r="A39" s="3">
        <f t="shared" si="3"/>
        <v>55</v>
      </c>
      <c r="B39" s="1">
        <f t="shared" si="0"/>
        <v>174494.02268886453</v>
      </c>
      <c r="C39" s="1">
        <f t="shared" si="1"/>
        <v>152203.12707554706</v>
      </c>
      <c r="D39" s="1">
        <f t="shared" si="2"/>
        <v>100626.56889073452</v>
      </c>
    </row>
    <row r="40" spans="1:4" x14ac:dyDescent="0.2">
      <c r="A40" s="3">
        <f t="shared" si="3"/>
        <v>56</v>
      </c>
      <c r="B40" s="1">
        <f t="shared" si="0"/>
        <v>191943.42495775101</v>
      </c>
      <c r="C40" s="1">
        <f t="shared" si="1"/>
        <v>166662.42414772406</v>
      </c>
      <c r="D40" s="1">
        <f t="shared" si="2"/>
        <v>108676.69440199329</v>
      </c>
    </row>
    <row r="41" spans="1:4" x14ac:dyDescent="0.2">
      <c r="A41" s="3">
        <f t="shared" si="3"/>
        <v>57</v>
      </c>
      <c r="B41" s="1">
        <f t="shared" si="0"/>
        <v>211137.76745352612</v>
      </c>
      <c r="C41" s="1">
        <f t="shared" si="1"/>
        <v>182495.35444175787</v>
      </c>
      <c r="D41" s="1">
        <f t="shared" si="2"/>
        <v>117370.82995415275</v>
      </c>
    </row>
    <row r="42" spans="1:4" x14ac:dyDescent="0.2">
      <c r="A42" s="3">
        <f t="shared" si="3"/>
        <v>58</v>
      </c>
      <c r="B42" s="1">
        <f t="shared" si="0"/>
        <v>232251.54419887875</v>
      </c>
      <c r="C42" s="1">
        <f t="shared" si="1"/>
        <v>199832.41311372491</v>
      </c>
      <c r="D42" s="1">
        <f t="shared" si="2"/>
        <v>126760.49635048499</v>
      </c>
    </row>
    <row r="43" spans="1:4" x14ac:dyDescent="0.2">
      <c r="A43" s="3">
        <f t="shared" si="3"/>
        <v>59</v>
      </c>
      <c r="B43" s="1">
        <f t="shared" si="0"/>
        <v>255476.69861876665</v>
      </c>
      <c r="C43" s="1">
        <f t="shared" si="1"/>
        <v>218816.49235952881</v>
      </c>
      <c r="D43" s="1">
        <f t="shared" si="2"/>
        <v>136901.3360585238</v>
      </c>
    </row>
    <row r="44" spans="1:4" x14ac:dyDescent="0.2">
      <c r="A44" s="3">
        <f t="shared" si="3"/>
        <v>60</v>
      </c>
      <c r="B44" s="1">
        <f t="shared" si="0"/>
        <v>281024.36848064332</v>
      </c>
      <c r="C44" s="1">
        <f t="shared" si="1"/>
        <v>239604.05913368409</v>
      </c>
      <c r="D44" s="1">
        <f t="shared" si="2"/>
        <v>147853.44294320571</v>
      </c>
    </row>
    <row r="45" spans="1:4" x14ac:dyDescent="0.2">
      <c r="A45" s="3">
        <f t="shared" si="3"/>
        <v>61</v>
      </c>
      <c r="B45" s="1">
        <f t="shared" si="0"/>
        <v>309126.80532870768</v>
      </c>
      <c r="C45" s="1">
        <f t="shared" si="1"/>
        <v>262366.44475138414</v>
      </c>
      <c r="D45" s="1">
        <f t="shared" si="2"/>
        <v>159681.71837866216</v>
      </c>
    </row>
    <row r="46" spans="1:4" x14ac:dyDescent="0.2">
      <c r="A46" s="3">
        <f t="shared" si="3"/>
        <v>62</v>
      </c>
      <c r="B46" s="1">
        <f t="shared" si="0"/>
        <v>340039.48586157849</v>
      </c>
      <c r="C46" s="1">
        <f t="shared" si="1"/>
        <v>287291.25700276566</v>
      </c>
      <c r="D46" s="1">
        <f t="shared" si="2"/>
        <v>172456.25584895516</v>
      </c>
    </row>
    <row r="47" spans="1:4" x14ac:dyDescent="0.2">
      <c r="A47" s="3">
        <f t="shared" si="3"/>
        <v>63</v>
      </c>
      <c r="B47" s="1">
        <f t="shared" si="0"/>
        <v>374043.43444773636</v>
      </c>
      <c r="C47" s="1">
        <f t="shared" si="1"/>
        <v>314583.92641802848</v>
      </c>
      <c r="D47" s="1">
        <f t="shared" si="2"/>
        <v>186252.75631687159</v>
      </c>
    </row>
    <row r="48" spans="1:4" x14ac:dyDescent="0.2">
      <c r="A48" s="3">
        <f t="shared" si="3"/>
        <v>64</v>
      </c>
      <c r="B48" s="1">
        <f t="shared" si="0"/>
        <v>411447.77789251006</v>
      </c>
      <c r="C48" s="1">
        <f t="shared" si="1"/>
        <v>344469.39942774124</v>
      </c>
      <c r="D48" s="1">
        <f t="shared" si="2"/>
        <v>201152.97682222133</v>
      </c>
    </row>
    <row r="49" spans="1:4" x14ac:dyDescent="0.2">
      <c r="A49" s="3">
        <f t="shared" si="3"/>
        <v>65</v>
      </c>
      <c r="B49" s="16">
        <f t="shared" si="0"/>
        <v>452592.55568176112</v>
      </c>
      <c r="C49" s="16">
        <f t="shared" si="1"/>
        <v>377193.99237337674</v>
      </c>
      <c r="D49" s="16">
        <f t="shared" si="2"/>
        <v>217245.21496799905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showRuler="0" zoomScale="97" workbookViewId="0">
      <selection activeCell="A7" sqref="A7"/>
    </sheetView>
  </sheetViews>
  <sheetFormatPr baseColWidth="10" defaultRowHeight="16" x14ac:dyDescent="0.2"/>
  <cols>
    <col min="1" max="1" width="10.83203125" style="3"/>
    <col min="2" max="2" width="13.6640625" style="27" customWidth="1"/>
    <col min="3" max="3" width="13" style="27" customWidth="1"/>
    <col min="4" max="4" width="17.6640625" style="1" bestFit="1" customWidth="1"/>
    <col min="5" max="5" width="15.33203125" style="1" customWidth="1"/>
    <col min="6" max="6" width="13.6640625" style="1" customWidth="1"/>
  </cols>
  <sheetData>
    <row r="1" spans="1:6" ht="24" x14ac:dyDescent="0.3">
      <c r="A1" s="34" t="s">
        <v>18</v>
      </c>
      <c r="B1" s="34"/>
      <c r="C1" s="34"/>
      <c r="D1" s="34"/>
      <c r="E1" s="34"/>
      <c r="F1" s="34"/>
    </row>
    <row r="2" spans="1:6" ht="19" x14ac:dyDescent="0.25">
      <c r="A2" s="37" t="s">
        <v>20</v>
      </c>
      <c r="B2" s="37"/>
      <c r="C2" s="37"/>
      <c r="D2" s="37"/>
      <c r="E2" s="37"/>
      <c r="F2" s="37"/>
    </row>
    <row r="3" spans="1:6" ht="19" x14ac:dyDescent="0.25">
      <c r="A3" s="23" t="s">
        <v>19</v>
      </c>
      <c r="B3" s="23"/>
      <c r="C3" s="23"/>
      <c r="D3" s="23"/>
      <c r="E3" s="23"/>
      <c r="F3" s="23"/>
    </row>
    <row r="5" spans="1:6" s="7" customFormat="1" x14ac:dyDescent="0.2">
      <c r="A5" s="30" t="s">
        <v>4</v>
      </c>
      <c r="B5" s="31" t="s">
        <v>5</v>
      </c>
      <c r="C5" s="31" t="s">
        <v>1</v>
      </c>
      <c r="D5" s="32" t="s">
        <v>7</v>
      </c>
      <c r="E5" s="32" t="s">
        <v>2</v>
      </c>
      <c r="F5" s="32" t="s">
        <v>3</v>
      </c>
    </row>
    <row r="6" spans="1:6" s="2" customFormat="1" x14ac:dyDescent="0.2">
      <c r="A6" s="18"/>
      <c r="B6" s="18"/>
      <c r="C6" s="18">
        <v>7.0000000000000007E-2</v>
      </c>
      <c r="D6" s="18">
        <v>0.03</v>
      </c>
      <c r="E6" s="18">
        <v>0.1</v>
      </c>
      <c r="F6" s="18">
        <v>-0.8</v>
      </c>
    </row>
    <row r="7" spans="1:6" s="9" customFormat="1" x14ac:dyDescent="0.2">
      <c r="A7" s="15">
        <v>25</v>
      </c>
      <c r="B7" s="29">
        <v>0</v>
      </c>
      <c r="C7" s="29"/>
      <c r="D7" s="15">
        <v>100000</v>
      </c>
      <c r="E7" s="15"/>
      <c r="F7" s="15"/>
    </row>
    <row r="8" spans="1:6" s="14" customFormat="1" x14ac:dyDescent="0.2">
      <c r="A8" s="10">
        <f>A7</f>
        <v>25</v>
      </c>
      <c r="B8" s="28">
        <f>B7</f>
        <v>0</v>
      </c>
      <c r="C8" s="28">
        <f>IF(B8*$C$6 &gt; 0, B8*$C$6, 0)</f>
        <v>0</v>
      </c>
      <c r="D8" s="11">
        <f>D7</f>
        <v>100000</v>
      </c>
      <c r="E8" s="11">
        <f>IF(A8&lt;=65, D8*$E$6, 0)</f>
        <v>10000</v>
      </c>
      <c r="F8" s="1">
        <f t="shared" ref="F8:F71" si="0">IF(A8&gt;65, D7*$F$6, 0)</f>
        <v>0</v>
      </c>
    </row>
    <row r="9" spans="1:6" x14ac:dyDescent="0.2">
      <c r="A9" s="3">
        <f>A8+1</f>
        <v>26</v>
      </c>
      <c r="B9" s="27">
        <f>B8+C8+E8+F8</f>
        <v>10000</v>
      </c>
      <c r="C9" s="28">
        <f t="shared" ref="C9:C72" si="1">IF(B9*$C$6 &gt; 0, B9*$C$6, 0)</f>
        <v>700.00000000000011</v>
      </c>
      <c r="D9" s="1">
        <f t="shared" ref="D9:D47" si="2">D8*(1+$D$6)</f>
        <v>103000</v>
      </c>
      <c r="E9" s="11">
        <f t="shared" ref="E9:E72" si="3">IF(A9&lt;=65, D9*$E$6, 0)</f>
        <v>10300</v>
      </c>
      <c r="F9" s="1">
        <f t="shared" si="0"/>
        <v>0</v>
      </c>
    </row>
    <row r="10" spans="1:6" x14ac:dyDescent="0.2">
      <c r="A10" s="3">
        <f>A9+1</f>
        <v>27</v>
      </c>
      <c r="B10" s="27">
        <f t="shared" ref="B10:B49" si="4">B9+C9+E9+F9</f>
        <v>21000</v>
      </c>
      <c r="C10" s="28">
        <f t="shared" si="1"/>
        <v>1470.0000000000002</v>
      </c>
      <c r="D10" s="1">
        <f t="shared" si="2"/>
        <v>106090</v>
      </c>
      <c r="E10" s="11">
        <f t="shared" si="3"/>
        <v>10609</v>
      </c>
      <c r="F10" s="1">
        <f t="shared" si="0"/>
        <v>0</v>
      </c>
    </row>
    <row r="11" spans="1:6" x14ac:dyDescent="0.2">
      <c r="A11" s="3">
        <f t="shared" ref="A11:A48" si="5">A10+1</f>
        <v>28</v>
      </c>
      <c r="B11" s="27">
        <f t="shared" si="4"/>
        <v>33079</v>
      </c>
      <c r="C11" s="28">
        <f t="shared" si="1"/>
        <v>2315.5300000000002</v>
      </c>
      <c r="D11" s="1">
        <f t="shared" si="2"/>
        <v>109272.7</v>
      </c>
      <c r="E11" s="11">
        <f t="shared" si="3"/>
        <v>10927.27</v>
      </c>
      <c r="F11" s="1">
        <f t="shared" si="0"/>
        <v>0</v>
      </c>
    </row>
    <row r="12" spans="1:6" x14ac:dyDescent="0.2">
      <c r="A12" s="3">
        <f t="shared" si="5"/>
        <v>29</v>
      </c>
      <c r="B12" s="27">
        <f t="shared" si="4"/>
        <v>46321.8</v>
      </c>
      <c r="C12" s="28">
        <f t="shared" si="1"/>
        <v>3242.5260000000003</v>
      </c>
      <c r="D12" s="1">
        <f t="shared" si="2"/>
        <v>112550.88099999999</v>
      </c>
      <c r="E12" s="11">
        <f t="shared" si="3"/>
        <v>11255.088100000001</v>
      </c>
      <c r="F12" s="1">
        <f t="shared" si="0"/>
        <v>0</v>
      </c>
    </row>
    <row r="13" spans="1:6" x14ac:dyDescent="0.2">
      <c r="A13" s="3">
        <f t="shared" si="5"/>
        <v>30</v>
      </c>
      <c r="B13" s="27">
        <f t="shared" si="4"/>
        <v>60819.414100000002</v>
      </c>
      <c r="C13" s="28">
        <f t="shared" si="1"/>
        <v>4257.3589870000005</v>
      </c>
      <c r="D13" s="1">
        <f t="shared" si="2"/>
        <v>115927.40742999999</v>
      </c>
      <c r="E13" s="11">
        <f t="shared" si="3"/>
        <v>11592.740743</v>
      </c>
      <c r="F13" s="1">
        <f t="shared" si="0"/>
        <v>0</v>
      </c>
    </row>
    <row r="14" spans="1:6" x14ac:dyDescent="0.2">
      <c r="A14" s="3">
        <f t="shared" si="5"/>
        <v>31</v>
      </c>
      <c r="B14" s="27">
        <f t="shared" si="4"/>
        <v>76669.513829999996</v>
      </c>
      <c r="C14" s="28">
        <f t="shared" si="1"/>
        <v>5366.8659680999999</v>
      </c>
      <c r="D14" s="1">
        <f t="shared" si="2"/>
        <v>119405.2296529</v>
      </c>
      <c r="E14" s="11">
        <f t="shared" si="3"/>
        <v>11940.522965290002</v>
      </c>
      <c r="F14" s="1">
        <f t="shared" si="0"/>
        <v>0</v>
      </c>
    </row>
    <row r="15" spans="1:6" x14ac:dyDescent="0.2">
      <c r="A15" s="3">
        <f t="shared" si="5"/>
        <v>32</v>
      </c>
      <c r="B15" s="27">
        <f t="shared" si="4"/>
        <v>93976.902763389997</v>
      </c>
      <c r="C15" s="28">
        <f t="shared" si="1"/>
        <v>6578.3831934373002</v>
      </c>
      <c r="D15" s="1">
        <f t="shared" si="2"/>
        <v>122987.386542487</v>
      </c>
      <c r="E15" s="11">
        <f t="shared" si="3"/>
        <v>12298.7386542487</v>
      </c>
      <c r="F15" s="1">
        <f t="shared" si="0"/>
        <v>0</v>
      </c>
    </row>
    <row r="16" spans="1:6" x14ac:dyDescent="0.2">
      <c r="A16" s="3">
        <f t="shared" si="5"/>
        <v>33</v>
      </c>
      <c r="B16" s="27">
        <f t="shared" si="4"/>
        <v>112854.02461107599</v>
      </c>
      <c r="C16" s="28">
        <f t="shared" si="1"/>
        <v>7899.7817227753203</v>
      </c>
      <c r="D16" s="1">
        <f t="shared" si="2"/>
        <v>126677.00813876161</v>
      </c>
      <c r="E16" s="11">
        <f t="shared" si="3"/>
        <v>12667.700813876161</v>
      </c>
      <c r="F16" s="1">
        <f t="shared" si="0"/>
        <v>0</v>
      </c>
    </row>
    <row r="17" spans="1:6" x14ac:dyDescent="0.2">
      <c r="A17" s="3">
        <f t="shared" si="5"/>
        <v>34</v>
      </c>
      <c r="B17" s="27">
        <f t="shared" si="4"/>
        <v>133421.50714772748</v>
      </c>
      <c r="C17" s="28">
        <f t="shared" si="1"/>
        <v>9339.5055003409234</v>
      </c>
      <c r="D17" s="1">
        <f t="shared" si="2"/>
        <v>130477.31838292447</v>
      </c>
      <c r="E17" s="11">
        <f t="shared" si="3"/>
        <v>13047.731838292448</v>
      </c>
      <c r="F17" s="1">
        <f t="shared" si="0"/>
        <v>0</v>
      </c>
    </row>
    <row r="18" spans="1:6" x14ac:dyDescent="0.2">
      <c r="A18" s="3">
        <f t="shared" si="5"/>
        <v>35</v>
      </c>
      <c r="B18" s="27">
        <f t="shared" si="4"/>
        <v>155808.74448636084</v>
      </c>
      <c r="C18" s="28">
        <f t="shared" si="1"/>
        <v>10906.61211404526</v>
      </c>
      <c r="D18" s="1">
        <f t="shared" si="2"/>
        <v>134391.6379344122</v>
      </c>
      <c r="E18" s="11">
        <f t="shared" si="3"/>
        <v>13439.163793441221</v>
      </c>
      <c r="F18" s="1">
        <f t="shared" si="0"/>
        <v>0</v>
      </c>
    </row>
    <row r="19" spans="1:6" x14ac:dyDescent="0.2">
      <c r="A19" s="3">
        <f t="shared" si="5"/>
        <v>36</v>
      </c>
      <c r="B19" s="27">
        <f t="shared" si="4"/>
        <v>180154.52039384734</v>
      </c>
      <c r="C19" s="28">
        <f t="shared" si="1"/>
        <v>12610.816427569314</v>
      </c>
      <c r="D19" s="1">
        <f t="shared" si="2"/>
        <v>138423.38707244457</v>
      </c>
      <c r="E19" s="11">
        <f t="shared" si="3"/>
        <v>13842.338707244458</v>
      </c>
      <c r="F19" s="1">
        <f t="shared" si="0"/>
        <v>0</v>
      </c>
    </row>
    <row r="20" spans="1:6" x14ac:dyDescent="0.2">
      <c r="A20" s="3">
        <f t="shared" si="5"/>
        <v>37</v>
      </c>
      <c r="B20" s="27">
        <f t="shared" si="4"/>
        <v>206607.67552866112</v>
      </c>
      <c r="C20" s="28">
        <f t="shared" si="1"/>
        <v>14462.53728700628</v>
      </c>
      <c r="D20" s="1">
        <f t="shared" si="2"/>
        <v>142576.08868461792</v>
      </c>
      <c r="E20" s="11">
        <f t="shared" si="3"/>
        <v>14257.608868461793</v>
      </c>
      <c r="F20" s="1">
        <f t="shared" si="0"/>
        <v>0</v>
      </c>
    </row>
    <row r="21" spans="1:6" x14ac:dyDescent="0.2">
      <c r="A21" s="3">
        <f t="shared" si="5"/>
        <v>38</v>
      </c>
      <c r="B21" s="27">
        <f t="shared" si="4"/>
        <v>235327.82168412919</v>
      </c>
      <c r="C21" s="28">
        <f t="shared" si="1"/>
        <v>16472.947517889046</v>
      </c>
      <c r="D21" s="1">
        <f t="shared" si="2"/>
        <v>146853.37134515645</v>
      </c>
      <c r="E21" s="11">
        <f t="shared" si="3"/>
        <v>14685.337134515647</v>
      </c>
      <c r="F21" s="1">
        <f t="shared" si="0"/>
        <v>0</v>
      </c>
    </row>
    <row r="22" spans="1:6" x14ac:dyDescent="0.2">
      <c r="A22" s="3">
        <f t="shared" si="5"/>
        <v>39</v>
      </c>
      <c r="B22" s="27">
        <f t="shared" si="4"/>
        <v>266486.10633653391</v>
      </c>
      <c r="C22" s="28">
        <f t="shared" si="1"/>
        <v>18654.027443557374</v>
      </c>
      <c r="D22" s="1">
        <f t="shared" si="2"/>
        <v>151258.97248551116</v>
      </c>
      <c r="E22" s="11">
        <f t="shared" si="3"/>
        <v>15125.897248551117</v>
      </c>
      <c r="F22" s="1">
        <f t="shared" si="0"/>
        <v>0</v>
      </c>
    </row>
    <row r="23" spans="1:6" x14ac:dyDescent="0.2">
      <c r="A23" s="3">
        <f t="shared" si="5"/>
        <v>40</v>
      </c>
      <c r="B23" s="27">
        <f t="shared" si="4"/>
        <v>300266.03102864244</v>
      </c>
      <c r="C23" s="28">
        <f t="shared" si="1"/>
        <v>21018.622172004973</v>
      </c>
      <c r="D23" s="1">
        <f t="shared" si="2"/>
        <v>155796.74166007648</v>
      </c>
      <c r="E23" s="11">
        <f t="shared" si="3"/>
        <v>15579.67416600765</v>
      </c>
      <c r="F23" s="1">
        <f t="shared" si="0"/>
        <v>0</v>
      </c>
    </row>
    <row r="24" spans="1:6" x14ac:dyDescent="0.2">
      <c r="A24" s="3">
        <f t="shared" si="5"/>
        <v>41</v>
      </c>
      <c r="B24" s="27">
        <f t="shared" si="4"/>
        <v>336864.32736665505</v>
      </c>
      <c r="C24" s="28">
        <f t="shared" si="1"/>
        <v>23580.502915665857</v>
      </c>
      <c r="D24" s="1">
        <f t="shared" si="2"/>
        <v>160470.6439098788</v>
      </c>
      <c r="E24" s="11">
        <f t="shared" si="3"/>
        <v>16047.06439098788</v>
      </c>
      <c r="F24" s="1">
        <f t="shared" si="0"/>
        <v>0</v>
      </c>
    </row>
    <row r="25" spans="1:6" x14ac:dyDescent="0.2">
      <c r="A25" s="3">
        <f t="shared" si="5"/>
        <v>42</v>
      </c>
      <c r="B25" s="27">
        <f t="shared" si="4"/>
        <v>376491.89467330877</v>
      </c>
      <c r="C25" s="28">
        <f t="shared" si="1"/>
        <v>26354.432627131617</v>
      </c>
      <c r="D25" s="1">
        <f t="shared" si="2"/>
        <v>165284.76322717516</v>
      </c>
      <c r="E25" s="11">
        <f t="shared" si="3"/>
        <v>16528.476322717517</v>
      </c>
      <c r="F25" s="1">
        <f t="shared" si="0"/>
        <v>0</v>
      </c>
    </row>
    <row r="26" spans="1:6" x14ac:dyDescent="0.2">
      <c r="A26" s="3">
        <f t="shared" si="5"/>
        <v>43</v>
      </c>
      <c r="B26" s="27">
        <f t="shared" si="4"/>
        <v>419374.8036231579</v>
      </c>
      <c r="C26" s="28">
        <f t="shared" si="1"/>
        <v>29356.236253621057</v>
      </c>
      <c r="D26" s="1">
        <f t="shared" si="2"/>
        <v>170243.30612399042</v>
      </c>
      <c r="E26" s="11">
        <f t="shared" si="3"/>
        <v>17024.330612399044</v>
      </c>
      <c r="F26" s="1">
        <f t="shared" si="0"/>
        <v>0</v>
      </c>
    </row>
    <row r="27" spans="1:6" x14ac:dyDescent="0.2">
      <c r="A27" s="3">
        <f t="shared" si="5"/>
        <v>44</v>
      </c>
      <c r="B27" s="27">
        <f t="shared" si="4"/>
        <v>465755.37048917799</v>
      </c>
      <c r="C27" s="28">
        <f t="shared" si="1"/>
        <v>32602.875934242464</v>
      </c>
      <c r="D27" s="1">
        <f t="shared" si="2"/>
        <v>175350.60530771012</v>
      </c>
      <c r="E27" s="11">
        <f t="shared" si="3"/>
        <v>17535.060530771014</v>
      </c>
      <c r="F27" s="1">
        <f t="shared" si="0"/>
        <v>0</v>
      </c>
    </row>
    <row r="28" spans="1:6" x14ac:dyDescent="0.2">
      <c r="A28" s="3">
        <f t="shared" si="5"/>
        <v>45</v>
      </c>
      <c r="B28" s="27">
        <f t="shared" si="4"/>
        <v>515893.30695419147</v>
      </c>
      <c r="C28" s="28">
        <f t="shared" si="1"/>
        <v>36112.531486793407</v>
      </c>
      <c r="D28" s="1">
        <f t="shared" si="2"/>
        <v>180611.12346694144</v>
      </c>
      <c r="E28" s="11">
        <f t="shared" si="3"/>
        <v>18061.112346694146</v>
      </c>
      <c r="F28" s="1">
        <f t="shared" si="0"/>
        <v>0</v>
      </c>
    </row>
    <row r="29" spans="1:6" x14ac:dyDescent="0.2">
      <c r="A29" s="3">
        <f t="shared" si="5"/>
        <v>46</v>
      </c>
      <c r="B29" s="27">
        <f t="shared" si="4"/>
        <v>570066.95078767894</v>
      </c>
      <c r="C29" s="28">
        <f t="shared" si="1"/>
        <v>39904.68655513753</v>
      </c>
      <c r="D29" s="1">
        <f t="shared" si="2"/>
        <v>186029.4571709497</v>
      </c>
      <c r="E29" s="11">
        <f t="shared" si="3"/>
        <v>18602.945717094972</v>
      </c>
      <c r="F29" s="1">
        <f t="shared" si="0"/>
        <v>0</v>
      </c>
    </row>
    <row r="30" spans="1:6" x14ac:dyDescent="0.2">
      <c r="A30" s="3">
        <f t="shared" si="5"/>
        <v>47</v>
      </c>
      <c r="B30" s="27">
        <f t="shared" si="4"/>
        <v>628574.58305991138</v>
      </c>
      <c r="C30" s="28">
        <f t="shared" si="1"/>
        <v>44000.220814193803</v>
      </c>
      <c r="D30" s="1">
        <f t="shared" si="2"/>
        <v>191610.34088607819</v>
      </c>
      <c r="E30" s="11">
        <f t="shared" si="3"/>
        <v>19161.034088607819</v>
      </c>
      <c r="F30" s="1">
        <f t="shared" si="0"/>
        <v>0</v>
      </c>
    </row>
    <row r="31" spans="1:6" x14ac:dyDescent="0.2">
      <c r="A31" s="3">
        <f t="shared" si="5"/>
        <v>48</v>
      </c>
      <c r="B31" s="27">
        <f t="shared" si="4"/>
        <v>691735.83796271309</v>
      </c>
      <c r="C31" s="28">
        <f t="shared" si="1"/>
        <v>48421.508657389924</v>
      </c>
      <c r="D31" s="1">
        <f t="shared" si="2"/>
        <v>197358.65111266053</v>
      </c>
      <c r="E31" s="11">
        <f t="shared" si="3"/>
        <v>19735.865111266055</v>
      </c>
      <c r="F31" s="1">
        <f t="shared" si="0"/>
        <v>0</v>
      </c>
    </row>
    <row r="32" spans="1:6" x14ac:dyDescent="0.2">
      <c r="A32" s="3">
        <f t="shared" si="5"/>
        <v>49</v>
      </c>
      <c r="B32" s="27">
        <f t="shared" si="4"/>
        <v>759893.21173136903</v>
      </c>
      <c r="C32" s="28">
        <f t="shared" si="1"/>
        <v>53192.524821195839</v>
      </c>
      <c r="D32" s="1">
        <f t="shared" si="2"/>
        <v>203279.41064604034</v>
      </c>
      <c r="E32" s="11">
        <f t="shared" si="3"/>
        <v>20327.941064604034</v>
      </c>
      <c r="F32" s="1">
        <f t="shared" si="0"/>
        <v>0</v>
      </c>
    </row>
    <row r="33" spans="1:6" x14ac:dyDescent="0.2">
      <c r="A33" s="3">
        <f t="shared" si="5"/>
        <v>50</v>
      </c>
      <c r="B33" s="27">
        <f t="shared" si="4"/>
        <v>833413.67761716899</v>
      </c>
      <c r="C33" s="28">
        <f t="shared" si="1"/>
        <v>58338.957433201831</v>
      </c>
      <c r="D33" s="1">
        <f t="shared" si="2"/>
        <v>209377.79296542157</v>
      </c>
      <c r="E33" s="11">
        <f t="shared" si="3"/>
        <v>20937.779296542158</v>
      </c>
      <c r="F33" s="1">
        <f t="shared" si="0"/>
        <v>0</v>
      </c>
    </row>
    <row r="34" spans="1:6" x14ac:dyDescent="0.2">
      <c r="A34" s="3">
        <f t="shared" si="5"/>
        <v>51</v>
      </c>
      <c r="B34" s="27">
        <f t="shared" si="4"/>
        <v>912690.41434691299</v>
      </c>
      <c r="C34" s="28">
        <f t="shared" si="1"/>
        <v>63888.329004283914</v>
      </c>
      <c r="D34" s="1">
        <f t="shared" si="2"/>
        <v>215659.12675438423</v>
      </c>
      <c r="E34" s="11">
        <f t="shared" si="3"/>
        <v>21565.912675438423</v>
      </c>
      <c r="F34" s="1">
        <f t="shared" si="0"/>
        <v>0</v>
      </c>
    </row>
    <row r="35" spans="1:6" x14ac:dyDescent="0.2">
      <c r="A35" s="3">
        <f t="shared" si="5"/>
        <v>52</v>
      </c>
      <c r="B35" s="27">
        <f t="shared" si="4"/>
        <v>998144.65602663532</v>
      </c>
      <c r="C35" s="28">
        <f t="shared" si="1"/>
        <v>69870.125921864485</v>
      </c>
      <c r="D35" s="1">
        <f t="shared" si="2"/>
        <v>222128.90055701576</v>
      </c>
      <c r="E35" s="11">
        <f t="shared" si="3"/>
        <v>22212.890055701577</v>
      </c>
      <c r="F35" s="1">
        <f t="shared" si="0"/>
        <v>0</v>
      </c>
    </row>
    <row r="36" spans="1:6" x14ac:dyDescent="0.2">
      <c r="A36" s="3">
        <f t="shared" si="5"/>
        <v>53</v>
      </c>
      <c r="B36" s="27">
        <f t="shared" si="4"/>
        <v>1090227.6720042014</v>
      </c>
      <c r="C36" s="28">
        <f t="shared" si="1"/>
        <v>76315.937040294113</v>
      </c>
      <c r="D36" s="1">
        <f t="shared" si="2"/>
        <v>228792.76757372625</v>
      </c>
      <c r="E36" s="11">
        <f t="shared" si="3"/>
        <v>22879.276757372627</v>
      </c>
      <c r="F36" s="1">
        <f t="shared" si="0"/>
        <v>0</v>
      </c>
    </row>
    <row r="37" spans="1:6" x14ac:dyDescent="0.2">
      <c r="A37" s="3">
        <f t="shared" si="5"/>
        <v>54</v>
      </c>
      <c r="B37" s="27">
        <f t="shared" si="4"/>
        <v>1189422.885801868</v>
      </c>
      <c r="C37" s="28">
        <f t="shared" si="1"/>
        <v>83259.602006130764</v>
      </c>
      <c r="D37" s="1">
        <f t="shared" si="2"/>
        <v>235656.55060093803</v>
      </c>
      <c r="E37" s="11">
        <f t="shared" si="3"/>
        <v>23565.655060093806</v>
      </c>
      <c r="F37" s="1">
        <f t="shared" si="0"/>
        <v>0</v>
      </c>
    </row>
    <row r="38" spans="1:6" x14ac:dyDescent="0.2">
      <c r="A38" s="3">
        <f t="shared" si="5"/>
        <v>55</v>
      </c>
      <c r="B38" s="27">
        <f t="shared" si="4"/>
        <v>1296248.1428680927</v>
      </c>
      <c r="C38" s="28">
        <f t="shared" si="1"/>
        <v>90737.370000766503</v>
      </c>
      <c r="D38" s="1">
        <f t="shared" si="2"/>
        <v>242726.24711896619</v>
      </c>
      <c r="E38" s="11">
        <f t="shared" si="3"/>
        <v>24272.62471189662</v>
      </c>
      <c r="F38" s="1">
        <f t="shared" si="0"/>
        <v>0</v>
      </c>
    </row>
    <row r="39" spans="1:6" x14ac:dyDescent="0.2">
      <c r="A39" s="3">
        <f t="shared" si="5"/>
        <v>56</v>
      </c>
      <c r="B39" s="27">
        <f t="shared" si="4"/>
        <v>1411258.1375807559</v>
      </c>
      <c r="C39" s="28">
        <f t="shared" si="1"/>
        <v>98788.069630652913</v>
      </c>
      <c r="D39" s="1">
        <f t="shared" si="2"/>
        <v>250008.03453253518</v>
      </c>
      <c r="E39" s="11">
        <f t="shared" si="3"/>
        <v>25000.80345325352</v>
      </c>
      <c r="F39" s="1">
        <f t="shared" si="0"/>
        <v>0</v>
      </c>
    </row>
    <row r="40" spans="1:6" x14ac:dyDescent="0.2">
      <c r="A40" s="3">
        <f t="shared" si="5"/>
        <v>57</v>
      </c>
      <c r="B40" s="27">
        <f t="shared" si="4"/>
        <v>1535047.0106646623</v>
      </c>
      <c r="C40" s="28">
        <f t="shared" si="1"/>
        <v>107453.29074652637</v>
      </c>
      <c r="D40" s="1">
        <f t="shared" si="2"/>
        <v>257508.27556851125</v>
      </c>
      <c r="E40" s="11">
        <f t="shared" si="3"/>
        <v>25750.827556851127</v>
      </c>
      <c r="F40" s="1">
        <f t="shared" si="0"/>
        <v>0</v>
      </c>
    </row>
    <row r="41" spans="1:6" x14ac:dyDescent="0.2">
      <c r="A41" s="3">
        <f t="shared" si="5"/>
        <v>58</v>
      </c>
      <c r="B41" s="27">
        <f t="shared" si="4"/>
        <v>1668251.1289680398</v>
      </c>
      <c r="C41" s="28">
        <f t="shared" si="1"/>
        <v>116777.5790277628</v>
      </c>
      <c r="D41" s="1">
        <f t="shared" si="2"/>
        <v>265233.52383556659</v>
      </c>
      <c r="E41" s="11">
        <f t="shared" si="3"/>
        <v>26523.352383556659</v>
      </c>
      <c r="F41" s="1">
        <f t="shared" si="0"/>
        <v>0</v>
      </c>
    </row>
    <row r="42" spans="1:6" x14ac:dyDescent="0.2">
      <c r="A42" s="3">
        <f t="shared" si="5"/>
        <v>59</v>
      </c>
      <c r="B42" s="27">
        <f t="shared" si="4"/>
        <v>1811552.0603793594</v>
      </c>
      <c r="C42" s="28">
        <f t="shared" si="1"/>
        <v>126808.64422655517</v>
      </c>
      <c r="D42" s="1">
        <f t="shared" si="2"/>
        <v>273190.52955063363</v>
      </c>
      <c r="E42" s="11">
        <f t="shared" si="3"/>
        <v>27319.052955063366</v>
      </c>
      <c r="F42" s="1">
        <f t="shared" si="0"/>
        <v>0</v>
      </c>
    </row>
    <row r="43" spans="1:6" x14ac:dyDescent="0.2">
      <c r="A43" s="3">
        <f t="shared" si="5"/>
        <v>60</v>
      </c>
      <c r="B43" s="27">
        <f t="shared" si="4"/>
        <v>1965679.7575609779</v>
      </c>
      <c r="C43" s="28">
        <f t="shared" si="1"/>
        <v>137597.58302926845</v>
      </c>
      <c r="D43" s="1">
        <f t="shared" si="2"/>
        <v>281386.24543715263</v>
      </c>
      <c r="E43" s="11">
        <f t="shared" si="3"/>
        <v>28138.624543715265</v>
      </c>
      <c r="F43" s="1">
        <f t="shared" si="0"/>
        <v>0</v>
      </c>
    </row>
    <row r="44" spans="1:6" x14ac:dyDescent="0.2">
      <c r="A44" s="3">
        <f t="shared" si="5"/>
        <v>61</v>
      </c>
      <c r="B44" s="27">
        <f t="shared" si="4"/>
        <v>2131415.9651339618</v>
      </c>
      <c r="C44" s="28">
        <f t="shared" si="1"/>
        <v>149199.11755937734</v>
      </c>
      <c r="D44" s="1">
        <f t="shared" si="2"/>
        <v>289827.83280026721</v>
      </c>
      <c r="E44" s="11">
        <f t="shared" si="3"/>
        <v>28982.783280026721</v>
      </c>
      <c r="F44" s="1">
        <f t="shared" si="0"/>
        <v>0</v>
      </c>
    </row>
    <row r="45" spans="1:6" x14ac:dyDescent="0.2">
      <c r="A45" s="3">
        <f t="shared" si="5"/>
        <v>62</v>
      </c>
      <c r="B45" s="27">
        <f t="shared" si="4"/>
        <v>2309597.865973366</v>
      </c>
      <c r="C45" s="28">
        <f t="shared" si="1"/>
        <v>161671.85061813562</v>
      </c>
      <c r="D45" s="1">
        <f t="shared" si="2"/>
        <v>298522.66778427525</v>
      </c>
      <c r="E45" s="11">
        <f t="shared" si="3"/>
        <v>29852.266778427525</v>
      </c>
      <c r="F45" s="1">
        <f t="shared" si="0"/>
        <v>0</v>
      </c>
    </row>
    <row r="46" spans="1:6" x14ac:dyDescent="0.2">
      <c r="A46" s="3">
        <f t="shared" si="5"/>
        <v>63</v>
      </c>
      <c r="B46" s="27">
        <f t="shared" si="4"/>
        <v>2501121.9833699293</v>
      </c>
      <c r="C46" s="28">
        <f t="shared" si="1"/>
        <v>175078.53883589507</v>
      </c>
      <c r="D46" s="1">
        <f t="shared" si="2"/>
        <v>307478.3478178035</v>
      </c>
      <c r="E46" s="11">
        <f t="shared" si="3"/>
        <v>30747.834781780351</v>
      </c>
      <c r="F46" s="1">
        <f t="shared" si="0"/>
        <v>0</v>
      </c>
    </row>
    <row r="47" spans="1:6" x14ac:dyDescent="0.2">
      <c r="A47" s="3">
        <f t="shared" si="5"/>
        <v>64</v>
      </c>
      <c r="B47" s="27">
        <f t="shared" si="4"/>
        <v>2706948.3569876049</v>
      </c>
      <c r="C47" s="28">
        <f t="shared" si="1"/>
        <v>189486.38498913235</v>
      </c>
      <c r="D47" s="1">
        <f t="shared" si="2"/>
        <v>316702.69825233764</v>
      </c>
      <c r="E47" s="11">
        <f t="shared" si="3"/>
        <v>31670.269825233765</v>
      </c>
      <c r="F47" s="1">
        <f t="shared" si="0"/>
        <v>0</v>
      </c>
    </row>
    <row r="48" spans="1:6" x14ac:dyDescent="0.2">
      <c r="A48" s="3">
        <f t="shared" si="5"/>
        <v>65</v>
      </c>
      <c r="B48" s="27">
        <f t="shared" si="4"/>
        <v>2928105.0118019707</v>
      </c>
      <c r="C48" s="28">
        <f t="shared" si="1"/>
        <v>204967.35082613796</v>
      </c>
      <c r="D48" s="1">
        <f t="shared" ref="D48:D77" si="6">D47*(1+$D$6)</f>
        <v>326203.77919990779</v>
      </c>
      <c r="E48" s="11">
        <f t="shared" si="3"/>
        <v>32620.37791999078</v>
      </c>
      <c r="F48" s="1">
        <f t="shared" si="0"/>
        <v>0</v>
      </c>
    </row>
    <row r="49" spans="1:6" x14ac:dyDescent="0.2">
      <c r="A49" s="3">
        <f t="shared" ref="A49" si="7">A48+1</f>
        <v>66</v>
      </c>
      <c r="B49" s="27">
        <f t="shared" si="4"/>
        <v>3165692.7405480994</v>
      </c>
      <c r="C49" s="28">
        <f t="shared" si="1"/>
        <v>221598.49183836699</v>
      </c>
      <c r="D49" s="1">
        <f t="shared" si="6"/>
        <v>335989.89257590502</v>
      </c>
      <c r="E49" s="11">
        <f t="shared" si="3"/>
        <v>0</v>
      </c>
      <c r="F49" s="1">
        <f>IF(A49&gt;65, D48*$F$6, 0)</f>
        <v>-260963.02335992624</v>
      </c>
    </row>
    <row r="50" spans="1:6" x14ac:dyDescent="0.2">
      <c r="A50" s="3">
        <f t="shared" ref="A50:A66" si="8">A49+1</f>
        <v>67</v>
      </c>
      <c r="B50" s="27">
        <f t="shared" ref="B50:B66" si="9">B49+C49+E49+F49</f>
        <v>3126328.2090265402</v>
      </c>
      <c r="C50" s="28">
        <f t="shared" si="1"/>
        <v>218842.97463185783</v>
      </c>
      <c r="D50" s="1">
        <f t="shared" si="6"/>
        <v>346069.58935318218</v>
      </c>
      <c r="E50" s="11">
        <f t="shared" si="3"/>
        <v>0</v>
      </c>
      <c r="F50" s="1">
        <f t="shared" si="0"/>
        <v>-268791.91406072403</v>
      </c>
    </row>
    <row r="51" spans="1:6" x14ac:dyDescent="0.2">
      <c r="A51" s="3">
        <f t="shared" si="8"/>
        <v>68</v>
      </c>
      <c r="B51" s="27">
        <f t="shared" si="9"/>
        <v>3076379.2695976738</v>
      </c>
      <c r="C51" s="28">
        <f t="shared" si="1"/>
        <v>215346.54887183718</v>
      </c>
      <c r="D51" s="1">
        <f t="shared" si="6"/>
        <v>356451.67703377764</v>
      </c>
      <c r="E51" s="11">
        <f t="shared" si="3"/>
        <v>0</v>
      </c>
      <c r="F51" s="1">
        <f t="shared" si="0"/>
        <v>-276855.67148254573</v>
      </c>
    </row>
    <row r="52" spans="1:6" x14ac:dyDescent="0.2">
      <c r="A52" s="3">
        <f t="shared" si="8"/>
        <v>69</v>
      </c>
      <c r="B52" s="27">
        <f t="shared" si="9"/>
        <v>3014870.1469869651</v>
      </c>
      <c r="C52" s="28">
        <f t="shared" si="1"/>
        <v>211040.91028908757</v>
      </c>
      <c r="D52" s="1">
        <f t="shared" si="6"/>
        <v>367145.227344791</v>
      </c>
      <c r="E52" s="11">
        <f t="shared" si="3"/>
        <v>0</v>
      </c>
      <c r="F52" s="1">
        <f t="shared" si="0"/>
        <v>-285161.34162702214</v>
      </c>
    </row>
    <row r="53" spans="1:6" x14ac:dyDescent="0.2">
      <c r="A53" s="3">
        <f t="shared" si="8"/>
        <v>70</v>
      </c>
      <c r="B53" s="27">
        <f t="shared" si="9"/>
        <v>2940749.7156490302</v>
      </c>
      <c r="C53" s="28">
        <f t="shared" si="1"/>
        <v>205852.48009543214</v>
      </c>
      <c r="D53" s="1">
        <f t="shared" si="6"/>
        <v>378159.58416513476</v>
      </c>
      <c r="E53" s="11">
        <f t="shared" si="3"/>
        <v>0</v>
      </c>
      <c r="F53" s="1">
        <f t="shared" si="0"/>
        <v>-293716.18187583279</v>
      </c>
    </row>
    <row r="54" spans="1:6" x14ac:dyDescent="0.2">
      <c r="A54" s="3">
        <f t="shared" si="8"/>
        <v>71</v>
      </c>
      <c r="B54" s="27">
        <f t="shared" si="9"/>
        <v>2852886.0138686295</v>
      </c>
      <c r="C54" s="28">
        <f t="shared" si="1"/>
        <v>199702.02097080409</v>
      </c>
      <c r="D54" s="1">
        <f t="shared" si="6"/>
        <v>389504.37169008882</v>
      </c>
      <c r="E54" s="11">
        <f t="shared" si="3"/>
        <v>0</v>
      </c>
      <c r="F54" s="1">
        <f t="shared" si="0"/>
        <v>-302527.66733210784</v>
      </c>
    </row>
    <row r="55" spans="1:6" x14ac:dyDescent="0.2">
      <c r="A55" s="3">
        <f t="shared" si="8"/>
        <v>72</v>
      </c>
      <c r="B55" s="27">
        <f t="shared" si="9"/>
        <v>2750060.367507326</v>
      </c>
      <c r="C55" s="28">
        <f t="shared" si="1"/>
        <v>192504.22572551284</v>
      </c>
      <c r="D55" s="1">
        <f t="shared" si="6"/>
        <v>401189.50284079148</v>
      </c>
      <c r="E55" s="11">
        <f t="shared" si="3"/>
        <v>0</v>
      </c>
      <c r="F55" s="1">
        <f t="shared" si="0"/>
        <v>-311603.49735207105</v>
      </c>
    </row>
    <row r="56" spans="1:6" x14ac:dyDescent="0.2">
      <c r="A56" s="3">
        <f t="shared" si="8"/>
        <v>73</v>
      </c>
      <c r="B56" s="27">
        <f t="shared" si="9"/>
        <v>2630961.0958807678</v>
      </c>
      <c r="C56" s="28">
        <f t="shared" si="1"/>
        <v>184167.27671165377</v>
      </c>
      <c r="D56" s="1">
        <f t="shared" si="6"/>
        <v>413225.18792601523</v>
      </c>
      <c r="E56" s="11">
        <f t="shared" si="3"/>
        <v>0</v>
      </c>
      <c r="F56" s="1">
        <f t="shared" si="0"/>
        <v>-320951.60227263323</v>
      </c>
    </row>
    <row r="57" spans="1:6" x14ac:dyDescent="0.2">
      <c r="A57" s="3">
        <f t="shared" si="8"/>
        <v>74</v>
      </c>
      <c r="B57" s="27">
        <f t="shared" si="9"/>
        <v>2494176.7703197887</v>
      </c>
      <c r="C57" s="28">
        <f t="shared" si="1"/>
        <v>174592.37392238522</v>
      </c>
      <c r="D57" s="1">
        <f t="shared" si="6"/>
        <v>425621.94356379571</v>
      </c>
      <c r="E57" s="11">
        <f t="shared" si="3"/>
        <v>0</v>
      </c>
      <c r="F57" s="1">
        <f t="shared" si="0"/>
        <v>-330580.15034081222</v>
      </c>
    </row>
    <row r="58" spans="1:6" x14ac:dyDescent="0.2">
      <c r="A58" s="3">
        <f t="shared" si="8"/>
        <v>75</v>
      </c>
      <c r="B58" s="27">
        <f t="shared" si="9"/>
        <v>2338188.9939013617</v>
      </c>
      <c r="C58" s="28">
        <f t="shared" si="1"/>
        <v>163673.22957309533</v>
      </c>
      <c r="D58" s="1">
        <f t="shared" si="6"/>
        <v>438390.60187070956</v>
      </c>
      <c r="E58" s="11">
        <f t="shared" si="3"/>
        <v>0</v>
      </c>
      <c r="F58" s="1">
        <f t="shared" si="0"/>
        <v>-340497.55485103658</v>
      </c>
    </row>
    <row r="59" spans="1:6" x14ac:dyDescent="0.2">
      <c r="A59" s="3">
        <f t="shared" si="8"/>
        <v>76</v>
      </c>
      <c r="B59" s="27">
        <f t="shared" si="9"/>
        <v>2161364.6686234204</v>
      </c>
      <c r="C59" s="28">
        <f t="shared" si="1"/>
        <v>151295.52680363946</v>
      </c>
      <c r="D59" s="1">
        <f t="shared" si="6"/>
        <v>451542.31992683088</v>
      </c>
      <c r="E59" s="11">
        <f t="shared" si="3"/>
        <v>0</v>
      </c>
      <c r="F59" s="1">
        <f t="shared" si="0"/>
        <v>-350712.48149656766</v>
      </c>
    </row>
    <row r="60" spans="1:6" x14ac:dyDescent="0.2">
      <c r="A60" s="3">
        <f t="shared" si="8"/>
        <v>77</v>
      </c>
      <c r="B60" s="27">
        <f t="shared" si="9"/>
        <v>1961947.7139304921</v>
      </c>
      <c r="C60" s="28">
        <f t="shared" si="1"/>
        <v>137336.33997513447</v>
      </c>
      <c r="D60" s="1">
        <f t="shared" si="6"/>
        <v>465088.58952463581</v>
      </c>
      <c r="E60" s="11">
        <f t="shared" si="3"/>
        <v>0</v>
      </c>
      <c r="F60" s="1">
        <f t="shared" si="0"/>
        <v>-361233.85594146472</v>
      </c>
    </row>
    <row r="61" spans="1:6" x14ac:dyDescent="0.2">
      <c r="A61" s="3">
        <f t="shared" si="8"/>
        <v>78</v>
      </c>
      <c r="B61" s="27">
        <f t="shared" si="9"/>
        <v>1738050.1979641621</v>
      </c>
      <c r="C61" s="28">
        <f t="shared" si="1"/>
        <v>121663.51385749136</v>
      </c>
      <c r="D61" s="1">
        <f t="shared" si="6"/>
        <v>479041.24721037492</v>
      </c>
      <c r="E61" s="11">
        <f t="shared" si="3"/>
        <v>0</v>
      </c>
      <c r="F61" s="1">
        <f t="shared" si="0"/>
        <v>-372070.87161970866</v>
      </c>
    </row>
    <row r="62" spans="1:6" x14ac:dyDescent="0.2">
      <c r="A62" s="3">
        <f t="shared" si="8"/>
        <v>79</v>
      </c>
      <c r="B62" s="27">
        <f t="shared" si="9"/>
        <v>1487642.8402019448</v>
      </c>
      <c r="C62" s="28">
        <f t="shared" si="1"/>
        <v>104134.99881413615</v>
      </c>
      <c r="D62" s="1">
        <f t="shared" si="6"/>
        <v>493412.4846266862</v>
      </c>
      <c r="E62" s="11">
        <f t="shared" si="3"/>
        <v>0</v>
      </c>
      <c r="F62" s="1">
        <f t="shared" si="0"/>
        <v>-383232.99776829995</v>
      </c>
    </row>
    <row r="63" spans="1:6" x14ac:dyDescent="0.2">
      <c r="A63" s="3">
        <f t="shared" si="8"/>
        <v>80</v>
      </c>
      <c r="B63" s="27">
        <f t="shared" si="9"/>
        <v>1208544.8412477812</v>
      </c>
      <c r="C63" s="28">
        <f t="shared" si="1"/>
        <v>84598.138887344685</v>
      </c>
      <c r="D63" s="1">
        <f t="shared" si="6"/>
        <v>508214.85916548682</v>
      </c>
      <c r="E63" s="11">
        <f t="shared" si="3"/>
        <v>0</v>
      </c>
      <c r="F63" s="1">
        <f t="shared" si="0"/>
        <v>-394729.98770134896</v>
      </c>
    </row>
    <row r="64" spans="1:6" x14ac:dyDescent="0.2">
      <c r="A64" s="3">
        <f t="shared" si="8"/>
        <v>81</v>
      </c>
      <c r="B64" s="27">
        <f t="shared" si="9"/>
        <v>898412.99243377685</v>
      </c>
      <c r="C64" s="28">
        <f t="shared" si="1"/>
        <v>62888.909470364386</v>
      </c>
      <c r="D64" s="1">
        <f t="shared" si="6"/>
        <v>523461.30494045146</v>
      </c>
      <c r="E64" s="11">
        <f t="shared" si="3"/>
        <v>0</v>
      </c>
      <c r="F64" s="1">
        <f t="shared" si="0"/>
        <v>-406571.88733238948</v>
      </c>
    </row>
    <row r="65" spans="1:6" x14ac:dyDescent="0.2">
      <c r="A65" s="3">
        <f t="shared" si="8"/>
        <v>82</v>
      </c>
      <c r="B65" s="27">
        <f t="shared" si="9"/>
        <v>554730.0145717517</v>
      </c>
      <c r="C65" s="28">
        <f t="shared" si="1"/>
        <v>38831.101020022623</v>
      </c>
      <c r="D65" s="1">
        <f t="shared" si="6"/>
        <v>539165.14408866502</v>
      </c>
      <c r="E65" s="11">
        <f t="shared" si="3"/>
        <v>0</v>
      </c>
      <c r="F65" s="1">
        <f t="shared" si="0"/>
        <v>-418769.04395236121</v>
      </c>
    </row>
    <row r="66" spans="1:6" x14ac:dyDescent="0.2">
      <c r="A66" s="3">
        <f t="shared" si="8"/>
        <v>83</v>
      </c>
      <c r="B66" s="27">
        <f t="shared" si="9"/>
        <v>174792.07163941313</v>
      </c>
      <c r="C66" s="28">
        <f t="shared" si="1"/>
        <v>12235.44501475892</v>
      </c>
      <c r="D66" s="1">
        <f t="shared" si="6"/>
        <v>555340.09841132502</v>
      </c>
      <c r="E66" s="11">
        <f t="shared" si="3"/>
        <v>0</v>
      </c>
      <c r="F66" s="1">
        <f t="shared" si="0"/>
        <v>-431332.11527093203</v>
      </c>
    </row>
    <row r="67" spans="1:6" x14ac:dyDescent="0.2">
      <c r="A67" s="3">
        <f t="shared" ref="A67:A78" si="10">A66+1</f>
        <v>84</v>
      </c>
      <c r="B67" s="27">
        <f t="shared" ref="B67:B78" si="11">B66+C66+E66+F66</f>
        <v>-244304.59861675999</v>
      </c>
      <c r="C67" s="28">
        <f t="shared" si="1"/>
        <v>0</v>
      </c>
      <c r="D67" s="1">
        <f t="shared" si="6"/>
        <v>572000.3013636648</v>
      </c>
      <c r="E67" s="11">
        <f t="shared" si="3"/>
        <v>0</v>
      </c>
      <c r="F67" s="1">
        <f t="shared" si="0"/>
        <v>-444272.07872906001</v>
      </c>
    </row>
    <row r="68" spans="1:6" x14ac:dyDescent="0.2">
      <c r="A68" s="3">
        <f t="shared" si="10"/>
        <v>85</v>
      </c>
      <c r="B68" s="27">
        <f t="shared" si="11"/>
        <v>-688576.67734582</v>
      </c>
      <c r="C68" s="28">
        <f t="shared" si="1"/>
        <v>0</v>
      </c>
      <c r="D68" s="1">
        <f t="shared" si="6"/>
        <v>589160.31040457473</v>
      </c>
      <c r="E68" s="11">
        <f t="shared" si="3"/>
        <v>0</v>
      </c>
      <c r="F68" s="1">
        <f t="shared" si="0"/>
        <v>-457600.24109093187</v>
      </c>
    </row>
    <row r="69" spans="1:6" x14ac:dyDescent="0.2">
      <c r="A69" s="3">
        <f t="shared" si="10"/>
        <v>86</v>
      </c>
      <c r="B69" s="27">
        <f t="shared" si="11"/>
        <v>-1146176.9184367519</v>
      </c>
      <c r="C69" s="28">
        <f t="shared" si="1"/>
        <v>0</v>
      </c>
      <c r="D69" s="1">
        <f t="shared" si="6"/>
        <v>606835.11971671204</v>
      </c>
      <c r="E69" s="11">
        <f t="shared" si="3"/>
        <v>0</v>
      </c>
      <c r="F69" s="1">
        <f t="shared" si="0"/>
        <v>-471328.24832365982</v>
      </c>
    </row>
    <row r="70" spans="1:6" x14ac:dyDescent="0.2">
      <c r="A70" s="3">
        <f t="shared" si="10"/>
        <v>87</v>
      </c>
      <c r="B70" s="27">
        <f t="shared" si="11"/>
        <v>-1617505.1667604118</v>
      </c>
      <c r="C70" s="28">
        <f t="shared" si="1"/>
        <v>0</v>
      </c>
      <c r="D70" s="1">
        <f t="shared" si="6"/>
        <v>625040.17330821347</v>
      </c>
      <c r="E70" s="11">
        <f t="shared" si="3"/>
        <v>0</v>
      </c>
      <c r="F70" s="1">
        <f t="shared" si="0"/>
        <v>-485468.09577336966</v>
      </c>
    </row>
    <row r="71" spans="1:6" x14ac:dyDescent="0.2">
      <c r="A71" s="3">
        <f t="shared" si="10"/>
        <v>88</v>
      </c>
      <c r="B71" s="27">
        <f t="shared" si="11"/>
        <v>-2102973.2625337816</v>
      </c>
      <c r="C71" s="28">
        <f t="shared" si="1"/>
        <v>0</v>
      </c>
      <c r="D71" s="1">
        <f t="shared" si="6"/>
        <v>643791.37850745989</v>
      </c>
      <c r="E71" s="11">
        <f t="shared" si="3"/>
        <v>0</v>
      </c>
      <c r="F71" s="1">
        <f t="shared" si="0"/>
        <v>-500032.13864657079</v>
      </c>
    </row>
    <row r="72" spans="1:6" x14ac:dyDescent="0.2">
      <c r="A72" s="3">
        <f t="shared" si="10"/>
        <v>89</v>
      </c>
      <c r="B72" s="27">
        <f t="shared" si="11"/>
        <v>-2603005.4011803525</v>
      </c>
      <c r="C72" s="28">
        <f t="shared" si="1"/>
        <v>0</v>
      </c>
      <c r="D72" s="1">
        <f t="shared" si="6"/>
        <v>663105.1198626837</v>
      </c>
      <c r="E72" s="11">
        <f t="shared" si="3"/>
        <v>0</v>
      </c>
      <c r="F72" s="1">
        <f t="shared" ref="F72:F78" si="12">IF(A72&gt;65, D71*$F$6, 0)</f>
        <v>-515033.10280596791</v>
      </c>
    </row>
    <row r="73" spans="1:6" x14ac:dyDescent="0.2">
      <c r="A73" s="3">
        <f t="shared" si="10"/>
        <v>90</v>
      </c>
      <c r="B73" s="27">
        <f t="shared" si="11"/>
        <v>-3118038.5039863205</v>
      </c>
      <c r="C73" s="28">
        <f t="shared" ref="C73:C78" si="13">IF(B73*$C$6 &gt; 0, B73*$C$6, 0)</f>
        <v>0</v>
      </c>
      <c r="D73" s="1">
        <f t="shared" si="6"/>
        <v>682998.27345856419</v>
      </c>
      <c r="E73" s="11">
        <f t="shared" ref="E73:E78" si="14">IF(A73&lt;=65, D73*$E$6, 0)</f>
        <v>0</v>
      </c>
      <c r="F73" s="1">
        <f t="shared" si="12"/>
        <v>-530484.09589014703</v>
      </c>
    </row>
    <row r="74" spans="1:6" x14ac:dyDescent="0.2">
      <c r="A74" s="3">
        <f t="shared" si="10"/>
        <v>91</v>
      </c>
      <c r="B74" s="27">
        <f t="shared" si="11"/>
        <v>-3648522.5998764676</v>
      </c>
      <c r="C74" s="28">
        <f t="shared" si="13"/>
        <v>0</v>
      </c>
      <c r="D74" s="1">
        <f t="shared" si="6"/>
        <v>703488.22166232113</v>
      </c>
      <c r="E74" s="11">
        <f t="shared" si="14"/>
        <v>0</v>
      </c>
      <c r="F74" s="1">
        <f t="shared" si="12"/>
        <v>-546398.61876685137</v>
      </c>
    </row>
    <row r="75" spans="1:6" x14ac:dyDescent="0.2">
      <c r="A75" s="3">
        <f t="shared" si="10"/>
        <v>92</v>
      </c>
      <c r="B75" s="27">
        <f t="shared" si="11"/>
        <v>-4194921.2186433189</v>
      </c>
      <c r="C75" s="28">
        <f t="shared" si="13"/>
        <v>0</v>
      </c>
      <c r="D75" s="1">
        <f t="shared" si="6"/>
        <v>724592.86831219075</v>
      </c>
      <c r="E75" s="11">
        <f t="shared" si="14"/>
        <v>0</v>
      </c>
      <c r="F75" s="1">
        <f t="shared" si="12"/>
        <v>-562790.57732985693</v>
      </c>
    </row>
    <row r="76" spans="1:6" x14ac:dyDescent="0.2">
      <c r="A76" s="3">
        <f t="shared" si="10"/>
        <v>93</v>
      </c>
      <c r="B76" s="27">
        <f t="shared" si="11"/>
        <v>-4757711.7959731761</v>
      </c>
      <c r="C76" s="28">
        <f t="shared" si="13"/>
        <v>0</v>
      </c>
      <c r="D76" s="1">
        <f t="shared" si="6"/>
        <v>746330.65436155652</v>
      </c>
      <c r="E76" s="11">
        <f t="shared" si="14"/>
        <v>0</v>
      </c>
      <c r="F76" s="1">
        <f t="shared" si="12"/>
        <v>-579674.29464975267</v>
      </c>
    </row>
    <row r="77" spans="1:6" x14ac:dyDescent="0.2">
      <c r="A77" s="3">
        <f t="shared" si="10"/>
        <v>94</v>
      </c>
      <c r="B77" s="27">
        <f t="shared" si="11"/>
        <v>-5337386.0906229289</v>
      </c>
      <c r="C77" s="28">
        <f t="shared" si="13"/>
        <v>0</v>
      </c>
      <c r="D77" s="1">
        <f t="shared" si="6"/>
        <v>768720.57399240322</v>
      </c>
      <c r="E77" s="11">
        <f t="shared" si="14"/>
        <v>0</v>
      </c>
      <c r="F77" s="1">
        <f t="shared" si="12"/>
        <v>-597064.52348924521</v>
      </c>
    </row>
    <row r="78" spans="1:6" x14ac:dyDescent="0.2">
      <c r="A78" s="3">
        <f t="shared" si="10"/>
        <v>95</v>
      </c>
      <c r="B78" s="27">
        <f t="shared" si="11"/>
        <v>-5934450.6141121741</v>
      </c>
      <c r="C78" s="28">
        <f t="shared" si="13"/>
        <v>0</v>
      </c>
      <c r="D78" s="1">
        <f t="shared" ref="D78" si="15">D77*(1+$D$6)</f>
        <v>791782.1912121753</v>
      </c>
      <c r="E78" s="11">
        <f t="shared" si="14"/>
        <v>0</v>
      </c>
      <c r="F78" s="1">
        <f t="shared" si="12"/>
        <v>-614976.45919392258</v>
      </c>
    </row>
  </sheetData>
  <mergeCells count="2">
    <mergeCell ref="A1:F1"/>
    <mergeCell ref="A2:F2"/>
  </mergeCells>
  <conditionalFormatting sqref="E8:E78">
    <cfRule type="cellIs" dxfId="3" priority="4" operator="equal">
      <formula>0</formula>
    </cfRule>
  </conditionalFormatting>
  <conditionalFormatting sqref="F8:F78">
    <cfRule type="cellIs" dxfId="2" priority="3" operator="equal">
      <formula>0</formula>
    </cfRule>
  </conditionalFormatting>
  <conditionalFormatting sqref="C8:C78">
    <cfRule type="cellIs" dxfId="1" priority="2" operator="equal">
      <formula>0</formula>
    </cfRule>
  </conditionalFormatting>
  <conditionalFormatting sqref="D9:D78">
    <cfRule type="expression" dxfId="0" priority="1">
      <formula>$A9&gt;65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 protected</vt:lpstr>
      <vt:lpstr>Mutual vs ETF</vt:lpstr>
      <vt:lpstr>Retirement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matthewbillard@gmail.com</dc:creator>
  <cp:lastModifiedBy>matthewbillard@gmail.com</cp:lastModifiedBy>
  <dcterms:created xsi:type="dcterms:W3CDTF">2017-11-13T15:42:46Z</dcterms:created>
  <dcterms:modified xsi:type="dcterms:W3CDTF">2017-11-29T18:28:11Z</dcterms:modified>
</cp:coreProperties>
</file>