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util\it\github\DudoPerudo\"/>
    </mc:Choice>
  </mc:AlternateContent>
  <xr:revisionPtr revIDLastSave="0" documentId="13_ncr:1_{19C69FB8-2B1F-4FA1-837D-9169C00EB197}" xr6:coauthVersionLast="47" xr6:coauthVersionMax="47" xr10:uidLastSave="{00000000-0000-0000-0000-000000000000}"/>
  <bookViews>
    <workbookView xWindow="28680" yWindow="-120" windowWidth="29040" windowHeight="15840" xr2:uid="{02C702D7-D7FC-49F7-8B03-6FC29670799C}"/>
  </bookViews>
  <sheets>
    <sheet name="Game" sheetId="4" r:id="rId1"/>
    <sheet name="Number" sheetId="1" r:id="rId2"/>
    <sheet name="Pa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4" l="1"/>
  <c r="B13" i="4"/>
  <c r="B6" i="4"/>
  <c r="D11" i="1" s="1"/>
  <c r="F17" i="1" s="1"/>
  <c r="G17" i="1" s="1"/>
  <c r="X1" i="1"/>
  <c r="U6" i="1"/>
  <c r="D11" i="3" l="1"/>
  <c r="F15" i="3" s="1"/>
  <c r="G15" i="3" s="1"/>
  <c r="F13" i="3"/>
  <c r="G13" i="3" s="1"/>
  <c r="F20" i="3"/>
  <c r="G20" i="3" s="1"/>
  <c r="F27" i="3"/>
  <c r="G27" i="3" s="1"/>
  <c r="F18" i="3"/>
  <c r="G18" i="3" s="1"/>
  <c r="F25" i="3"/>
  <c r="G25" i="3" s="1"/>
  <c r="E4" i="3"/>
  <c r="F23" i="1"/>
  <c r="G23" i="1" s="1"/>
  <c r="F21" i="1"/>
  <c r="G21" i="1" s="1"/>
  <c r="F13" i="1"/>
  <c r="G13" i="1" s="1"/>
  <c r="F31" i="1"/>
  <c r="G31" i="1" s="1"/>
  <c r="F34" i="1"/>
  <c r="G34" i="1" s="1"/>
  <c r="F28" i="1"/>
  <c r="G28" i="1" s="1"/>
  <c r="F35" i="1"/>
  <c r="G35" i="1" s="1"/>
  <c r="H35" i="1" s="1"/>
  <c r="F16" i="1"/>
  <c r="G16" i="1" s="1"/>
  <c r="F15" i="1"/>
  <c r="G15" i="1" s="1"/>
  <c r="F30" i="1"/>
  <c r="G30" i="1" s="1"/>
  <c r="F14" i="1"/>
  <c r="G14" i="1" s="1"/>
  <c r="F32" i="1"/>
  <c r="G32" i="1" s="1"/>
  <c r="F12" i="1"/>
  <c r="G12" i="1" s="1"/>
  <c r="F27" i="1"/>
  <c r="G27" i="1" s="1"/>
  <c r="F19" i="1"/>
  <c r="G19" i="1" s="1"/>
  <c r="E4" i="1"/>
  <c r="F24" i="1"/>
  <c r="G24" i="1" s="1"/>
  <c r="F33" i="1"/>
  <c r="G33" i="1" s="1"/>
  <c r="F22" i="1"/>
  <c r="G22" i="1" s="1"/>
  <c r="F29" i="1"/>
  <c r="G29" i="1" s="1"/>
  <c r="F20" i="1"/>
  <c r="G20" i="1" s="1"/>
  <c r="F26" i="1"/>
  <c r="G26" i="1" s="1"/>
  <c r="F18" i="1"/>
  <c r="G18" i="1" s="1"/>
  <c r="F11" i="1"/>
  <c r="G11" i="1" s="1"/>
  <c r="F25" i="1"/>
  <c r="G25" i="1" s="1"/>
  <c r="U12" i="1"/>
  <c r="F17" i="3" l="1"/>
  <c r="G17" i="3" s="1"/>
  <c r="F28" i="3"/>
  <c r="G28" i="3" s="1"/>
  <c r="F23" i="3"/>
  <c r="G23" i="3" s="1"/>
  <c r="F26" i="3"/>
  <c r="G26" i="3" s="1"/>
  <c r="H26" i="3" s="1"/>
  <c r="F29" i="3"/>
  <c r="G29" i="3" s="1"/>
  <c r="F11" i="3"/>
  <c r="G11" i="3" s="1"/>
  <c r="F12" i="3"/>
  <c r="G12" i="3" s="1"/>
  <c r="F16" i="3"/>
  <c r="G16" i="3" s="1"/>
  <c r="H16" i="3" s="1"/>
  <c r="F21" i="3"/>
  <c r="G21" i="3" s="1"/>
  <c r="F14" i="3"/>
  <c r="G14" i="3" s="1"/>
  <c r="F19" i="3"/>
  <c r="G19" i="3" s="1"/>
  <c r="F24" i="3"/>
  <c r="G24" i="3" s="1"/>
  <c r="F22" i="3"/>
  <c r="G22" i="3" s="1"/>
  <c r="H14" i="3" s="1"/>
  <c r="F30" i="3"/>
  <c r="G30" i="3" s="1"/>
  <c r="H30" i="3" s="1"/>
  <c r="H18" i="1"/>
  <c r="H27" i="1"/>
  <c r="H11" i="1"/>
  <c r="H15" i="1"/>
  <c r="H19" i="1"/>
  <c r="H20" i="1"/>
  <c r="H28" i="1"/>
  <c r="H30" i="1"/>
  <c r="H14" i="1"/>
  <c r="H12" i="1"/>
  <c r="H22" i="1"/>
  <c r="H31" i="1"/>
  <c r="H23" i="1"/>
  <c r="H34" i="1"/>
  <c r="H16" i="1"/>
  <c r="H32" i="1"/>
  <c r="H17" i="1"/>
  <c r="H24" i="1"/>
  <c r="H26" i="1"/>
  <c r="H25" i="1"/>
  <c r="H29" i="1"/>
  <c r="H33" i="1"/>
  <c r="H13" i="1"/>
  <c r="H21" i="1"/>
  <c r="B14" i="4" a="1"/>
  <c r="H12" i="3" l="1"/>
  <c r="H11" i="3"/>
  <c r="H18" i="3"/>
  <c r="H23" i="3"/>
  <c r="H25" i="3"/>
  <c r="H20" i="3"/>
  <c r="H17" i="3"/>
  <c r="H15" i="3"/>
  <c r="H13" i="3"/>
  <c r="H24" i="3"/>
  <c r="H27" i="3"/>
  <c r="H29" i="3"/>
  <c r="H19" i="3"/>
  <c r="H21" i="3"/>
  <c r="H22" i="3"/>
  <c r="H28" i="3"/>
  <c r="B14" i="4"/>
  <c r="B20" i="4" a="1"/>
  <c r="B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<sst xmlns="http://schemas.openxmlformats.org/spreadsheetml/2006/main" count="34" uniqueCount="26">
  <si>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total dice (m)</t>
  </si>
  <si>
    <t>at least n dice</t>
  </si>
  <si>
    <t>partial result</t>
  </si>
  <si>
    <t>cum result</t>
  </si>
  <si>
    <t>Title</t>
  </si>
  <si>
    <t>partial result 2</t>
  </si>
  <si>
    <t>k</t>
  </si>
  <si>
    <t>x</t>
  </si>
  <si>
    <t>num of x</t>
  </si>
  <si>
    <t>num pacos</t>
  </si>
  <si>
    <t>num other x + pacos</t>
  </si>
  <si>
    <t>Rule of thumb</t>
  </si>
  <si>
    <t>Players</t>
  </si>
  <si>
    <t>Round</t>
  </si>
  <si>
    <t>Dice per player</t>
  </si>
  <si>
    <t>My dice</t>
  </si>
  <si>
    <t>Total dice (not mine)</t>
  </si>
  <si>
    <t>Probability</t>
  </si>
  <si>
    <t>My n of pacos</t>
  </si>
  <si>
    <t>n excluding mine</t>
  </si>
  <si>
    <t>Claim number: n Xs (e.g., three 6s)</t>
  </si>
  <si>
    <t>n of pacos excluding mine</t>
  </si>
  <si>
    <t>n of pacos</t>
  </si>
  <si>
    <t>n of Xs</t>
  </si>
  <si>
    <t>My n of Xs</t>
  </si>
  <si>
    <t>Claim paco: n pacos (e.g., three pacos)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</si>
</sst>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0" borderId="1" xfId="0" applyFont="1" applyBorder="1"/>
    <xf numFmtId="0" fontId="0" fillId="5" borderId="1" xfId="0" applyFill="1" applyBorder="1"/>
    <xf numFmtId="0" fontId="0" fillId="4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Number!$E$4</c:f>
          <c:strCache>
            <c:ptCount val="1"/>
            <c:pt idx="0">
              <c:v>Probability of n values out of 16 dice (including pacos)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Number!$H$11:$H$30</c:f>
              <c:numCache>
                <c:formatCode>0.000</c:formatCode>
                <c:ptCount val="20"/>
                <c:pt idx="0">
                  <c:v>0.99847756115965347</c:v>
                </c:pt>
                <c:pt idx="1">
                  <c:v>0.9862980504368738</c:v>
                </c:pt>
                <c:pt idx="2">
                  <c:v>0.94062488522645049</c:v>
                </c:pt>
                <c:pt idx="3">
                  <c:v>0.83405416640212926</c:v>
                </c:pt>
                <c:pt idx="4">
                  <c:v>0.66087674831260712</c:v>
                </c:pt>
                <c:pt idx="5">
                  <c:v>0.45306384660518084</c:v>
                </c:pt>
                <c:pt idx="6">
                  <c:v>0.26256868670670663</c:v>
                </c:pt>
                <c:pt idx="7">
                  <c:v>0.12650071535065363</c:v>
                </c:pt>
                <c:pt idx="8">
                  <c:v>4.9962481462873812E-2</c:v>
                </c:pt>
                <c:pt idx="9">
                  <c:v>1.5945488623860575E-2</c:v>
                </c:pt>
                <c:pt idx="10">
                  <c:v>4.0395411302059465E-3</c:v>
                </c:pt>
                <c:pt idx="11">
                  <c:v>7.924645410274108E-4</c:v>
                </c:pt>
                <c:pt idx="12">
                  <c:v>1.1599025161521596E-4</c:v>
                </c:pt>
                <c:pt idx="13">
                  <c:v>1.191728401333983E-5</c:v>
                </c:pt>
                <c:pt idx="14">
                  <c:v>7.6660891313881931E-7</c:v>
                </c:pt>
                <c:pt idx="15">
                  <c:v>2.3230573125418767E-8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5-40E8-AA16-9D600904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1711"/>
        <c:axId val="54567871"/>
      </c:barChart>
      <c:catAx>
        <c:axId val="545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871"/>
        <c:crosses val="autoZero"/>
        <c:auto val="1"/>
        <c:lblAlgn val="ctr"/>
        <c:lblOffset val="100"/>
        <c:noMultiLvlLbl val="0"/>
      </c:catAx>
      <c:valAx>
        <c:axId val="54567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Paco!$E$4</c:f>
          <c:strCache>
            <c:ptCount val="1"/>
            <c:pt idx="0">
              <c:v>Probability of n pacos out of 16 dice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Paco!$H$11:$H$30</c:f>
              <c:numCache>
                <c:formatCode>0.000</c:formatCode>
                <c:ptCount val="20"/>
                <c:pt idx="0">
                  <c:v>0.94591210706760553</c:v>
                </c:pt>
                <c:pt idx="1">
                  <c:v>0.77283084968394</c:v>
                </c:pt>
                <c:pt idx="2">
                  <c:v>0.51320896360844193</c:v>
                </c:pt>
                <c:pt idx="3">
                  <c:v>0.27089520327131039</c:v>
                </c:pt>
                <c:pt idx="4">
                  <c:v>0.1133912590521748</c:v>
                </c:pt>
                <c:pt idx="5">
                  <c:v>3.7789365826989781E-2</c:v>
                </c:pt>
                <c:pt idx="6">
                  <c:v>1.0068671644421937E-2</c:v>
                </c:pt>
                <c:pt idx="7">
                  <c:v>2.1484733065454081E-3</c:v>
                </c:pt>
                <c:pt idx="8">
                  <c:v>3.6642868052318985E-4</c:v>
                </c:pt>
                <c:pt idx="9">
                  <c:v>4.9620747008128866E-5</c:v>
                </c:pt>
                <c:pt idx="10">
                  <c:v>5.2676363160203392E-6</c:v>
                </c:pt>
                <c:pt idx="11">
                  <c:v>4.2911514960849899E-7</c:v>
                </c:pt>
                <c:pt idx="12">
                  <c:v>2.5905052407512351E-8</c:v>
                </c:pt>
                <c:pt idx="13">
                  <c:v>1.0921233489901005E-9</c:v>
                </c:pt>
                <c:pt idx="14">
                  <c:v>2.8712103624861453E-11</c:v>
                </c:pt>
                <c:pt idx="15">
                  <c:v>3.5447041512174632E-13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0-4B71-AF35-A646683DF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1711"/>
        <c:axId val="54567871"/>
      </c:barChart>
      <c:catAx>
        <c:axId val="545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871"/>
        <c:crosses val="autoZero"/>
        <c:auto val="1"/>
        <c:lblAlgn val="ctr"/>
        <c:lblOffset val="100"/>
        <c:noMultiLvlLbl val="0"/>
      </c:catAx>
      <c:valAx>
        <c:axId val="54567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11</xdr:row>
      <xdr:rowOff>90487</xdr:rowOff>
    </xdr:from>
    <xdr:to>
      <xdr:col>17</xdr:col>
      <xdr:colOff>200025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E7D71-DA35-08D3-32AB-9588C13E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11</xdr:row>
      <xdr:rowOff>90487</xdr:rowOff>
    </xdr:from>
    <xdr:to>
      <xdr:col>17</xdr:col>
      <xdr:colOff>200025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EB71A-4319-454F-836D-B43259A7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E92-03C1-4993-8341-9BBF20BC0455}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33" bestFit="1" customWidth="1"/>
  </cols>
  <sheetData>
    <row r="1" spans="1:2" x14ac:dyDescent="0.25">
      <c r="A1" s="7" t="s">
        <v>12</v>
      </c>
      <c r="B1" s="8">
        <v>5</v>
      </c>
    </row>
    <row r="2" spans="1:2" x14ac:dyDescent="0.25">
      <c r="A2" s="7" t="s">
        <v>14</v>
      </c>
      <c r="B2" s="8">
        <v>5</v>
      </c>
    </row>
    <row r="4" spans="1:2" x14ac:dyDescent="0.25">
      <c r="A4" s="7" t="s">
        <v>13</v>
      </c>
      <c r="B4" s="8">
        <v>5</v>
      </c>
    </row>
    <row r="5" spans="1:2" x14ac:dyDescent="0.25">
      <c r="A5" s="7" t="s">
        <v>15</v>
      </c>
      <c r="B5" s="8">
        <v>5</v>
      </c>
    </row>
    <row r="6" spans="1:2" x14ac:dyDescent="0.25">
      <c r="A6" s="7" t="s">
        <v>16</v>
      </c>
      <c r="B6" s="9">
        <f>B1*B2-(B4-1)-B5</f>
        <v>16</v>
      </c>
    </row>
    <row r="8" spans="1:2" x14ac:dyDescent="0.25">
      <c r="A8" s="5"/>
    </row>
    <row r="9" spans="1:2" x14ac:dyDescent="0.25">
      <c r="A9" s="5" t="s">
        <v>20</v>
      </c>
    </row>
    <row r="10" spans="1:2" x14ac:dyDescent="0.25">
      <c r="A10" s="7" t="s">
        <v>23</v>
      </c>
      <c r="B10" s="8">
        <v>7</v>
      </c>
    </row>
    <row r="11" spans="1:2" x14ac:dyDescent="0.25">
      <c r="A11" s="7" t="s">
        <v>24</v>
      </c>
      <c r="B11" s="8">
        <v>1</v>
      </c>
    </row>
    <row r="12" spans="1:2" x14ac:dyDescent="0.25">
      <c r="A12" s="7" t="s">
        <v>18</v>
      </c>
      <c r="B12" s="8">
        <v>0</v>
      </c>
    </row>
    <row r="13" spans="1:2" x14ac:dyDescent="0.25">
      <c r="A13" s="7" t="s">
        <v>19</v>
      </c>
      <c r="B13" s="9">
        <f>B10-B11-B12</f>
        <v>6</v>
      </c>
    </row>
    <row r="14" spans="1:2" x14ac:dyDescent="0.25">
      <c r="A14" s="7" t="s">
        <v>17</v>
      </c>
      <c r="B14" s="10" cm="1">
        <f t="array" aca="1" ref="B14" ca="1">INDIRECT(ADDRESS(10+B13, 8,1,1,"Number"))</f>
        <v>0.45306384660518084</v>
      </c>
    </row>
    <row r="15" spans="1:2" x14ac:dyDescent="0.25">
      <c r="A15" s="5"/>
    </row>
    <row r="16" spans="1:2" x14ac:dyDescent="0.25">
      <c r="A16" s="5" t="s">
        <v>25</v>
      </c>
    </row>
    <row r="17" spans="1:2" x14ac:dyDescent="0.25">
      <c r="A17" s="7" t="s">
        <v>22</v>
      </c>
      <c r="B17" s="8">
        <v>3</v>
      </c>
    </row>
    <row r="18" spans="1:2" x14ac:dyDescent="0.25">
      <c r="A18" s="7" t="s">
        <v>18</v>
      </c>
      <c r="B18" s="8">
        <v>2</v>
      </c>
    </row>
    <row r="19" spans="1:2" x14ac:dyDescent="0.25">
      <c r="A19" s="7" t="s">
        <v>21</v>
      </c>
      <c r="B19" s="9">
        <f>B17-B18</f>
        <v>1</v>
      </c>
    </row>
    <row r="20" spans="1:2" x14ac:dyDescent="0.25">
      <c r="A20" s="7" t="s">
        <v>17</v>
      </c>
      <c r="B20" s="10" cm="1">
        <f t="array" aca="1" ref="B20" ca="1">INDIRECT(ADDRESS(10+B19, 8,1,1,"Paco"))</f>
        <v>0.94591210706760553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8158-0A2E-406A-B86D-EE0A79CFCDAC}">
  <dimension ref="D1:X35"/>
  <sheetViews>
    <sheetView workbookViewId="0">
      <selection activeCell="G11" sqref="G11"/>
    </sheetView>
  </sheetViews>
  <sheetFormatPr defaultRowHeight="15" x14ac:dyDescent="0.25"/>
  <cols>
    <col min="4" max="4" width="12.7109375" bestFit="1" customWidth="1"/>
    <col min="5" max="5" width="13.28515625" bestFit="1" customWidth="1"/>
    <col min="6" max="6" width="11" bestFit="1" customWidth="1"/>
    <col min="21" max="21" width="18.85546875" bestFit="1" customWidth="1"/>
    <col min="24" max="24" width="10.5703125" bestFit="1" customWidth="1"/>
  </cols>
  <sheetData>
    <row r="1" spans="4:24" x14ac:dyDescent="0.25">
      <c r="U1" s="5" t="s">
        <v>6</v>
      </c>
      <c r="V1" s="5" t="s">
        <v>7</v>
      </c>
      <c r="X1" t="str">
        <f>"Claim: " &amp; U2 &amp; " " &amp; V2 &amp; "s"</f>
        <v>Claim: 3 6s</v>
      </c>
    </row>
    <row r="2" spans="4:24" x14ac:dyDescent="0.25">
      <c r="U2" s="2">
        <v>3</v>
      </c>
      <c r="V2" s="2">
        <v>6</v>
      </c>
    </row>
    <row r="3" spans="4:24" x14ac:dyDescent="0.25">
      <c r="U3" s="5" t="s">
        <v>9</v>
      </c>
      <c r="V3" s="5" t="s">
        <v>8</v>
      </c>
    </row>
    <row r="4" spans="4:24" x14ac:dyDescent="0.25">
      <c r="D4" s="5" t="s">
        <v>4</v>
      </c>
      <c r="E4" t="str">
        <f>"Probability of n values out of " &amp; D11 &amp; " dice (including pacos)"</f>
        <v>Probability of n values out of 16 dice (including pacos)</v>
      </c>
      <c r="U4" s="2">
        <v>2</v>
      </c>
      <c r="V4" s="2">
        <v>1</v>
      </c>
    </row>
    <row r="5" spans="4:24" x14ac:dyDescent="0.25">
      <c r="U5" s="5" t="s">
        <v>10</v>
      </c>
    </row>
    <row r="6" spans="4:24" x14ac:dyDescent="0.25">
      <c r="U6" s="3">
        <f>U2-U4-V4</f>
        <v>0</v>
      </c>
    </row>
    <row r="10" spans="4:24" x14ac:dyDescent="0.25">
      <c r="D10" s="5" t="s">
        <v>0</v>
      </c>
      <c r="E10" s="5" t="s">
        <v>1</v>
      </c>
      <c r="F10" s="5" t="s">
        <v>2</v>
      </c>
      <c r="G10" s="5" t="s">
        <v>5</v>
      </c>
      <c r="H10" s="5" t="s">
        <v>3</v>
      </c>
    </row>
    <row r="11" spans="4:24" x14ac:dyDescent="0.25">
      <c r="D11" s="6">
        <f>Game!B6</f>
        <v>16</v>
      </c>
      <c r="E11">
        <v>1</v>
      </c>
      <c r="F11" s="1">
        <f>FACT($D$11)/(FACT(E11)*FACT($D$11-E11))*((1/3)^E11)*((1-1/3)^($D$11-E11))</f>
        <v>1.2179510722779577E-2</v>
      </c>
      <c r="G11">
        <f>IF(ISNUMBER(F11),F11,0)</f>
        <v>1.2179510722779577E-2</v>
      </c>
      <c r="H11" s="1">
        <f>SUM(G11:G$35)</f>
        <v>0.99847756115965347</v>
      </c>
      <c r="U11" s="5" t="s">
        <v>11</v>
      </c>
    </row>
    <row r="12" spans="4:24" x14ac:dyDescent="0.25">
      <c r="E12">
        <v>2</v>
      </c>
      <c r="F12" s="1">
        <f t="shared" ref="F12:F30" si="0">FACT($D$11)/(FACT(E12)*FACT($D$11-E12))*((1/3)^E12)*((1-1/3)^($D$11-E12))</f>
        <v>4.5673165210423396E-2</v>
      </c>
      <c r="G12">
        <f t="shared" ref="G12:G30" si="1">IF(ISNUMBER(F12),F12,0)</f>
        <v>4.5673165210423396E-2</v>
      </c>
      <c r="H12" s="1">
        <f>SUM(G12:G$35)</f>
        <v>0.9862980504368738</v>
      </c>
      <c r="U12" s="4" t="str">
        <f>IF(D11/3&gt;=U6,"Ok", "Doubt")</f>
        <v>Ok</v>
      </c>
    </row>
    <row r="13" spans="4:24" x14ac:dyDescent="0.25">
      <c r="E13">
        <v>3</v>
      </c>
      <c r="F13" s="1">
        <f t="shared" si="0"/>
        <v>0.10657071882432126</v>
      </c>
      <c r="G13">
        <f t="shared" si="1"/>
        <v>0.10657071882432126</v>
      </c>
      <c r="H13" s="1">
        <f>SUM(G13:G$35)</f>
        <v>0.94062488522645049</v>
      </c>
    </row>
    <row r="14" spans="4:24" x14ac:dyDescent="0.25">
      <c r="E14">
        <v>4</v>
      </c>
      <c r="F14" s="1">
        <f t="shared" si="0"/>
        <v>0.17317741808952206</v>
      </c>
      <c r="G14">
        <f t="shared" si="1"/>
        <v>0.17317741808952206</v>
      </c>
      <c r="H14" s="1">
        <f>SUM(G14:G$35)</f>
        <v>0.83405416640212926</v>
      </c>
    </row>
    <row r="15" spans="4:24" x14ac:dyDescent="0.25">
      <c r="E15">
        <v>5</v>
      </c>
      <c r="F15" s="1">
        <f t="shared" si="0"/>
        <v>0.20781290170742642</v>
      </c>
      <c r="G15">
        <f t="shared" si="1"/>
        <v>0.20781290170742642</v>
      </c>
      <c r="H15" s="1">
        <f>SUM(G15:G$35)</f>
        <v>0.66087674831260712</v>
      </c>
    </row>
    <row r="16" spans="4:24" x14ac:dyDescent="0.25">
      <c r="E16">
        <v>6</v>
      </c>
      <c r="F16" s="1">
        <f t="shared" si="0"/>
        <v>0.19049515989847421</v>
      </c>
      <c r="G16">
        <f t="shared" si="1"/>
        <v>0.19049515989847421</v>
      </c>
      <c r="H16" s="1">
        <f>SUM(G16:G$35)</f>
        <v>0.45306384660518084</v>
      </c>
    </row>
    <row r="17" spans="5:8" x14ac:dyDescent="0.25">
      <c r="E17">
        <v>7</v>
      </c>
      <c r="F17" s="1">
        <f t="shared" si="0"/>
        <v>0.13606797135605297</v>
      </c>
      <c r="G17">
        <f t="shared" si="1"/>
        <v>0.13606797135605297</v>
      </c>
      <c r="H17" s="1">
        <f>SUM(G17:G$35)</f>
        <v>0.26256868670670663</v>
      </c>
    </row>
    <row r="18" spans="5:8" x14ac:dyDescent="0.25">
      <c r="E18">
        <v>8</v>
      </c>
      <c r="F18" s="1">
        <f t="shared" si="0"/>
        <v>7.6538233887779791E-2</v>
      </c>
      <c r="G18">
        <f t="shared" si="1"/>
        <v>7.6538233887779791E-2</v>
      </c>
      <c r="H18" s="1">
        <f>SUM(G18:G$35)</f>
        <v>0.12650071535065363</v>
      </c>
    </row>
    <row r="19" spans="5:8" x14ac:dyDescent="0.25">
      <c r="E19">
        <v>9</v>
      </c>
      <c r="F19" s="1">
        <f t="shared" si="0"/>
        <v>3.4016992839013237E-2</v>
      </c>
      <c r="G19">
        <f t="shared" si="1"/>
        <v>3.4016992839013237E-2</v>
      </c>
      <c r="H19" s="1">
        <f>SUM(G19:G$35)</f>
        <v>4.9962481462873812E-2</v>
      </c>
    </row>
    <row r="20" spans="5:8" x14ac:dyDescent="0.25">
      <c r="E20">
        <v>10</v>
      </c>
      <c r="F20" s="1">
        <f t="shared" si="0"/>
        <v>1.1905947493654631E-2</v>
      </c>
      <c r="G20">
        <f t="shared" si="1"/>
        <v>1.1905947493654631E-2</v>
      </c>
      <c r="H20" s="1">
        <f>SUM(G20:G$35)</f>
        <v>1.5945488623860575E-2</v>
      </c>
    </row>
    <row r="21" spans="5:8" x14ac:dyDescent="0.25">
      <c r="E21">
        <v>11</v>
      </c>
      <c r="F21" s="1">
        <f t="shared" si="0"/>
        <v>3.2470765891785356E-3</v>
      </c>
      <c r="G21">
        <f t="shared" si="1"/>
        <v>3.2470765891785356E-3</v>
      </c>
      <c r="H21" s="1">
        <f>SUM(G21:G$35)</f>
        <v>4.0395411302059465E-3</v>
      </c>
    </row>
    <row r="22" spans="5:8" x14ac:dyDescent="0.25">
      <c r="E22">
        <v>12</v>
      </c>
      <c r="F22" s="1">
        <f t="shared" si="0"/>
        <v>6.7647428941219488E-4</v>
      </c>
      <c r="G22">
        <f t="shared" si="1"/>
        <v>6.7647428941219488E-4</v>
      </c>
      <c r="H22" s="1">
        <f>SUM(G22:G$35)</f>
        <v>7.924645410274108E-4</v>
      </c>
    </row>
    <row r="23" spans="5:8" x14ac:dyDescent="0.25">
      <c r="E23">
        <v>13</v>
      </c>
      <c r="F23" s="1">
        <f t="shared" si="0"/>
        <v>1.0407296760187612E-4</v>
      </c>
      <c r="G23">
        <f t="shared" si="1"/>
        <v>1.0407296760187612E-4</v>
      </c>
      <c r="H23" s="1">
        <f>SUM(G23:G$35)</f>
        <v>1.1599025161521596E-4</v>
      </c>
    </row>
    <row r="24" spans="5:8" x14ac:dyDescent="0.25">
      <c r="E24">
        <v>14</v>
      </c>
      <c r="F24" s="1">
        <f t="shared" si="0"/>
        <v>1.1150675100201011E-5</v>
      </c>
      <c r="G24">
        <f t="shared" si="1"/>
        <v>1.1150675100201011E-5</v>
      </c>
      <c r="H24" s="1">
        <f>SUM(G24:G$35)</f>
        <v>1.191728401333983E-5</v>
      </c>
    </row>
    <row r="25" spans="5:8" x14ac:dyDescent="0.25">
      <c r="E25">
        <v>15</v>
      </c>
      <c r="F25" s="1">
        <f t="shared" si="0"/>
        <v>7.4337834001340053E-7</v>
      </c>
      <c r="G25">
        <f t="shared" si="1"/>
        <v>7.4337834001340053E-7</v>
      </c>
      <c r="H25" s="1">
        <f>SUM(G25:G$35)</f>
        <v>7.6660891313881931E-7</v>
      </c>
    </row>
    <row r="26" spans="5:8" x14ac:dyDescent="0.25">
      <c r="E26">
        <v>16</v>
      </c>
      <c r="F26" s="1">
        <f t="shared" si="0"/>
        <v>2.3230573125418767E-8</v>
      </c>
      <c r="G26">
        <f t="shared" si="1"/>
        <v>2.3230573125418767E-8</v>
      </c>
      <c r="H26" s="1">
        <f>SUM(G26:G$35)</f>
        <v>2.3230573125418767E-8</v>
      </c>
    </row>
    <row r="27" spans="5:8" x14ac:dyDescent="0.25">
      <c r="E27">
        <v>17</v>
      </c>
      <c r="F27" s="1" t="e">
        <f t="shared" si="0"/>
        <v>#NUM!</v>
      </c>
      <c r="G27">
        <f t="shared" si="1"/>
        <v>0</v>
      </c>
      <c r="H27" s="1">
        <f>SUM(G27:G$35)</f>
        <v>0</v>
      </c>
    </row>
    <row r="28" spans="5:8" x14ac:dyDescent="0.25">
      <c r="E28">
        <v>18</v>
      </c>
      <c r="F28" s="1" t="e">
        <f t="shared" si="0"/>
        <v>#NUM!</v>
      </c>
      <c r="G28">
        <f t="shared" si="1"/>
        <v>0</v>
      </c>
      <c r="H28" s="1">
        <f>SUM(G28:G$35)</f>
        <v>0</v>
      </c>
    </row>
    <row r="29" spans="5:8" x14ac:dyDescent="0.25">
      <c r="E29">
        <v>19</v>
      </c>
      <c r="F29" s="1" t="e">
        <f t="shared" si="0"/>
        <v>#NUM!</v>
      </c>
      <c r="G29">
        <f t="shared" si="1"/>
        <v>0</v>
      </c>
      <c r="H29" s="1">
        <f>SUM(G29:G$35)</f>
        <v>0</v>
      </c>
    </row>
    <row r="30" spans="5:8" x14ac:dyDescent="0.25">
      <c r="E30">
        <v>20</v>
      </c>
      <c r="F30" s="1" t="e">
        <f t="shared" si="0"/>
        <v>#NUM!</v>
      </c>
      <c r="G30">
        <f t="shared" si="1"/>
        <v>0</v>
      </c>
      <c r="H30" s="1">
        <f>SUM(G30:G$35)</f>
        <v>0</v>
      </c>
    </row>
    <row r="31" spans="5:8" x14ac:dyDescent="0.25">
      <c r="E31">
        <v>21</v>
      </c>
      <c r="F31" s="1" t="e">
        <f t="shared" ref="F31:F35" si="2">FACT($D$11)/(FACT(E31)*FACT($D$11-E31))*((1/3)^E31)*((1-1/3)^($D$11-E31))</f>
        <v>#NUM!</v>
      </c>
      <c r="G31">
        <f t="shared" ref="G31:G35" si="3">IF(ISNUMBER(F31),F31,0)</f>
        <v>0</v>
      </c>
      <c r="H31" s="1">
        <f>SUM(G31:G$35)</f>
        <v>0</v>
      </c>
    </row>
    <row r="32" spans="5:8" x14ac:dyDescent="0.25">
      <c r="E32">
        <v>22</v>
      </c>
      <c r="F32" s="1" t="e">
        <f t="shared" si="2"/>
        <v>#NUM!</v>
      </c>
      <c r="G32">
        <f t="shared" si="3"/>
        <v>0</v>
      </c>
      <c r="H32" s="1">
        <f>SUM(G32:G$35)</f>
        <v>0</v>
      </c>
    </row>
    <row r="33" spans="5:8" x14ac:dyDescent="0.25">
      <c r="E33">
        <v>23</v>
      </c>
      <c r="F33" s="1" t="e">
        <f t="shared" si="2"/>
        <v>#NUM!</v>
      </c>
      <c r="G33">
        <f t="shared" si="3"/>
        <v>0</v>
      </c>
      <c r="H33" s="1">
        <f>SUM(G33:G$35)</f>
        <v>0</v>
      </c>
    </row>
    <row r="34" spans="5:8" x14ac:dyDescent="0.25">
      <c r="E34">
        <v>24</v>
      </c>
      <c r="F34" s="1" t="e">
        <f t="shared" si="2"/>
        <v>#NUM!</v>
      </c>
      <c r="G34">
        <f t="shared" si="3"/>
        <v>0</v>
      </c>
      <c r="H34" s="1">
        <f>SUM(G34:G$35)</f>
        <v>0</v>
      </c>
    </row>
    <row r="35" spans="5:8" x14ac:dyDescent="0.25">
      <c r="E35">
        <v>25</v>
      </c>
      <c r="F35" s="1" t="e">
        <f t="shared" si="2"/>
        <v>#NUM!</v>
      </c>
      <c r="G35">
        <f t="shared" si="3"/>
        <v>0</v>
      </c>
      <c r="H35" s="1">
        <f>SUM(G35:G$35)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DD79-072E-45FC-A0C8-CF72521FF608}">
  <dimension ref="D4:H30"/>
  <sheetViews>
    <sheetView workbookViewId="0">
      <selection activeCell="H13" sqref="H13"/>
    </sheetView>
  </sheetViews>
  <sheetFormatPr defaultRowHeight="15" x14ac:dyDescent="0.25"/>
  <cols>
    <col min="4" max="4" width="12.7109375" bestFit="1" customWidth="1"/>
    <col min="5" max="5" width="13.28515625" bestFit="1" customWidth="1"/>
    <col min="6" max="6" width="11" bestFit="1" customWidth="1"/>
  </cols>
  <sheetData>
    <row r="4" spans="4:8" x14ac:dyDescent="0.25">
      <c r="D4" t="s">
        <v>4</v>
      </c>
      <c r="E4" t="str">
        <f>"Probability of n pacos out of " &amp; D11 &amp; " dice"</f>
        <v>Probability of n pacos out of 16 dice</v>
      </c>
    </row>
    <row r="10" spans="4:8" x14ac:dyDescent="0.25">
      <c r="D10" t="s">
        <v>0</v>
      </c>
      <c r="E10" t="s">
        <v>1</v>
      </c>
      <c r="F10" t="s">
        <v>2</v>
      </c>
      <c r="G10" t="s">
        <v>5</v>
      </c>
      <c r="H10" t="s">
        <v>3</v>
      </c>
    </row>
    <row r="11" spans="4:8" x14ac:dyDescent="0.25">
      <c r="D11" s="6">
        <f>Game!B6</f>
        <v>16</v>
      </c>
      <c r="E11">
        <v>1</v>
      </c>
      <c r="F11" s="1">
        <f>FACT($D$11)/(FACT(E11)*FACT($D$11-E11))*((1/6)^E11)*((1-1/6)^($D$11-E11))</f>
        <v>0.17308125738366545</v>
      </c>
      <c r="G11">
        <f>IF(ISNUMBER(F11),F11,0)</f>
        <v>0.17308125738366545</v>
      </c>
      <c r="H11" s="1">
        <f>SUM(G11:G$30)</f>
        <v>0.94591210706760553</v>
      </c>
    </row>
    <row r="12" spans="4:8" x14ac:dyDescent="0.25">
      <c r="E12">
        <v>2</v>
      </c>
      <c r="F12" s="1">
        <f t="shared" ref="F12:F30" si="0">FACT($D$11)/(FACT(E12)*FACT($D$11-E12))*((1/6)^E12)*((1-1/6)^($D$11-E12))</f>
        <v>0.25962188607549813</v>
      </c>
      <c r="G12">
        <f t="shared" ref="G12:G30" si="1">IF(ISNUMBER(F12),F12,0)</f>
        <v>0.25962188607549813</v>
      </c>
      <c r="H12" s="1">
        <f>SUM(G12:G$30)</f>
        <v>0.77283084968394</v>
      </c>
    </row>
    <row r="13" spans="4:8" x14ac:dyDescent="0.25">
      <c r="E13">
        <v>3</v>
      </c>
      <c r="F13" s="1">
        <f t="shared" si="0"/>
        <v>0.24231376033713159</v>
      </c>
      <c r="G13">
        <f t="shared" si="1"/>
        <v>0.24231376033713159</v>
      </c>
      <c r="H13" s="1">
        <f>SUM(G13:G$30)</f>
        <v>0.51320896360844193</v>
      </c>
    </row>
    <row r="14" spans="4:8" x14ac:dyDescent="0.25">
      <c r="E14">
        <v>4</v>
      </c>
      <c r="F14" s="1">
        <f t="shared" si="0"/>
        <v>0.15750394421913552</v>
      </c>
      <c r="G14">
        <f t="shared" si="1"/>
        <v>0.15750394421913552</v>
      </c>
      <c r="H14" s="1">
        <f>SUM(G14:G$30)</f>
        <v>0.27089520327131039</v>
      </c>
    </row>
    <row r="15" spans="4:8" x14ac:dyDescent="0.25">
      <c r="E15">
        <v>5</v>
      </c>
      <c r="F15" s="1">
        <f t="shared" si="0"/>
        <v>7.5601893225185041E-2</v>
      </c>
      <c r="G15">
        <f t="shared" si="1"/>
        <v>7.5601893225185041E-2</v>
      </c>
      <c r="H15" s="1">
        <f>SUM(G15:G$30)</f>
        <v>0.1133912590521748</v>
      </c>
    </row>
    <row r="16" spans="4:8" x14ac:dyDescent="0.25">
      <c r="E16">
        <v>6</v>
      </c>
      <c r="F16" s="1">
        <f t="shared" si="0"/>
        <v>2.7720694182567847E-2</v>
      </c>
      <c r="G16">
        <f t="shared" si="1"/>
        <v>2.7720694182567847E-2</v>
      </c>
      <c r="H16" s="1">
        <f>SUM(G16:G$30)</f>
        <v>3.7789365826989781E-2</v>
      </c>
    </row>
    <row r="17" spans="5:8" x14ac:dyDescent="0.25">
      <c r="E17">
        <v>7</v>
      </c>
      <c r="F17" s="1">
        <f t="shared" si="0"/>
        <v>7.9201983378765269E-3</v>
      </c>
      <c r="G17">
        <f t="shared" si="1"/>
        <v>7.9201983378765269E-3</v>
      </c>
      <c r="H17" s="1">
        <f>SUM(G17:G$30)</f>
        <v>1.0068671644421937E-2</v>
      </c>
    </row>
    <row r="18" spans="5:8" x14ac:dyDescent="0.25">
      <c r="E18">
        <v>8</v>
      </c>
      <c r="F18" s="1">
        <f t="shared" si="0"/>
        <v>1.7820446260222182E-3</v>
      </c>
      <c r="G18">
        <f t="shared" si="1"/>
        <v>1.7820446260222182E-3</v>
      </c>
      <c r="H18" s="1">
        <f>SUM(G18:G$30)</f>
        <v>2.1484733065454081E-3</v>
      </c>
    </row>
    <row r="19" spans="5:8" x14ac:dyDescent="0.25">
      <c r="E19">
        <v>9</v>
      </c>
      <c r="F19" s="1">
        <f t="shared" si="0"/>
        <v>3.1680793351506099E-4</v>
      </c>
      <c r="G19">
        <f t="shared" si="1"/>
        <v>3.1680793351506099E-4</v>
      </c>
      <c r="H19" s="1">
        <f>SUM(G19:G$30)</f>
        <v>3.6642868052318985E-4</v>
      </c>
    </row>
    <row r="20" spans="5:8" x14ac:dyDescent="0.25">
      <c r="E20">
        <v>10</v>
      </c>
      <c r="F20" s="1">
        <f t="shared" si="0"/>
        <v>4.4353110692108529E-5</v>
      </c>
      <c r="G20">
        <f t="shared" si="1"/>
        <v>4.4353110692108529E-5</v>
      </c>
      <c r="H20" s="1">
        <f>SUM(G20:G$30)</f>
        <v>4.9620747008128866E-5</v>
      </c>
    </row>
    <row r="21" spans="5:8" x14ac:dyDescent="0.25">
      <c r="E21">
        <v>11</v>
      </c>
      <c r="F21" s="1">
        <f t="shared" si="0"/>
        <v>4.8385211664118395E-6</v>
      </c>
      <c r="G21">
        <f t="shared" si="1"/>
        <v>4.8385211664118395E-6</v>
      </c>
      <c r="H21" s="1">
        <f>SUM(G21:G$30)</f>
        <v>5.2676363160203392E-6</v>
      </c>
    </row>
    <row r="22" spans="5:8" x14ac:dyDescent="0.25">
      <c r="E22">
        <v>12</v>
      </c>
      <c r="F22" s="1">
        <f t="shared" si="0"/>
        <v>4.0321009720098663E-7</v>
      </c>
      <c r="G22">
        <f t="shared" si="1"/>
        <v>4.0321009720098663E-7</v>
      </c>
      <c r="H22" s="1">
        <f>SUM(G22:G$30)</f>
        <v>4.2911514960849899E-7</v>
      </c>
    </row>
    <row r="23" spans="5:8" x14ac:dyDescent="0.25">
      <c r="E23">
        <v>13</v>
      </c>
      <c r="F23" s="1">
        <f t="shared" si="0"/>
        <v>2.481292905852225E-8</v>
      </c>
      <c r="G23">
        <f t="shared" si="1"/>
        <v>2.481292905852225E-8</v>
      </c>
      <c r="H23" s="1">
        <f>SUM(G23:G$30)</f>
        <v>2.5905052407512351E-8</v>
      </c>
    </row>
    <row r="24" spans="5:8" x14ac:dyDescent="0.25">
      <c r="E24">
        <v>14</v>
      </c>
      <c r="F24" s="1">
        <f t="shared" si="0"/>
        <v>1.0634112453652391E-9</v>
      </c>
      <c r="G24">
        <f t="shared" si="1"/>
        <v>1.0634112453652391E-9</v>
      </c>
      <c r="H24" s="1">
        <f>SUM(G24:G$30)</f>
        <v>1.0921233489901005E-9</v>
      </c>
    </row>
    <row r="25" spans="5:8" x14ac:dyDescent="0.25">
      <c r="E25">
        <v>15</v>
      </c>
      <c r="F25" s="1">
        <f t="shared" si="0"/>
        <v>2.8357633209739706E-11</v>
      </c>
      <c r="G25">
        <f t="shared" si="1"/>
        <v>2.8357633209739706E-11</v>
      </c>
      <c r="H25" s="1">
        <f>SUM(G25:G$30)</f>
        <v>2.8712103624861453E-11</v>
      </c>
    </row>
    <row r="26" spans="5:8" x14ac:dyDescent="0.25">
      <c r="E26">
        <v>16</v>
      </c>
      <c r="F26" s="1">
        <f t="shared" si="0"/>
        <v>3.5447041512174632E-13</v>
      </c>
      <c r="G26">
        <f t="shared" si="1"/>
        <v>3.5447041512174632E-13</v>
      </c>
      <c r="H26" s="1">
        <f>SUM(G26:G$30)</f>
        <v>3.5447041512174632E-13</v>
      </c>
    </row>
    <row r="27" spans="5:8" x14ac:dyDescent="0.25">
      <c r="E27">
        <v>17</v>
      </c>
      <c r="F27" s="1" t="e">
        <f t="shared" si="0"/>
        <v>#NUM!</v>
      </c>
      <c r="G27">
        <f t="shared" si="1"/>
        <v>0</v>
      </c>
      <c r="H27" s="1">
        <f>SUM(G27:G$30)</f>
        <v>0</v>
      </c>
    </row>
    <row r="28" spans="5:8" x14ac:dyDescent="0.25">
      <c r="E28">
        <v>18</v>
      </c>
      <c r="F28" s="1" t="e">
        <f t="shared" si="0"/>
        <v>#NUM!</v>
      </c>
      <c r="G28">
        <f t="shared" si="1"/>
        <v>0</v>
      </c>
      <c r="H28" s="1">
        <f>SUM(G28:G$30)</f>
        <v>0</v>
      </c>
    </row>
    <row r="29" spans="5:8" x14ac:dyDescent="0.25">
      <c r="E29">
        <v>19</v>
      </c>
      <c r="F29" s="1" t="e">
        <f t="shared" si="0"/>
        <v>#NUM!</v>
      </c>
      <c r="G29">
        <f t="shared" si="1"/>
        <v>0</v>
      </c>
      <c r="H29" s="1">
        <f>SUM(G29:G$30)</f>
        <v>0</v>
      </c>
    </row>
    <row r="30" spans="5:8" x14ac:dyDescent="0.25">
      <c r="E30">
        <v>20</v>
      </c>
      <c r="F30" s="1" t="e">
        <f t="shared" si="0"/>
        <v>#NUM!</v>
      </c>
      <c r="G30">
        <f t="shared" si="1"/>
        <v>0</v>
      </c>
      <c r="H30" s="1">
        <f>SUM(G30:G$30)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Number</vt:lpstr>
      <vt:lpstr>Paco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Alvascience</cp:lastModifiedBy>
  <dcterms:created xsi:type="dcterms:W3CDTF">2024-04-02T06:43:22Z</dcterms:created>
  <dcterms:modified xsi:type="dcterms:W3CDTF">2024-04-07T07:17:40Z</dcterms:modified>
</cp:coreProperties>
</file>