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D1863DFE-59BA-4DD2-AEA2-BB1E52AFC55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rice Data - Feb 15, 2022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3" i="1" l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8" i="1"/>
  <c r="I27" i="1"/>
  <c r="I26" i="1"/>
  <c r="I24" i="1"/>
  <c r="I23" i="1"/>
  <c r="I22" i="1"/>
  <c r="I21" i="1"/>
  <c r="I20" i="1"/>
  <c r="I19" i="1"/>
  <c r="I18" i="1"/>
  <c r="I17" i="1"/>
  <c r="I16" i="1"/>
  <c r="I15" i="1"/>
  <c r="I14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<sst xmlns="http://schemas.openxmlformats.org/spreadsheetml/2006/main" count="1231" uniqueCount="669">
  <si>
    <t>title</t>
  </si>
  <si>
    <t>url</t>
  </si>
  <si>
    <t>date</t>
  </si>
  <si>
    <t>current_paper</t>
  </si>
  <si>
    <t>current_online</t>
  </si>
  <si>
    <t>og_paper_price</t>
  </si>
  <si>
    <t>og_online_price</t>
  </si>
  <si>
    <t>format</t>
  </si>
  <si>
    <t>formatted_name</t>
  </si>
  <si>
    <t>paper_delta</t>
  </si>
  <si>
    <t>online_delta</t>
  </si>
  <si>
    <t>paper_percent_change</t>
  </si>
  <si>
    <t>online_percent_change</t>
  </si>
  <si>
    <t>Budget Magic: $35 Mono-Black Treasure Discard (Standard 2022)</t>
  </si>
  <si>
    <t>https://www.mtggoldfish.com/articles/budget-magic-35-mono-black-treasure-discard-standard-2022</t>
  </si>
  <si>
    <t>Standard</t>
  </si>
  <si>
    <t>Budget Magic: 12 Whack Goblins | $77 | Modern</t>
  </si>
  <si>
    <t>https://www.mtggoldfish.com/articles/budget-magic-12-whack-goblins-77-modern</t>
  </si>
  <si>
    <t>Modern</t>
  </si>
  <si>
    <t>Budget Magic: $12 Simic Kicker (Standard 2022)</t>
  </si>
  <si>
    <t>https://www.mtggoldfish.com/articles/budget-magic-12-simic-kicker-standard-2022</t>
  </si>
  <si>
    <t>Budget Magic: Enchantress (MH2 Modern)</t>
  </si>
  <si>
    <t>https://www.mtggoldfish.com/articles/budget-magic-enchantress-mh2-modern</t>
  </si>
  <si>
    <t>Budget Magic: Hideous Copy Mill (Standard 2022)</t>
  </si>
  <si>
    <t>https://www.mtggoldfish.com/articles/budget-magic-hideous-copy-mill-standard-2022</t>
  </si>
  <si>
    <t>Budget Magic: $100 8-Squee Infestation (Modern)</t>
  </si>
  <si>
    <t>https://www.mtggoldfish.com/articles/budget-magic-100-8-squee-infestation-modern</t>
  </si>
  <si>
    <t>Budget Magic: $100 Abzan Rites (Modern)</t>
  </si>
  <si>
    <t>https://www.mtggoldfish.com/articles/budget-magic-100-abzan-rites-modern</t>
  </si>
  <si>
    <t>Budget Magic: $100 Mono-Red Hollow One (Modern)</t>
  </si>
  <si>
    <t>https://www.mtggoldfish.com/articles/budget-magic-100-mono-red-hollow-one-modern</t>
  </si>
  <si>
    <t>Budget Magic: Historic Hammer Time (2 Mythics / 13 Rares)</t>
  </si>
  <si>
    <t>https://www.mtggoldfish.com/articles/budget-magic-historic-hammer-time-2-mythics-13-rares</t>
  </si>
  <si>
    <t>Historic</t>
  </si>
  <si>
    <t>Budget Magic: $99 Real Affinity (Modern)</t>
  </si>
  <si>
    <t>https://www.mtggoldfish.com/articles/budget-magic-99-real-affinity-modern</t>
  </si>
  <si>
    <t>Budget Magic: $90 Squirrel Twin (Modern)</t>
  </si>
  <si>
    <t>https://www.mtggoldfish.com/articles/budget-magic-90-squirrel-twin-modern</t>
  </si>
  <si>
    <t>Budget Magic / Meme or Dream? $1 Mono-Black Devotion (Pioneer)</t>
  </si>
  <si>
    <t>https://www.mtggoldfish.com/articles/budget-magic-meme-or-dream-1-mono-black-devotion-pioneer</t>
  </si>
  <si>
    <t>Pioneer</t>
  </si>
  <si>
    <t>Mono-Black Devotion</t>
  </si>
  <si>
    <t>Budget Magic: Demonic Learning (Modern)</t>
  </si>
  <si>
    <t>https://www.mtggoldfish.com/articles/budget-magic-demonic-learning-modern</t>
  </si>
  <si>
    <t>Budget Magic: $94 Witherbloom Plumb Aristocrats (Modern)</t>
  </si>
  <si>
    <t>https://www.mtggoldfish.com/articles/budget-magic-94-witherbloom-plumb-aristocrats-modern</t>
  </si>
  <si>
    <t>Budget Magic: $43/15 Rare Mono-Black Tokens (Standard)</t>
  </si>
  <si>
    <t>https://www.mtggoldfish.com/articles/budget-magic-43-15-rare-mono-black-tokens-standard</t>
  </si>
  <si>
    <t>Budget Magic: $58 / 10 Rares | UW Magecraft (Standard)</t>
  </si>
  <si>
    <t>https://www.mtggoldfish.com/articles/budget-magic-58-10-rares-uw-magecraft-standard</t>
  </si>
  <si>
    <t>Budget Magic: Mono-Red Storm (Historic)</t>
  </si>
  <si>
    <t>https://www.mtggoldfish.com/articles/budget-magic-mono-red-storm-historic</t>
  </si>
  <si>
    <t>Budget Magic: $90 Izzet Giants (Modern)</t>
  </si>
  <si>
    <t>https://www.mtggoldfish.com/articles/budget-magic-90-izzet-giants-modern</t>
  </si>
  <si>
    <t>Budget Magic: $90 Simic Snow Stompy (Modern)</t>
  </si>
  <si>
    <t>https://www.mtggoldfish.com/articles/budget-magic-90-simic-snow-stompy-modern</t>
  </si>
  <si>
    <t>Budget Magic: $94 Egon Stompy (Modern)</t>
  </si>
  <si>
    <t>https://www.mtggoldfish.com/articles/budget-magic-94-egon-stompy-modern</t>
  </si>
  <si>
    <t>Budget Magic: $98 Orzhov Clerics (Modern)</t>
  </si>
  <si>
    <t>https://www.mtggoldfish.com/articles/budget-magic-98-orzhov-clerics-modern</t>
  </si>
  <si>
    <t>Budget Magic: Mystic Terror Combo (4 Mythic / 11 Rare) | Standard</t>
  </si>
  <si>
    <t>https://www.mtggoldfish.com/articles/budget-magic-mystic-terror-combo-4-mythic-11-rare-standard</t>
  </si>
  <si>
    <t>Budget Magic: Human White Weenie (15 Rares) | Standard</t>
  </si>
  <si>
    <t>https://www.mtggoldfish.com/articles/budget-magic-human-white-weenie-15-rares-standard</t>
  </si>
  <si>
    <t>Budget Magic: Fynn-fect (12R / 2M, Standard)</t>
  </si>
  <si>
    <t>https://www.mtggoldfish.com/articles/budget-magic-fynn-fect-12r-2m-standard</t>
  </si>
  <si>
    <t>Fynn-fect</t>
  </si>
  <si>
    <t>Budget Magic: "Manaless" Affinity (Modern)</t>
  </si>
  <si>
    <t>https://www.mtggoldfish.com/articles/budget-magic-manaless-affinity-modern</t>
  </si>
  <si>
    <t>Budget Magic: Ninjas (Modern)</t>
  </si>
  <si>
    <t>https://www.mtggoldfish.com/articles/budget-magic-ninjas-modern</t>
  </si>
  <si>
    <t>Budget Magic: Historic Zombie Hunt (0 Mythics / 0 Rares)</t>
  </si>
  <si>
    <t>https://www.mtggoldfish.com/articles/budget-magic-historic-zombie-hunt-0-mythics-0-rares</t>
  </si>
  <si>
    <t>Budget Magic: Ultimate Memekin | 0M / 12R | Historic</t>
  </si>
  <si>
    <t>https://www.mtggoldfish.com/articles/budget-magic-ultimate-memekin-0m-12r-historic</t>
  </si>
  <si>
    <t>Ultimate Memekin</t>
  </si>
  <si>
    <t>Budget Magic: Izzet Rielle | 3 Mythics / 10 Rares | (Standard)</t>
  </si>
  <si>
    <t>https://www.mtggoldfish.com/articles/budget-magic-izzet-rielle-3-mythics-10-rares-standard</t>
  </si>
  <si>
    <t>Budget Magic: Fling Affinity (Modern)</t>
  </si>
  <si>
    <t>https://www.mtggoldfish.com/articles/budget-magic-fling-affinity-modern</t>
  </si>
  <si>
    <t>Budget Magic: Temur Tatyova (Modern)</t>
  </si>
  <si>
    <t>https://www.mtggoldfish.com/articles/budget-magic-temur-tatyova-modern</t>
  </si>
  <si>
    <t>Budget Magic: 15-Rare Mono-White Auras (Historic)</t>
  </si>
  <si>
    <t>https://www.mtggoldfish.com/articles/budget-magic-15-rare-mono-white-auras-historic</t>
  </si>
  <si>
    <t>Budget Magic: 4-Mythic / 10-Rare Pummeler (Historic)</t>
  </si>
  <si>
    <t>https://www.mtggoldfish.com/articles/budget-magic-4-mythic-10-rare-pummeler-historic</t>
  </si>
  <si>
    <t>Budget Magic: Eldrazi Spirits (Modern)</t>
  </si>
  <si>
    <t>https://www.mtggoldfish.com/articles/budget-magic-eldrazi-spirits-modern</t>
  </si>
  <si>
    <t>Budget Magic: $50 Big Red (Standard)</t>
  </si>
  <si>
    <t>https://www.mtggoldfish.com/articles/budget-magic-50-big-red-standard</t>
  </si>
  <si>
    <t>Budget Magic: Curious Rogues (Historic)</t>
  </si>
  <si>
    <t>https://www.mtggoldfish.com/articles/budget-magic-curious-rogues-historic</t>
  </si>
  <si>
    <t>Budget Magic: Five-Color Plants (Standard)</t>
  </si>
  <si>
    <t>https://www.mtggoldfish.com/articles/budget-magic-five-color-plants-standard</t>
  </si>
  <si>
    <t>Budget Magic: GW Counters (Standard)</t>
  </si>
  <si>
    <t>https://www.mtggoldfish.com/articles/budget-magic-gw-counters-standard</t>
  </si>
  <si>
    <t>Budget Magic: 2 Mythic/2 Rare Rakdos Party Aggro (Standard)</t>
  </si>
  <si>
    <t>https://www.mtggoldfish.com/articles/budget-magic-2-mythic-2-rare-rakdos-party-aggro-standard</t>
  </si>
  <si>
    <t>Budget Magic: Boros Warriors (Standard)</t>
  </si>
  <si>
    <t>https://www.mtggoldfish.com/articles/budget-magic-boros-warriors-standard</t>
  </si>
  <si>
    <t>Budget Magic: Scute-tate (Standard)</t>
  </si>
  <si>
    <t>https://www.mtggoldfish.com/articles/budget-magic-scute-tate-standard</t>
  </si>
  <si>
    <t>Budget Magic: $20 UG Kicker (Standard)</t>
  </si>
  <si>
    <t>https://www.mtggoldfish.com/articles/budget-magic-20-ug-kicker-standard</t>
  </si>
  <si>
    <t>Budget Magic: Incinerator Burn (Modern)</t>
  </si>
  <si>
    <t>https://www.mtggoldfish.com/articles/budget-magic-incinerator-burn-modern</t>
  </si>
  <si>
    <t>Budget Magic: Tutelage Tribal Mill (Modern)</t>
  </si>
  <si>
    <t>https://www.mtggoldfish.com/articles/budget-magic-tutelage-tribal-mill-modern</t>
  </si>
  <si>
    <t>Budget Magic: Soulherder Surprise (Modern)</t>
  </si>
  <si>
    <t>https://www.mtggoldfish.com/articles/budget-magic-soulherder-surprise-modern</t>
  </si>
  <si>
    <t>Budget Magic: 16 Rack (Modern)</t>
  </si>
  <si>
    <t>https://www.mtggoldfish.com/articles/budget-magic-16-rack-modern</t>
  </si>
  <si>
    <t>Budget Magic: $50 Underworld Abyss Black Devotion (Standard)</t>
  </si>
  <si>
    <t>https://www.mtggoldfish.com/articles/budget-magic-50-underworld-abyss-black-devotion-standard</t>
  </si>
  <si>
    <t>Budget Magic: Izzet Tutelage (Standard)</t>
  </si>
  <si>
    <t>https://www.mtggoldfish.com/articles/budget-magic-izzet-tutelage-standard</t>
  </si>
  <si>
    <t>Budget Magic: $60 Mono-White Auras (Modern)</t>
  </si>
  <si>
    <t>https://www.mtggoldfish.com/articles/budget-magic-60-mono-white-auras-modern</t>
  </si>
  <si>
    <t>Budget Magic: Mono-Black No Cat Archfiend Sac (Standard)</t>
  </si>
  <si>
    <t>https://www.mtggoldfish.com/articles/budget-magic-mono-black-no-cat-archfiend-sac-standard</t>
  </si>
  <si>
    <t>Budget Magic: Hardened Human Allies (Modern)</t>
  </si>
  <si>
    <t>https://www.mtggoldfish.com/articles/budget-magic-hardened-human-allies-modern</t>
  </si>
  <si>
    <t>Budget Magic: Richard's Birds (Standard)</t>
  </si>
  <si>
    <t>https://www.mtggoldfish.com/articles/budget-magic-richard-s-birds-standard</t>
  </si>
  <si>
    <t>Budget Magic: Eight-Rare ($78) Izzet Prowess (Standard)</t>
  </si>
  <si>
    <t>https://www.mtggoldfish.com/articles/budget-magic-eight-rare-78-izzet-prowess-standard</t>
  </si>
  <si>
    <t>Budget Magic: Blistering Rage 2020 (Modern)</t>
  </si>
  <si>
    <t>https://www.mtggoldfish.com/articles/budget-magic-blistering-rage-2020-modern</t>
  </si>
  <si>
    <t>Budget Magic: Rakdos Menace (Standard)</t>
  </si>
  <si>
    <t>https://www.mtggoldfish.com/articles/budget-magic-rakdos-menace-standard</t>
  </si>
  <si>
    <t>Budget Magic: Vivien Combo Brawl (Three-Mythic/Nine-Rare)</t>
  </si>
  <si>
    <t>https://www.mtggoldfish.com/articles/budget-magic-vivien-combo-brawl-three-mythic-nine-rare</t>
  </si>
  <si>
    <t>Brawl</t>
  </si>
  <si>
    <t>Budget Magic: 12-Rare Tempered Steel (Historic)</t>
  </si>
  <si>
    <t>https://www.mtggoldfish.com/articles/budget-magic-12-rare-tempered-steel-historic</t>
  </si>
  <si>
    <t>Budget Magic: $75 (30 tix) Cycling Gift (Pioneer)</t>
  </si>
  <si>
    <t>https://www.mtggoldfish.com/articles/budget-magic-75-30-tix-cycling-gift-pioneer</t>
  </si>
  <si>
    <t>Budget Magic: Escape Protocol Lock (Standard)</t>
  </si>
  <si>
    <t>https://www.mtggoldfish.com/articles/budget-magic-escape-protocol-lock-standard</t>
  </si>
  <si>
    <t>Budget Magic: Zirda's Mantle (Modern)</t>
  </si>
  <si>
    <t>https://www.mtggoldfish.com/articles/budget-magic-zirda-s-mantle-modern</t>
  </si>
  <si>
    <t>Budget Magic: Boros Winota (Standard)</t>
  </si>
  <si>
    <t>https://www.mtggoldfish.com/articles/budget-magic-boros-winota-standard</t>
  </si>
  <si>
    <t>Budget Magic: $50 Tour de France (Standard)</t>
  </si>
  <si>
    <t>https://www.mtggoldfish.com/articles/budget-magic-50-tour-de-france-standard</t>
  </si>
  <si>
    <t>Budget Magic: $80 Legacy Mono-Red Prowess</t>
  </si>
  <si>
    <t>https://www.mtggoldfish.com/articles/budget-magic-80-legacy-mono-red-prowess</t>
  </si>
  <si>
    <t>Legacy</t>
  </si>
  <si>
    <t>Budget Magic: $35 Infect (Modern)</t>
  </si>
  <si>
    <t>https://www.mtggoldfish.com/articles/budget-magic-35-infect-modern</t>
  </si>
  <si>
    <t xml:space="preserve">Budget Magic: $60 Sac and Whack (Modern) </t>
  </si>
  <si>
    <t>https://www.mtggoldfish.com/articles/budget-magic-60-sac-and-whack-modern</t>
  </si>
  <si>
    <t>Budget Magic: Butts and Taxes (Pioneer)</t>
  </si>
  <si>
    <t>https://www.mtggoldfish.com/articles/budget-magic-butts-and-taxes-pioneer</t>
  </si>
  <si>
    <t>Budget Magic: Dubious Challenge (Pioneer)</t>
  </si>
  <si>
    <t>https://www.mtggoldfish.com/articles/budget-magic-dubious-challenge-pioneer</t>
  </si>
  <si>
    <t>Budget Magic: Hollow Herald (Modern)</t>
  </si>
  <si>
    <t>https://www.mtggoldfish.com/articles/budget-magic-hollow-herald-modern</t>
  </si>
  <si>
    <t>Budget Magic: Bant Rampage (Standard)</t>
  </si>
  <si>
    <t>https://www.mtggoldfish.com/articles/budget-magic-bant-rampage-standard</t>
  </si>
  <si>
    <t>Budget Magic: $92 (37 tix) Gruul Sneak Attack (Standard, Magic Arena)</t>
  </si>
  <si>
    <t>https://www.mtggoldfish.com/articles/budget-magic-92-37-tix-gruul-sneak-attack-standard-magic-arena</t>
  </si>
  <si>
    <t>Budget Magic: $65 (20 tix) Blue Skies (Pioneer, Magic Online)</t>
  </si>
  <si>
    <t>https://www.mtggoldfish.com/articles/budget-magic-65-20-tix-blue-skies-pioneer-magic-online</t>
  </si>
  <si>
    <t>Budget Magic: $88 (33 tix) AnaxCleave Red (Standard, Magic Arena)</t>
  </si>
  <si>
    <t>https://www.mtggoldfish.com/articles/budget-magic-88-33-tix-anaxcleave-red-standard-magic-arena</t>
  </si>
  <si>
    <t>Budget Magic: $100 (42 tix) Rakdos Kroxa Discard (Standard, Magic Arena)</t>
  </si>
  <si>
    <t>https://www.mtggoldfish.com/articles/budget-magic-100-42-tix-rakdos-kroxa-discard-standard-magic-arena</t>
  </si>
  <si>
    <t>Budget Magic: $86 (17 tix) GW Auras (Standard, Magic Arena)</t>
  </si>
  <si>
    <t>https://www.mtggoldfish.com/articles/budget-magic-86-17-tix-gw-auras-standard-magic-arena</t>
  </si>
  <si>
    <t>Budget Magic: $59 (48 tix) Izzet Scissors (Pioneer, Magic Online)</t>
  </si>
  <si>
    <t>https://www.mtggoldfish.com/articles/budget-magic-59-48-tix-izzet-scissors-pioneer-magic-online</t>
  </si>
  <si>
    <t>Budget Magic: $98 (22 tix) Cats (Pioneer, Magic Online)</t>
  </si>
  <si>
    <t>https://www.mtggoldfish.com/articles/budget-magic-98-22-tix-cats-pioneer-magic-online</t>
  </si>
  <si>
    <t>Budget Magic: $100 (100 tix) Rakdos Madness Vampires (Pioneer, Magic Online)</t>
  </si>
  <si>
    <t>https://www.mtggoldfish.com/articles/budget-magic-100-100-tix-rakdos-madness-vampires-pioneer-magic-online</t>
  </si>
  <si>
    <t>Budget Magic: $47 (12 tix) Mono-White Sram Auras (Pioneer, Magic Online)</t>
  </si>
  <si>
    <t>https://www.mtggoldfish.com/articles/budget-magic-47-12-tix-mono-white-sram-auras-pioneer-magic-online</t>
  </si>
  <si>
    <t>Budget Magic: $98 (20 tix) Mono-Red Devotion (Pioneer, Magic Online)</t>
  </si>
  <si>
    <t>https://www.mtggoldfish.com/articles/budget-magic-98-20-tix-mono-red-devotion-pioneer-magic-online</t>
  </si>
  <si>
    <t>Budget Magic: $100 (17 tix) Mono-Green Stompy (Pioneer, Magic Online)</t>
  </si>
  <si>
    <t>https://www.mtggoldfish.com/articles/budget-magic-100-17-tix-mono-green-stompy-pioneer-magic-online</t>
  </si>
  <si>
    <t>Budget Magic: $97 WB Discard (Standard, Magic Arena)</t>
  </si>
  <si>
    <t>https://www.mtggoldfish.com/articles/budget-magic-97-wb-discard-standard-magic-arena</t>
  </si>
  <si>
    <t>Budget Magic: $56 Rakdos Reanimator (Standard, Magic Arena)</t>
  </si>
  <si>
    <t>https://www.mtggoldfish.com/articles/budget-magic-56-rakdos-reanimator-standard-magic-arena</t>
  </si>
  <si>
    <t>Budget Magic: $43 (18 tix) 8 Whack (Pioneer, Magic Online)</t>
  </si>
  <si>
    <t>https://www.mtggoldfish.com/articles/budget-magic-43-18-tix-8-whack-pioneer-magic-online</t>
  </si>
  <si>
    <t>Budget Magic: $110 (52 tix) Pummeler (Pioneer, Magic Online)</t>
  </si>
  <si>
    <t>https://www.mtggoldfish.com/articles/budget-magic-110-52-tix-pummeler-pioneer-magic-online</t>
  </si>
  <si>
    <t>Budget Magic: $99 (29 tix) Gary Zombies (Pioneer, Magic Online)</t>
  </si>
  <si>
    <t>https://www.mtggoldfish.com/articles/budget-magic-99-29-tix-gary-zombies-pioneer-magic-online</t>
  </si>
  <si>
    <t>Budget Magic: $100 (76 tix) UR Prowess (Pioneer, Magic Online)</t>
  </si>
  <si>
    <t>https://www.mtggoldfish.com/articles/budget-magic-100-76-tix-ur-prowess-pioneer-magic-online</t>
  </si>
  <si>
    <t>Budget Magic: $77 Standard Affinity (Standard, Magic Arena)</t>
  </si>
  <si>
    <t>https://www.mtggoldfish.com/articles/budget-magic-77-standard-affinity-standard-magic-arena</t>
  </si>
  <si>
    <t>Budget Magic: $92 WB Prison (Standard, Magic Arena)</t>
  </si>
  <si>
    <t>https://www.mtggoldfish.com/articles/budget-magic-92-wb-prison-standard-magic-arena</t>
  </si>
  <si>
    <t>Budget Magic: $27 Mono-Blue Mill (Standard, Magic Arena)</t>
  </si>
  <si>
    <t>https://www.mtggoldfish.com/articles/budget-magic-27-mono-blue-mill-standard-magic-arena</t>
  </si>
  <si>
    <t>Budget Magic: Mono-Black Rankle (Standard, Magic Arena)</t>
  </si>
  <si>
    <t>https://www.mtggoldfish.com/articles/budget-magic-mono-black-rankle-standard-magic-arena</t>
  </si>
  <si>
    <t>Budget Magic: $92 (18 tix) Abzan Rally (Modern, Magic Online)</t>
  </si>
  <si>
    <t>https://www.mtggoldfish.com/articles/budget-magic-92-18-tix-abzan-rally-modern-magic-online</t>
  </si>
  <si>
    <t>Budget Magic: $96 (35 tix) Ajani Sisters (Modern, Magic Online)</t>
  </si>
  <si>
    <t>https://www.mtggoldfish.com/articles/budget-magic-96-35-tix-ajani-sisters-modern-magic-online</t>
  </si>
  <si>
    <t>Budget Magic: $105 (26 tix) Soul-meria (Modern, Magic Online)</t>
  </si>
  <si>
    <t>https://www.mtggoldfish.com/articles/budget-magic-105-26-tix-soul-meria-modern-magic-online</t>
  </si>
  <si>
    <t>Budget Magic: $71 Rotation-Proof Mono-Red Cavalcade (Standard, Magic Arena)</t>
  </si>
  <si>
    <t>https://www.mtggoldfish.com/articles/budget-magic-71-rotation-proof-mono-red-cavalcade-standard-magic-arena</t>
  </si>
  <si>
    <t>Budget Magic: $94 (16 tix) Sephara Stompy (Modern, Magic Online)</t>
  </si>
  <si>
    <t>https://www.mtggoldfish.com/articles/budget-magic-94-16-tix-sephara-stompy-modern-magic-online</t>
  </si>
  <si>
    <t>Budget Magic: $104 (44 tix) Twiddle Storm (Modern, Magic Online)</t>
  </si>
  <si>
    <t>https://www.mtggoldfish.com/articles/budget-magic-104-44-tix-twiddle-storm-modern-magic-online</t>
  </si>
  <si>
    <t>Budget Magic: $112 (17 tix) Leyline of Abundance Combo (Modern, Magic Online)</t>
  </si>
  <si>
    <t>https://www.mtggoldfish.com/articles/budget-magic-112-17-tix-leyline-of-abundance-combo-modern-magic-online</t>
  </si>
  <si>
    <t>Budget Magic: $99 (13 tix) Hammer Time (Modern, Magic Online)</t>
  </si>
  <si>
    <t>https://www.mtggoldfish.com/articles/budget-magic-99-13-tix-hammer-time-modern-magic-online</t>
  </si>
  <si>
    <t>Budget Magic: $73 Standard Bogles (Standard, Magic Arena)</t>
  </si>
  <si>
    <t>https://www.mtggoldfish.com/articles/budget-magic-73-standard-bogles-standard-magic-arena</t>
  </si>
  <si>
    <t>Budget Magic: $58 Spirits (Standard, Magic Arena)</t>
  </si>
  <si>
    <t>https://www.mtggoldfish.com/articles/budget-magic-58-spirits-standard-magic-arena</t>
  </si>
  <si>
    <t>Budget Magic: $103 (18 tix) GateShift (Standard, Magic Arena)</t>
  </si>
  <si>
    <t>https://www.mtggoldfish.com/articles/budget-magic-103-18-tix-gateshift-standard-magic-arena</t>
  </si>
  <si>
    <t>Budget Magic: $99 (9 tix) Battle Screech Tokens (Modern, Magic Online)</t>
  </si>
  <si>
    <t>https://www.mtggoldfish.com/articles/budget-magic-99-9-tix-battle-screech-tokens-modern-magic-online</t>
  </si>
  <si>
    <t>Budget Magic: $103 (29 tix) Mono-White Persist Combo (Modern, Magic Online)</t>
  </si>
  <si>
    <t>https://www.mtggoldfish.com/articles/budget-magic-103-29-tix-mono-white-persist-combo-modern-magic-online</t>
  </si>
  <si>
    <t>Budget Magic: $99 (13 tix) Rakdos Unearth Goblins (Modern, Magic Online)</t>
  </si>
  <si>
    <t>https://www.mtggoldfish.com/articles/budget-magic-99-13-tix-rakdos-unearth-goblins-modern-magic-online</t>
  </si>
  <si>
    <t>Budget Magic: $89 (2 tix) Creeping Zombies (Standard, Magic Arena)</t>
  </si>
  <si>
    <t>https://www.mtggoldfish.com/articles/budget-magic-89-2-tix-creeping-zombies-standard-magic-arena</t>
  </si>
  <si>
    <t>Budget Magic: $84 (9 tix) Hydra Stompy (Standard, Magic Arena)</t>
  </si>
  <si>
    <t>https://www.mtggoldfish.com/articles/budget-magic-84-9-tix-hydra-stompy-standard-magic-arena</t>
  </si>
  <si>
    <t>Budget Magic: $66 (16 tix) Rakdos Aristocrats (Standard, Magic Arena)</t>
  </si>
  <si>
    <t>https://www.mtggoldfish.com/articles/budget-magic-66-16-tix-rakdos-aristocrats-standard-magic-arena</t>
  </si>
  <si>
    <t>Budget Magic: $95 (22 tix) Leveler Jace Combo (Modern, Magic Online)</t>
  </si>
  <si>
    <t>https://www.mtggoldfish.com/articles/budget-magic-95-22-tix-leveler-jace-combo-modern-magic-online</t>
  </si>
  <si>
    <t>Budget Magic: $86 (11 tix) Narset's Amnesia (Standard, Magic Arena)</t>
  </si>
  <si>
    <t>https://www.mtggoldfish.com/articles/budget-magic-86-11-tix-narset-s-amnesia-standard-magic-arena</t>
  </si>
  <si>
    <t>Budget Magic: $94 (13 tix) Simic Arkbow (Standard, Magic Arena)</t>
  </si>
  <si>
    <t>https://www.mtggoldfish.com/articles/budget-magic-94-13-tix-simic-arkbow-standard-magic-arena</t>
  </si>
  <si>
    <t>Budget Magic: $74 (23 tix) Izzet Saheeli (Standard, Magic Arena)</t>
  </si>
  <si>
    <t>https://www.mtggoldfish.com/articles/budget-magic-74-23-tix-izzet-saheeli-standard-magic-arena</t>
  </si>
  <si>
    <t>Budget Magic: Rhythm Stompy (Modern, Magic Online)</t>
  </si>
  <si>
    <t>https://www.mtggoldfish.com/articles/budget-magic-rhythm-stompy-modern-magic-online</t>
  </si>
  <si>
    <t>Budget Magic: $99 (14 tix) London Zombie Hunt (Modern, Magic Online)</t>
  </si>
  <si>
    <t>https://www.mtggoldfish.com/articles/budget-magic-99-14-tix-london-zombie-hunt-modern-magic-online</t>
  </si>
  <si>
    <t>Budget Magic: $92 (11 tix) Mardu Aristocrats (Modern, Magic Online)</t>
  </si>
  <si>
    <t>https://www.mtggoldfish.com/articles/budget-magic-92-11-tix-mardu-aristocrats-modern-magic-online</t>
  </si>
  <si>
    <t>Budget Magic: $93 (13 tix) Mono-White Taxes (Modern, Magic Online)</t>
  </si>
  <si>
    <t>https://www.mtggoldfish.com/articles/budget-magic-93-13-tix-mono-white-taxes-modern-magic-online</t>
  </si>
  <si>
    <t>Budget Magic: $65 (32 tix) Mono-Green Liquimetal Control (Modern, Magic Online)</t>
  </si>
  <si>
    <t>https://www.mtggoldfish.com/articles/budget-magic-65-32-tix-mono-green-liquimetal-control-modern-magic-online</t>
  </si>
  <si>
    <t>Budget Magic: Banefire Elves (Standard, Magic Arena)</t>
  </si>
  <si>
    <t>https://www.mtggoldfish.com/articles/budget-magic-banefire-elves-standard-magic-arena</t>
  </si>
  <si>
    <t>Budget Magic: $89 (19 tix) Bant Flash (Modern, Magic Online)</t>
  </si>
  <si>
    <t>https://www.mtggoldfish.com/articles/budget-magic-89-19-tix-bant-flash-modern-magic-online</t>
  </si>
  <si>
    <t>Budget Magic: $52 (7 tix) Goblin Calamity (Standard, Magic Arena)</t>
  </si>
  <si>
    <t>https://www.mtggoldfish.com/articles/budget-magic-52-7-tix-goblin-calamity-standard-magic-arena</t>
  </si>
  <si>
    <t>Budget Magic: $95 (10 tix) Rakdos Shamans (Modern, Magic Online)</t>
  </si>
  <si>
    <t>https://www.mtggoldfish.com/articles/budget-magic-95-10-tix-rakdos-shamans-modern-magic-online</t>
  </si>
  <si>
    <t>Budget Magic: $88 (5 tix) Orzhov Blink (Standard, Magic Arena)</t>
  </si>
  <si>
    <t>https://www.mtggoldfish.com/articles/budget-magic-88-5-tix-orzhov-blink-standard-magic-arena</t>
  </si>
  <si>
    <t>Budget Magic: $89 (7 tix) Simic Merfolk (Standard, Magic Arena)</t>
  </si>
  <si>
    <t>https://www.mtggoldfish.com/articles/budget-magic-89-7-tix-simic-merfolk-standard-magic-arena</t>
  </si>
  <si>
    <t>Budget Magic: $89 (17 tix) Rakdos Aristocrats (Standard, Magic Online)</t>
  </si>
  <si>
    <t>https://www.mtggoldfish.com/articles/budget-magic-89-17-tix-rakdos-aristocrats-standard-magic-online</t>
  </si>
  <si>
    <t>Budget Magic: Four-Color Gates (Standard, Magic Online)</t>
  </si>
  <si>
    <t>https://www.mtggoldfish.com/articles/budget-magic-four-color-gates-standard-magic-online</t>
  </si>
  <si>
    <t>Budget Magic: $98 (13 tix) Combo Elves (Modern, Magic Online)</t>
  </si>
  <si>
    <t>https://www.mtggoldfish.com/articles/budget-magic-98-13-tix-combo-elves-modern-magic-online</t>
  </si>
  <si>
    <t>Budget Magic: $98 (25 tix) Metallurgic Drakes (Modern, Magic Online)</t>
  </si>
  <si>
    <t>https://www.mtggoldfish.com/articles/budget-magic-98-25-tix-metallurgic-drakes-modern-magic-online</t>
  </si>
  <si>
    <t>Budget Magic: $116 (14 tix) Restore Balance 2019 (Modern, Magic Online)</t>
  </si>
  <si>
    <t>https://www.mtggoldfish.com/articles/budget-magic-116-14-tix-restore-balance-2019-modern-magic-online</t>
  </si>
  <si>
    <t>Budget Magic: $99 (18 tix) RB Reanimator (Modern, Magic Online)</t>
  </si>
  <si>
    <t>https://www.mtggoldfish.com/articles/budget-magic-99-18-tix-rb-reanimator-modern-magic-online</t>
  </si>
  <si>
    <t>Budget Magic: $93 (5 tix) Dimir Winds (Standard, Magic Online)</t>
  </si>
  <si>
    <t>https://www.mtggoldfish.com/articles/budget-magic-93-5-tix-dimir-winds-standard-magic-online</t>
  </si>
  <si>
    <t>Budget Magic: $57 (8 tix) Goblin Storm (Modern, Magic Online)</t>
  </si>
  <si>
    <t>https://www.mtggoldfish.com/articles/budget-magic-57-8-tix-goblin-storm-modern-magic-online</t>
  </si>
  <si>
    <t>Budget Magic: $96 (13 tix) Bant Climb (Standard, Magic Online)</t>
  </si>
  <si>
    <t>https://www.mtggoldfish.com/articles/budget-magic-96-13-tix-bant-climb-standard-magic-online</t>
  </si>
  <si>
    <t>Budget Magic: $92 (13 tix) Mono-Red Frenzy (Modern)</t>
  </si>
  <si>
    <t>https://www.mtggoldfish.com/articles/budget-magic-92-13-tix-mono-red-frenzy-modern</t>
  </si>
  <si>
    <t>Budget Magic: $83 (15 tix) QuasidupliDrake (Standard, Magic Online)</t>
  </si>
  <si>
    <t>https://www.mtggoldfish.com/articles/budget-magic-83-15-tix-quasiduplidrake-standard-magic-online</t>
  </si>
  <si>
    <t>Budget Magic: $68 (8 tix) Artifact Blast Affinity (Modern)</t>
  </si>
  <si>
    <t>https://www.mtggoldfish.com/articles/budget-magic-68-8-tix-artifact-blast-affinity-modern</t>
  </si>
  <si>
    <t>Budget Magic: $63 (17 tix) Draft Chaff White Weenie (Standard, Magic Online)</t>
  </si>
  <si>
    <t>https://www.mtggoldfish.com/articles/budget-magic-63-17-tix-draft-chaff-white-weenie-standard-magic-online</t>
  </si>
  <si>
    <t>Budget Magic: $85 (25 tix) Overflowing Omniscience (Standard, Magic Online)</t>
  </si>
  <si>
    <t>https://www.mtggoldfish.com/articles/budget-magic-85-25-tix-overflowing-omniscience-standard-magic-online</t>
  </si>
  <si>
    <t xml:space="preserve">Budget Magic: $96 (23 tix) Blue-White Mill (Standard) </t>
  </si>
  <si>
    <t>https://www.mtggoldfish.com/articles/budget-magic-96-23-tix-blue-white-mill-standard</t>
  </si>
  <si>
    <t>Budget Magic: $88 (13 tix) Pelt Collector Evolve (Modern)</t>
  </si>
  <si>
    <t>https://www.mtggoldfish.com/articles/budget-magic-88-13-tix-pelt-collector-evolve-modern</t>
  </si>
  <si>
    <t>Budget Magic: Golgari Reanimator (Standard)</t>
  </si>
  <si>
    <t>https://www.mtggoldfish.com/articles/budget-magic-golgari-reanimator-standard</t>
  </si>
  <si>
    <t>Budget Magic: $98 (22 tix) Elfball (Standard)</t>
  </si>
  <si>
    <t>https://www.mtggoldfish.com/articles/budget-magic-98-22-tix-elfball-standard</t>
  </si>
  <si>
    <t>Budget Magic: $83 (33 tix) Izzet Drakes (Standard)</t>
  </si>
  <si>
    <t>https://www.mtggoldfish.com/articles/budget-magic-83-33-tix-izzet-drakes-standard</t>
  </si>
  <si>
    <t xml:space="preserve">Budget Magic: 12 Bolt (Modern) </t>
  </si>
  <si>
    <t>https://www.mtggoldfish.com/articles/budget-magic-12-bolt-modern</t>
  </si>
  <si>
    <t>Budget Magic: $90 (13 tix) PelakkaMonicon (Standard)</t>
  </si>
  <si>
    <t>https://www.mtggoldfish.com/articles/budget-magic-90-13-tix-pelakkamonicon-standard</t>
  </si>
  <si>
    <t>Budget Magic: $99 (43 tix) Eminent Domain (Modern)</t>
  </si>
  <si>
    <t>https://www.mtggoldfish.com/articles/budget-magic-99-43-tix-eminent-domain-modern</t>
  </si>
  <si>
    <t>Budget Magic: $99 (26 tix) Merfolk (Modern)</t>
  </si>
  <si>
    <t>https://www.mtggoldfish.com/articles/budget-magic-99-26-tix-merfolk-modern</t>
  </si>
  <si>
    <t>Budget Magic: $94 (20 tix) Sidisi GPG (Modern)</t>
  </si>
  <si>
    <t>https://www.mtggoldfish.com/articles/budget-magic-94-20-tix-sidisi-gpg-modern</t>
  </si>
  <si>
    <t>Budget Magic: $99 (24 tix) Mono-Black Zombies (Modern)</t>
  </si>
  <si>
    <t>https://www.mtggoldfish.com/articles/budget-magic-99-24-tix-mono-black-zombies-modern</t>
  </si>
  <si>
    <t>Budget Magic: $97 (16 tix) UR Sai-Master (Modern)</t>
  </si>
  <si>
    <t>https://www.mtggoldfish.com/articles/budget-magic-97-16-tix-ur-sai-master-modern</t>
  </si>
  <si>
    <t>Budget Magic: $47 (10 tix) Mono-White Ascend (Standard)</t>
  </si>
  <si>
    <t>https://www.mtggoldfish.com/articles/budget-magic-47-10-tix-mono-white-ascend-standard</t>
  </si>
  <si>
    <t>Budget Magic: $49 (19 tix) Goblin Gift (Standard)</t>
  </si>
  <si>
    <t>https://www.mtggoldfish.com/articles/budget-magic-49-19-tix-goblin-gift-standard</t>
  </si>
  <si>
    <t>Budget Magic: $84 (40 tix) Bogle Horse Green (Standard)</t>
  </si>
  <si>
    <t>https://www.mtggoldfish.com/articles/budget-magic-84-40-tix-bogle-horse-green-standard</t>
  </si>
  <si>
    <t>Budget Magic: $89 (35 Tix) Zombies (Standard)</t>
  </si>
  <si>
    <t>https://www.mtggoldfish.com/articles/budget-magic-89-35-tix-zombies-standard</t>
  </si>
  <si>
    <t>Budget Magic: $99 (31 tix) UW Naban (Modern)</t>
  </si>
  <si>
    <t>https://www.mtggoldfish.com/articles/budget-magic-99-31-tix-uw-naban-modern</t>
  </si>
  <si>
    <t>Budget Magic: $98 (27 tix) Obliterator Devotion (Modern)</t>
  </si>
  <si>
    <t>https://www.mtggoldfish.com/articles/budget-magic-98-27-tix-obliterator-devotion-modern</t>
  </si>
  <si>
    <t>Budget Magic: $80 (25 tix) Haphazard Ramp (Standard)</t>
  </si>
  <si>
    <t>https://www.mtggoldfish.com/articles/budget-magic-80-25-tix-haphazard-ramp-standard</t>
  </si>
  <si>
    <t>Budget Magic: $89 (30 tix) Mono-Blue Djinn (Modern)</t>
  </si>
  <si>
    <t>https://www.mtggoldfish.com/articles/budget-magic-89-30-tix-mono-blue-djinn-modern</t>
  </si>
  <si>
    <t>Budget Magic: $92 (33 tix) Mono-Blue Storm (Standard)</t>
  </si>
  <si>
    <t>https://www.mtggoldfish.com/articles/budget-magic-92-33-tix-mono-blue-storm-standard</t>
  </si>
  <si>
    <t>Budget Magic: $96 (41 tix) UG Lands (Standard)</t>
  </si>
  <si>
    <t>https://www.mtggoldfish.com/articles/budget-magic-96-41-tix-ug-lands-standard</t>
  </si>
  <si>
    <t>Budget Magic: $98 (57 tix) Thunderous Wizards (Modern)</t>
  </si>
  <si>
    <t>https://www.mtggoldfish.com/articles/budget-magic-98-57-tix-thunderous-wizards-modern</t>
  </si>
  <si>
    <t>Budget Magic: $98 (23 tix) Sultai Muldrotha (Standard)</t>
  </si>
  <si>
    <t>https://www.mtggoldfish.com/articles/budget-magic-98-23-tix-sultai-muldrotha-standard</t>
  </si>
  <si>
    <t>Budget Magic: $76 (41 tix) UR Auras (Standard)</t>
  </si>
  <si>
    <t>https://www.mtggoldfish.com/articles/budget-magic-76-41-tix-ur-auras-standard</t>
  </si>
  <si>
    <t>Budget Magic: $27 (38 tix) Flaming Wizard Burn (Standard)</t>
  </si>
  <si>
    <t>https://www.mtggoldfish.com/articles/budget-magic-27-38-tix-flaming-wizard-burn-standard</t>
  </si>
  <si>
    <t>Budget Magic: $80 (35 tix) Saprolings (Standard)</t>
  </si>
  <si>
    <t>https://www.mtggoldfish.com/articles/budget-magic-80-35-tix-saprolings-standard</t>
  </si>
  <si>
    <t>Budget Magic: $98 (49 tix) GW Interlude (Modern)</t>
  </si>
  <si>
    <t>https://www.mtggoldfish.com/articles/budget-magic-98-49-tix-gw-interlude-modern</t>
  </si>
  <si>
    <t>Budget Magic: $88 (30 tix) Mono-White Leyline Tokens (Modern)</t>
  </si>
  <si>
    <t>https://www.mtggoldfish.com/articles/budget-magic-88-30-tix-mono-white-leyline-tokens-modern</t>
  </si>
  <si>
    <t>Budget Magic: $99 (25 tix) Mardu Vampires (Modern)</t>
  </si>
  <si>
    <t>https://www.mtggoldfish.com/articles/budget-magic-99-25-tix-mardu-vampires-modern</t>
  </si>
  <si>
    <t>Budget Magic: $60 (20 tix) Wurm Revolt (Standard)</t>
  </si>
  <si>
    <t>https://www.mtggoldfish.com/articles/budget-magic-60-20-tix-wurm-revolt-standard</t>
  </si>
  <si>
    <t>Budget Magic: $100 (44 tix) GR HasteBraid (Modern)</t>
  </si>
  <si>
    <t>https://www.mtggoldfish.com/articles/budget-magic-100-44-tix-gr-hastebraid-modern</t>
  </si>
  <si>
    <t>Budget Magic: $99 (26 tix) Teferi's Pool (Modern)</t>
  </si>
  <si>
    <t>https://www.mtggoldfish.com/articles/budget-magic-99-26-tix-teferi-s-pool-modern</t>
  </si>
  <si>
    <t>Budget Magic: $78 (18 tix) Golden Journey (Standard)</t>
  </si>
  <si>
    <t>https://www.mtggoldfish.com/articles/budget-magic-78-18-tix-golden-journey-standard</t>
  </si>
  <si>
    <t>Budget Magic: $95 (36 tix) Cultivator Huatli Tokens (Standard)</t>
  </si>
  <si>
    <t>https://www.mtggoldfish.com/articles/budget-magic-95-36-tix-cultivator-huatli-tokens-standard</t>
  </si>
  <si>
    <t>Budget Magic: $100 (60 tix) Mono-Green Land Destruction (Modern)</t>
  </si>
  <si>
    <t>https://www.mtggoldfish.com/articles/budget-magic-100-60-tix-mono-green-land-destruction-modern</t>
  </si>
  <si>
    <t>Budget Magic: $64 (34 tix) Sunbird's Bounty (Standard)</t>
  </si>
  <si>
    <t>https://www.mtggoldfish.com/articles/budget-magic-64-34-tix-sunbird-s-bounty-standard</t>
  </si>
  <si>
    <t>Budget Magic: $81 (51 tix) Mono-Black Panharmonicon (Standard)</t>
  </si>
  <si>
    <t>https://www.mtggoldfish.com/articles/budget-magic-81-51-tix-mono-black-panharmonicon-standard</t>
  </si>
  <si>
    <t>Budget Magic: Ghalta Gearhulk (Standard)</t>
  </si>
  <si>
    <t>https://www.mtggoldfish.com/articles/budget-magic-ghalta-gearhulk-standard</t>
  </si>
  <si>
    <t>Budget Magic: $90 (53 tix) WB Aristocrats (Standard)</t>
  </si>
  <si>
    <t>https://www.mtggoldfish.com/articles/budget-magic-90-53-tix-wb-aristocrats-standard</t>
  </si>
  <si>
    <t>Budget Magic: $53 (26 tix) RB Pirates (Standard)</t>
  </si>
  <si>
    <t>https://www.mtggoldfish.com/articles/budget-magic-53-26-tix-rb-pirates-standard</t>
  </si>
  <si>
    <t>Budget Magic: $85 (35 tix) Mono-Red Hollow One (Modern)</t>
  </si>
  <si>
    <t>https://www.mtggoldfish.com/articles/budget-magic-85-35-tix-mono-red-hollow-one-modern</t>
  </si>
  <si>
    <t>Budget Magic: $94 (48 tix) Abzan Rites (Modern)</t>
  </si>
  <si>
    <t>https://www.mtggoldfish.com/articles/budget-magic-94-48-tix-abzan-rites-modern</t>
  </si>
  <si>
    <t>Budget Magic: $94 (49 tix) UW Monks (Modern)</t>
  </si>
  <si>
    <t>https://www.mtggoldfish.com/articles/budget-magic-94-49-tix-uw-monks-modern</t>
  </si>
  <si>
    <t>Budget Magic: $94 (24 tix) Wizard Devotion (Modern)</t>
  </si>
  <si>
    <t>https://www.mtggoldfish.com/articles/budget-magic-94-24-tix-wizard-devotion-modern</t>
  </si>
  <si>
    <t>Budget Magic: $99 (53 tix) Ponzamonicon (Modern)</t>
  </si>
  <si>
    <t>https://www.mtggoldfish.com/articles/budget-magic-99-53-tix-ponzamonicon-modern</t>
  </si>
  <si>
    <t>Budget Magic: $87 (36 tix) Mono-Green Monument (Standard)</t>
  </si>
  <si>
    <t>https://www.mtggoldfish.com/articles/budget-magic-87-36-tix-mono-green-monument-standard</t>
  </si>
  <si>
    <t>Budget Magic: $99 (18 tix) Martyr Proc (Modern)</t>
  </si>
  <si>
    <t>https://www.mtggoldfish.com/articles/budget-magic-99-18-tix-martyr-proc-modern</t>
  </si>
  <si>
    <t>Budget Magic: $99 (31 tix) GB Leap Whip (Modern)</t>
  </si>
  <si>
    <t>https://www.mtggoldfish.com/articles/budget-magic-99-31-tix-gb-leap-whip-modern</t>
  </si>
  <si>
    <t>Budget Magic: $94 (32 tix) UR Prowess (Modern)</t>
  </si>
  <si>
    <t>https://www.mtggoldfish.com/articles/budget-magic-94-32-tix-ur-prowess-modern</t>
  </si>
  <si>
    <t>Budget Magic: $97 (28 tix) Grixis Amulet (Standard)</t>
  </si>
  <si>
    <t>https://www.mtggoldfish.com/articles/budget-magic-97-28-tix-grixis-amulet-standard</t>
  </si>
  <si>
    <t>Budget Magic: $92 (43 tix) Tempered Tokens (Modern)</t>
  </si>
  <si>
    <t>https://www.mtggoldfish.com/articles/budget-magic-92-43-tix-tempered-tokens-modern</t>
  </si>
  <si>
    <t>Budget Magic: $93 (20 tix) Mono-Black Monument (Standard)</t>
  </si>
  <si>
    <t>https://www.mtggoldfish.com/articles/budget-magic-93-20-tix-mono-black-monument-standard</t>
  </si>
  <si>
    <t>Budget Magic: $95 (15 tix) GW Cat Tribal (Standard)</t>
  </si>
  <si>
    <t>https://www.mtggoldfish.com/articles/budget-magic-95-15-tix-gw-cat-tribal-standard</t>
  </si>
  <si>
    <t>Budget Magic: $86 (52 tix) Revolt Treasure Ramp (Standard)</t>
  </si>
  <si>
    <t>https://www.mtggoldfish.com/articles/budget-magic-86-52-tix-revolt-treasure-ramp-standard</t>
  </si>
  <si>
    <t>Budget Magic: $100 (61 tix) Temur Miracle Grow (Standard)</t>
  </si>
  <si>
    <t>https://www.mtggoldfish.com/articles/budget-magic-100-61-tix-temur-miracle-grow-standard</t>
  </si>
  <si>
    <t>Budget Magic: $43 (25 tix) Favorable Pirates (Standard)</t>
  </si>
  <si>
    <t>https://www.mtggoldfish.com/articles/budget-magic-43-25-tix-favorable-pirates-standard</t>
  </si>
  <si>
    <t>Budget Magic: $87 (33 tix) Rogues (Modern)</t>
  </si>
  <si>
    <t>https://www.mtggoldfish.com/articles/budget-magic-87-33-tix-rogues-modern</t>
  </si>
  <si>
    <t>Budget Magic: $67 (15 tix) Wildfire (Modern)</t>
  </si>
  <si>
    <t>https://www.mtggoldfish.com/articles/budget-magic-67-15-tix-wildfire-modern</t>
  </si>
  <si>
    <t>Budget Magic: $96 (31 tix) UG Emerge (Modern)</t>
  </si>
  <si>
    <t>https://www.mtggoldfish.com/articles/budget-magic-96-31-tix-ug-emerge-modern</t>
  </si>
  <si>
    <t>Budget Magic: $81 (24 tix) Favorable Winds (Modern)</t>
  </si>
  <si>
    <t>https://www.mtggoldfish.com/articles/budget-magic-81-24-tix-favorable-winds-modern</t>
  </si>
  <si>
    <t>Budget Magic: $70 (20 tix) Modern Monumental Quest</t>
  </si>
  <si>
    <t>https://www.mtggoldfish.com/articles/budget-magic-70-20-tix-modern-monumental-quest</t>
  </si>
  <si>
    <t>Budget Magic: $92 (21 tix) Vampires (Modern)</t>
  </si>
  <si>
    <t>https://www.mtggoldfish.com/articles/budget-magic-92-21-tix-vampires-modern</t>
  </si>
  <si>
    <t>Budget Magic: $91 (31 tix) Demon Fling Jund (Standard)</t>
  </si>
  <si>
    <t>https://www.mtggoldfish.com/articles/budget-magic-91-31-tix-demon-fling-jund-standard</t>
  </si>
  <si>
    <t>Budget Magic: $83 (23 tix) CrocPatra (Standard)</t>
  </si>
  <si>
    <t>https://www.mtggoldfish.com/articles/budget-magic-83-23-tix-crocpatra-standard</t>
  </si>
  <si>
    <t>Budget Magic: $93 (32 tix) Madcap Gearhulk Reanimator (Standard)</t>
  </si>
  <si>
    <t>https://www.mtggoldfish.com/articles/budget-magic-93-32-tix-madcap-gearhulk-reanimator-standard</t>
  </si>
  <si>
    <t>Budget Magic: $88 (74 tix) GG Panharmonicon (Standard)</t>
  </si>
  <si>
    <t>https://www.mtggoldfish.com/articles/budget-magic-88-74-tix-gg-panharmonicon-standard</t>
  </si>
  <si>
    <t>Budget Magic: $99 (36 tix) Sunmare White (Standard)</t>
  </si>
  <si>
    <t>https://www.mtggoldfish.com/articles/budget-magic-99-36-tix-sunmare-white-standard</t>
  </si>
  <si>
    <t>Budget Magic: $84 (50 tix) Mono-Black Vehicles (Modern)</t>
  </si>
  <si>
    <t>https://www.mtggoldfish.com/articles/budget-magic-84-50-tix-mono-black-vehicles-modern</t>
  </si>
  <si>
    <t>Budget Magic: $23 (11 tix) Mono-Blue Reservoir (Standard)</t>
  </si>
  <si>
    <t>https://www.mtggoldfish.com/articles/budget-magic-23-11-tix-mono-blue-reservoir-standard</t>
  </si>
  <si>
    <t>Budget Magic: $76 (26 tix) Turbo Fog (Standard)</t>
  </si>
  <si>
    <t>https://www.mtggoldfish.com/articles/budget-magic-76-26-tix-turbo-fog-standard</t>
  </si>
  <si>
    <t>Budget Magic: $98 (28 tix) Nevermore (Modern)</t>
  </si>
  <si>
    <t>https://www.mtggoldfish.com/articles/budget-magic-98-28-tix-nevermore-modern</t>
  </si>
  <si>
    <t>Budget Magic: $98 (42 tix) Deep Bant (Standard)</t>
  </si>
  <si>
    <t>https://www.mtggoldfish.com/articles/budget-magic-98-42-tix-deep-bant-standard</t>
  </si>
  <si>
    <t>Budget Magic: GB End (Modern)</t>
  </si>
  <si>
    <t>https://www.mtggoldfish.com/articles/budget-magic-gb-end-modern</t>
  </si>
  <si>
    <t>Budget Magic: $27 (2 tix) Two-Tix Red (Standard)</t>
  </si>
  <si>
    <t>https://www.mtggoldfish.com/articles/budget-magic-27-2-tix-two-tix-red-standard</t>
  </si>
  <si>
    <t>Two-Tix Red</t>
  </si>
  <si>
    <t>Budget Magic: $58 (16 tix) Mono-U Bounce'n'Mill (Standard)</t>
  </si>
  <si>
    <t>https://www.mtggoldfish.com/articles/budget-magic-58-16-tix-mono-u-bounce-n-mill-standard</t>
  </si>
  <si>
    <t>Budget Magic: $98 (57 tix) Standard WB Aristocats</t>
  </si>
  <si>
    <t>https://www.mtggoldfish.com/articles/budget-magic-98-57-tix-standard-wb-aristocats</t>
  </si>
  <si>
    <t>Budget Magic: $99 (57 tix) Esper Haven (Standard)</t>
  </si>
  <si>
    <t>https://www.mtggoldfish.com/articles/budget-magic-99-57-tix-esper-haven-standard</t>
  </si>
  <si>
    <t>Budget Magic: $110 (54 tix) Standard Zombies!!!!</t>
  </si>
  <si>
    <t>https://www.mtggoldfish.com/articles/budget-magic-110-54-tix-standard-zombies</t>
  </si>
  <si>
    <t>Budget Magic: $96 (39 tix) Modern Pan-Meria</t>
  </si>
  <si>
    <t>https://www.mtggoldfish.com/articles/budget-magic-96-39-tix-modern-pan-meria</t>
  </si>
  <si>
    <t>Budget Magic: $98 (30 tix) Modern Little Kid GW</t>
  </si>
  <si>
    <t>https://www.mtggoldfish.com/articles/budget-magic-98-30-tix-modern-little-kid-gw</t>
  </si>
  <si>
    <t>Budget Magic: $98 (32 tix) Modern Fruity Pebbles</t>
  </si>
  <si>
    <t>https://www.mtggoldfish.com/articles/budget-magic-98-32-tix-modern-fruity-pebbles</t>
  </si>
  <si>
    <t>Budget Magic: $67 (44 tix) Standard Inspiring U-Drazi</t>
  </si>
  <si>
    <t>https://www.mtggoldfish.com/articles/budget-magic-67-44-tix-standard-inspiring-u-drazi</t>
  </si>
  <si>
    <t>Budget Magic: $96 (40 tix) WB Aristocrats (Modern)</t>
  </si>
  <si>
    <t>https://www.mtggoldfish.com/articles/budget-magic-96-40-tix-wb-aristocrats-modern</t>
  </si>
  <si>
    <t>Budget Magic: $77 (46 tix) 42-Land Swan Hunt (Modern)</t>
  </si>
  <si>
    <t>https://www.mtggoldfish.com/articles/budget-magic-77-46-tix-42-land-swan-hunt-modern</t>
  </si>
  <si>
    <t>Budget Magic: $88 (50 tix) Mono-Green Devotion (Modern)</t>
  </si>
  <si>
    <t>https://www.mtggoldfish.com/articles/budget-magic-88-50-tix-mono-green-devotion-modern</t>
  </si>
  <si>
    <t>Budget Magic: $93 (20 tix) Mono-White Humans (Modern)</t>
  </si>
  <si>
    <t>https://www.mtggoldfish.com/articles/budget-magic-93-20-tix-mono-white-humans-modern</t>
  </si>
  <si>
    <t>Budget Magic: $53 (11 tix) Sram Aid (Standard)</t>
  </si>
  <si>
    <t>https://www.mtggoldfish.com/articles/budget-magic-53-11-tix-sram-aid-standard</t>
  </si>
  <si>
    <t>Budget Magic: $89 (35 tix) Marvelous Paradox (Standard)</t>
  </si>
  <si>
    <t>https://www.mtggoldfish.com/articles/budget-magic-89-35-tix-marvelous-paradox-standard</t>
  </si>
  <si>
    <t>Budget Magic: $76 (15 tix) Mono-White Servos (Standard)</t>
  </si>
  <si>
    <t>https://www.mtggoldfish.com/articles/budget-magic-76-15-tix-mono-white-servos-standard</t>
  </si>
  <si>
    <t>Budget Magic: $98 (38 tix) Infinite Bantharmonicon (Standard)</t>
  </si>
  <si>
    <t>https://www.mtggoldfish.com/articles/budget-magic-98-38-tix-infinite-bantharmonicon-standard</t>
  </si>
  <si>
    <t>Budget Magic: $55 (18 tix) Standard Paradox Engine</t>
  </si>
  <si>
    <t>https://www.mtggoldfish.com/articles/budget-magic-55-18-tix-standard-paradox-engine</t>
  </si>
  <si>
    <t>Budget Magic: $93 (30 tix) Modern Rakdos Aggro</t>
  </si>
  <si>
    <t>https://www.mtggoldfish.com/articles/budget-magic-93-30-tix-modern-rakdos-aggro</t>
  </si>
  <si>
    <t xml:space="preserve">Budget Magic: $95 (30 tix) Modern Mono-Blue Colossus </t>
  </si>
  <si>
    <t>https://www.mtggoldfish.com/articles/budget-magic-95-30-tix-modern-mono-blue-colossus</t>
  </si>
  <si>
    <t>Budget Magic: $99 (134 tix) Legacy Burn</t>
  </si>
  <si>
    <t>https://www.mtggoldfish.com/articles/budget-magic-99-134-tix-legacy-burn</t>
  </si>
  <si>
    <t>Budget Magic: $83 (40 tix) Modern Mono-Black Panharmonicon</t>
  </si>
  <si>
    <t>https://www.mtggoldfish.com/articles/budget-magic-83-40-tix-modern-mono-black-panharmonicon</t>
  </si>
  <si>
    <t>Budget Magic: $93 (28 tix) Modern Jeskai Flying Men</t>
  </si>
  <si>
    <t>https://www.mtggoldfish.com/articles/budget-magic-93-28-tix-modern-jeskai-flying-men</t>
  </si>
  <si>
    <t>Budget Magic: $87 (34 tix) Standard Gearhulk Stompy</t>
  </si>
  <si>
    <t>https://www.mtggoldfish.com/articles/budget-magic-87-34-tix-standard-gearhulk-stompy</t>
  </si>
  <si>
    <t>Budget Magic: $91 (31 tix) Modern UR Summonings</t>
  </si>
  <si>
    <t>https://www.mtggoldfish.com/articles/budget-magic-91-31-tix-modern-ur-summonings</t>
  </si>
  <si>
    <t>Budget Magic: $64 (19 tix) UB Key Control (Standard)</t>
  </si>
  <si>
    <t>https://www.mtggoldfish.com/articles/budget-magic-64-19-tix-ub-key-control-standard</t>
  </si>
  <si>
    <t>Budget Magic: $97 (67 tix) Modern Mono-White Blink</t>
  </si>
  <si>
    <t>https://www.mtggoldfish.com/articles/budget-magic-97-67-tix-modern-mono-white-blink</t>
  </si>
  <si>
    <t>Budget Magic: $42 (5 tix) Standard Reckless Panharmonicon</t>
  </si>
  <si>
    <t>https://www.mtggoldfish.com/articles/budget-magic-42-5-tix-standard-reckless-panharmonicon</t>
  </si>
  <si>
    <t>Budget Magic: $88 (39 tix) Standard Combustible Ramp</t>
  </si>
  <si>
    <t>https://www.mtggoldfish.com/articles/budget-magic-88-39-tix-standard-combustible-ramp</t>
  </si>
  <si>
    <t>Budget Magic: $68 (10 tix) Modern Turn 2 Tokens</t>
  </si>
  <si>
    <t>https://www.mtggoldfish.com/articles/budget-magic-68-10-tix-modern-turn-2-tokens</t>
  </si>
  <si>
    <t>Budget Magic: $50 (14 tix) Standard WB Fabricate</t>
  </si>
  <si>
    <t>https://www.mtggoldfish.com/articles/budget-magic-50-14-tix-standard-wb-fabricate</t>
  </si>
  <si>
    <t>Budget Magic: $85 (35 tix) Standard Energy Fog</t>
  </si>
  <si>
    <t>https://www.mtggoldfish.com/articles/budget-magic-85-35-tix-standard-energy-fog</t>
  </si>
  <si>
    <t>Budget Magic: $88 (36 tix) Standard Poisonless Infect</t>
  </si>
  <si>
    <t>https://www.mtggoldfish.com/articles/budget-magic-88-36-tix-standard-poisonless-infect</t>
  </si>
  <si>
    <t>Budget Magic: $63 (33 tix) Standard Temur Summonings</t>
  </si>
  <si>
    <t>https://www.mtggoldfish.com/articles/budget-magic-63-33-tix-standard-temur-summonings</t>
  </si>
  <si>
    <t>Budget Magic: $98 (39 tix) Modern GB Zombies</t>
  </si>
  <si>
    <t>https://www.mtggoldfish.com/articles/budget-magic-98-39-tix-modern-gb-zombies</t>
  </si>
  <si>
    <t>Budget Magic: $98 (45 tix) Modern UW Spirits</t>
  </si>
  <si>
    <t>https://www.mtggoldfish.com/articles/budget-magic-98-45-tix-modern-uw-spirits</t>
  </si>
  <si>
    <t xml:space="preserve">Budget Magic: $94 (15 tix) Modern Stake Sisters </t>
  </si>
  <si>
    <t>https://www.mtggoldfish.com/articles/budget-magic-94-15-tix-modern-stake-sisters</t>
  </si>
  <si>
    <t>Budget Magic: $86 (26 tix) Standard GW Bloodbriar</t>
  </si>
  <si>
    <t>https://www.mtggoldfish.com/articles/budget-magic-86-26-tix-standard-gw-bloodbriar</t>
  </si>
  <si>
    <t>Budget Magic: $99 (28 tix) Modern Enchantress</t>
  </si>
  <si>
    <t>https://www.mtggoldfish.com/articles/budget-magic-99-28-tix-modern-enchantress</t>
  </si>
  <si>
    <t>Budget Magic: $84 (27 tix) Modern All-In Shaman</t>
  </si>
  <si>
    <t>https://www.mtggoldfish.com/articles/budget-magic-84-27-tix-modern-all-in-shaman</t>
  </si>
  <si>
    <t>Budget Magic: $91 (29 tix) Standard Naya Evolution</t>
  </si>
  <si>
    <t>https://www.mtggoldfish.com/articles/budget-magic-91-29-tix-standard-naya-evolution</t>
  </si>
  <si>
    <t xml:space="preserve">Budget Magic: $93 (23 tix) Standard Evolutionary Dredge </t>
  </si>
  <si>
    <t>https://www.mtggoldfish.com/articles/budget-magic-93-23-tix-standard-evolutionary-dredge</t>
  </si>
  <si>
    <t>Budget Magic: $53 (51 tix) Standard Alchemist Burn</t>
  </si>
  <si>
    <t>https://www.mtggoldfish.com/articles/budget-magic-53-51-tix-standard-alchemist-burn</t>
  </si>
  <si>
    <t>Budget Magic: $83 (52 tix) Standard UG Emerge</t>
  </si>
  <si>
    <t>https://www.mtggoldfish.com/articles/budget-magic-83-52-tix-standard-ug-emerge</t>
  </si>
  <si>
    <t>Budget Magic: $99 (18 tix) Modern Aura Swap</t>
  </si>
  <si>
    <t>https://www.mtggoldfish.com/articles/budget-magic-99-18-tix-modern-aura-swap</t>
  </si>
  <si>
    <t>Budget Magic: $54 (22 tix) Modern Suicide Black</t>
  </si>
  <si>
    <t>https://www.mtggoldfish.com/articles/budget-magic-54-22-tix-modern-suicide-black</t>
  </si>
  <si>
    <t>Budget Magic: $81 (60 tix) Standard UR Dragons</t>
  </si>
  <si>
    <t>https://www.mtggoldfish.com/articles/budget-magic-81-60-tix-standard-ur-dragons</t>
  </si>
  <si>
    <t>Budget Magic: $98 (18 tix) Modern Mono-Blue Faeries</t>
  </si>
  <si>
    <t>https://www.mtggoldfish.com/articles/budget-magic-98-18-tix-modern-mono-blue-faeries</t>
  </si>
  <si>
    <t>Budget Magic: $94 (20 tix) Modern Possibility Storm</t>
  </si>
  <si>
    <t>https://www.mtggoldfish.com/articles/budget-magic-94-20-tix-modern-possibility-storm</t>
  </si>
  <si>
    <t>Budget Magic: $98 (40 tix) Standard Mono-White Angels</t>
  </si>
  <si>
    <t>https://www.mtggoldfish.com/articles/budget-magic-98-40-tix-standard-mono-white-angels</t>
  </si>
  <si>
    <t xml:space="preserve">Budget Magic: $93 (20 tix) Modern Trading Post Tron </t>
  </si>
  <si>
    <t>https://www.mtggoldfish.com/articles/budget-magic-93-20-tix-modern-trading-post-tron</t>
  </si>
  <si>
    <t>Budget Magic: $46 (20 tix) Standard Mono-Green Aurora</t>
  </si>
  <si>
    <t>https://www.mtggoldfish.com/articles/budget-magic-46-20-tix-standard-mono-green-aurora</t>
  </si>
  <si>
    <t>Budget Magic: $82 (25 tix) Standard UW Clue Flash</t>
  </si>
  <si>
    <t>https://www.mtggoldfish.com/articles/budget-magic-82-25-tix-standard-uw-clue-flash</t>
  </si>
  <si>
    <t>Budget Magic: $85 (45 tix) Modern Beatdown Elves</t>
  </si>
  <si>
    <t>https://www.mtggoldfish.com/articles/budget-magic-85-45-tix-modern-beatdown-elves</t>
  </si>
  <si>
    <t>Budget Magic: $99 (75 tix) Standard Ever After Reanimator</t>
  </si>
  <si>
    <t>https://www.mtggoldfish.com/articles/budget-magic-99-75-tix-standard-ever-after-reanimator</t>
  </si>
  <si>
    <t>Budget Magic: $97 (31 tix) Standard Devils' Goggles</t>
  </si>
  <si>
    <t>https://www.mtggoldfish.com/articles/budget-magic-97-31-tix-standard-devils-goggles</t>
  </si>
  <si>
    <t>Budget Magic: $45 (13 tix) Standard Insolent Red</t>
  </si>
  <si>
    <t>https://www.mtggoldfish.com/articles/budget-magic-45-13-tix-standard-insolent-red</t>
  </si>
  <si>
    <t>Budget Magic: $20 (9 tix) Standard Mono-Blue Brains</t>
  </si>
  <si>
    <t>https://www.mtggoldfish.com/articles/budget-magic-20-9-tix-standard-mono-blue-brains</t>
  </si>
  <si>
    <t>Budget Magic: $88 (32 tix) Fevered Thing Tutelage (Standard)</t>
  </si>
  <si>
    <t>https://www.mtggoldfish.com/articles/budget-magic-88-32-tix-fevered-thing-tutelage</t>
  </si>
  <si>
    <t>Budget Magic: $99 (69 tix) Modern Dark-Dwellers Stone Rain</t>
  </si>
  <si>
    <t>https://www.mtggoldfish.com/articles/budget-magic-99-69-tix-modern-dark-dwellers-stone-rain</t>
  </si>
  <si>
    <t>Budget Magic: $130 (18 tix) Modern Red-White Allies</t>
  </si>
  <si>
    <t>https://www.mtggoldfish.com/articles/budget-magic-130-18-tix-modern-red-white-allies</t>
  </si>
  <si>
    <t>Budget Magic: $91 (35 tix) Modern Tutelage Turbo Fog</t>
  </si>
  <si>
    <t>https://www.mtggoldfish.com/articles/budget-magic-91-35-tix-modern-tutelage-turbo-fog</t>
  </si>
  <si>
    <t>Budget Magic: $98 (48 tix) Standard Post-Rotation Mono-Blue Eldrazi</t>
  </si>
  <si>
    <t>https://www.mtggoldfish.com/articles/budget-magic-98-48-tix-standard-post-rotation-mono-blue-eldrazi</t>
  </si>
  <si>
    <t>Budget Magic: $87 (37 tix) Modern Death Cloud</t>
  </si>
  <si>
    <t>https://www.mtggoldfish.com/articles/budget-magic-87-37-tix-modern-death-cloud</t>
  </si>
  <si>
    <t>Budget Magic: $95 (36 tix) Modern White-Black Tokens</t>
  </si>
  <si>
    <t>https://www.mtggoldfish.com/articles/budget-magic-95-36-tix-modern-white-black-tokens</t>
  </si>
  <si>
    <t>Budget Magic: $66 (21 tix) Modern 8 Whack (Goblins)</t>
  </si>
  <si>
    <t>https://www.mtggoldfish.com/articles/budget-magic-66-21-tix-modern-8-whack-goblins</t>
  </si>
  <si>
    <t>Budget Magic: $58 (19 tix) Standard UR Prowess</t>
  </si>
  <si>
    <t>https://www.mtggoldfish.com/articles/budget-magic-58-19-tix-standard-ur-prowess</t>
  </si>
  <si>
    <t>Budget Magic: $55 (36 tix) Standard Mardu Threaten</t>
  </si>
  <si>
    <t>https://www.mtggoldfish.com/articles/budget-magic-55-36-tix-standard-mardu-threaten</t>
  </si>
  <si>
    <t>Budget Magic: $86 (46 tix) Standard Bounce'n'Blink</t>
  </si>
  <si>
    <t>https://www.mtggoldfish.com/articles/budget-magic-86-46-tix-standard-bounce-n-blink</t>
  </si>
  <si>
    <t>Budget Magic: $88 (66 tix) Standard Displacer Combo</t>
  </si>
  <si>
    <t>https://www.mtggoldfish.com/articles/budget-magic-88-66-tix-standard-displacer-combo</t>
  </si>
  <si>
    <t>Budget Magic: $81 (48 tix) Standard UR Thopters</t>
  </si>
  <si>
    <t>https://www.mtggoldfish.com/articles/budget-magic-81-48-tix-standard-ur-thopters</t>
  </si>
  <si>
    <t>Budget Magic: $67 (13 tix) Modern Mono-Red Burn</t>
  </si>
  <si>
    <t>https://www.mtggoldfish.com/articles/budget-magic-67-13-tix-modern-mono-red-burn</t>
  </si>
  <si>
    <t>Budget Magic: $68 (26 tix) Modern Mono-Black Infect</t>
  </si>
  <si>
    <t>https://www.mtggoldfish.com/articles/budget-magic-68-26-tix-modern-mono-black-infect</t>
  </si>
  <si>
    <t>Budget Magic: $32 (5 tix) Standard Goblins</t>
  </si>
  <si>
    <t>https://www.mtggoldfish.com/articles/budget-magic-32-5-tix-standard-goblins</t>
  </si>
  <si>
    <t>Budget Magic: $99 (32 tix) Modern Knowledge Pool Combo</t>
  </si>
  <si>
    <t>https://www.mtggoldfish.com/articles/budget-magic-99-32-tix-modern-knowledge-pool-combo</t>
  </si>
  <si>
    <t>Budget Magic: $46 (22 tix) Standard Savannah Lions</t>
  </si>
  <si>
    <t>https://www.mtggoldfish.com/articles/budget-magic-46-22-tix-standard-savannah-lions</t>
  </si>
  <si>
    <t>Budget Magic: $54 (26 tix) Standard rAllies</t>
  </si>
  <si>
    <t>https://www.mtggoldfish.com/articles/budget-magic-54-26-tix-standard-rallies</t>
  </si>
  <si>
    <t>Budget Magic: $48 (50 tix) Modern 8 Rack</t>
  </si>
  <si>
    <t>https://www.mtggoldfish.com/articles/budget-magic-48-50-tix-modern-8-rack</t>
  </si>
  <si>
    <t>Budget Magic: $62 (24 tix) Standard GB Value Leap</t>
  </si>
  <si>
    <t>https://www.mtggoldfish.com/articles/budget-magic-62-24-tix-standard-gb-value-leap</t>
  </si>
  <si>
    <t>Budget Magic: $60 (17 tix) Modern Mono-Green Aggro</t>
  </si>
  <si>
    <t>https://www.mtggoldfish.com/articles/budget-magic-60-17-tix-modern-mono-green-aggro</t>
  </si>
  <si>
    <t>Budget Magic: $24 (8 tix) Standard Bogles</t>
  </si>
  <si>
    <t>https://www.mtggoldfish.com/articles/budget-magic-24-8-tix-standard-bogles</t>
  </si>
  <si>
    <t>Budget Magic: $57 (22 tix) Turbo Turns Standard</t>
  </si>
  <si>
    <t>https://www.mtggoldfish.com/articles/budget-magic-57-22-tix-turbo-turns-standard</t>
  </si>
  <si>
    <t>Budget Magic: $99 (58 tix) Standard Reanimator</t>
  </si>
  <si>
    <t>https://www.mtggoldfish.com/articles/budget-magic-99-58-tix-standard-reanimator</t>
  </si>
  <si>
    <t>Budget Magic: $42 (13 tix) Marshmallow Tutelage (Standard)</t>
  </si>
  <si>
    <t>https://www.mtggoldfish.com/articles/budget-magic-42-13-tix-marshmallow-tutelage</t>
  </si>
  <si>
    <t>Budget Magic: $25 (3 tix) Standard Eldrazi Aggro</t>
  </si>
  <si>
    <t>https://www.mtggoldfish.com/articles/budget-magic-25-3-tix-standard-eldrazi-aggro</t>
  </si>
  <si>
    <t>Budget Magic: $96 (51 tix) Standard Ulamog Exile</t>
  </si>
  <si>
    <t>https://www.mtggoldfish.com/articles/budget-magic-96-51-tix-standard-ulamog-exile</t>
  </si>
  <si>
    <t>Budget Magic: $84 (65 tix) Modern Troll Worship</t>
  </si>
  <si>
    <t>https://www.mtggoldfish.com/articles/budget-magic-84-65-tix-modern-troll-worship</t>
  </si>
  <si>
    <t>Budget Magic: $98 (36 tix) Modern Ironworks Combo</t>
  </si>
  <si>
    <t>https://www.mtggoldfish.com/articles/budget-magic-98-36-tix-modern-ironworks-combo</t>
  </si>
  <si>
    <t>Budget Magic: $72 (26 tix) Modern Rally Vampires</t>
  </si>
  <si>
    <t>https://www.mtggoldfish.com/articles/budget-magic-72-26-tix-modern-rally-vampires</t>
  </si>
  <si>
    <t>Budget Magic: $73 (23 tix) Modern Heartless Summoning</t>
  </si>
  <si>
    <t>https://www.mtggoldfish.com/articles/budget-magic-73-23-tix-modern-heartless-summoning</t>
  </si>
  <si>
    <t>Budget Magic: $91 (26 tix) Modern Evoke Control</t>
  </si>
  <si>
    <t>https://www.mtggoldfish.com/articles/budget-magic-91-26-tix-modern-evoke-control</t>
  </si>
  <si>
    <t>Budget Magic: $75 (41 tix) Standard Post-Rotation Pyromancer's Goggles</t>
  </si>
  <si>
    <t>https://www.mtggoldfish.com/articles/budget-magic-75-41-tix-standard-post-rotation-pyromancer-s-goggles</t>
  </si>
  <si>
    <t>Budget Magic: $80 (25 tix) Standard UB Walls</t>
  </si>
  <si>
    <t>https://www.mtggoldfish.com/articles/budget-magic-80-25-tix-standard-ub-walls</t>
  </si>
  <si>
    <t>Budget Magic: $94 (50 tix) Modern Mono-White Emeria Control</t>
  </si>
  <si>
    <t>https://www.mtggoldfish.com/articles/budget-magic-94-50-tix-modern-mono-white-emeria-control</t>
  </si>
  <si>
    <t>Budget Magic: $75 (22 tix) Standard Green Black Elves</t>
  </si>
  <si>
    <t>https://www.mtggoldfish.com/articles/budget-magic-75-22-tix-standard-green-black-elves</t>
  </si>
  <si>
    <t>Budget Magic: $35 (15 tix) Standard UR Tutelage Mill</t>
  </si>
  <si>
    <t>https://www.mtggoldfish.com/articles/budget-magic-35-15-tix-standard-ur-tutelage-mill</t>
  </si>
  <si>
    <t>Budget Magic: $55 (20 tix) Standard Starfield Enchantress</t>
  </si>
  <si>
    <t>https://www.mtggoldfish.com/articles/budget-magic-55-20-tix-standard-starfield-enchantress</t>
  </si>
  <si>
    <t>Budget Magic: $72 (17 tix) Modern Simic Evolve</t>
  </si>
  <si>
    <t>https://www.mtggoldfish.com/articles/budget-magic-72-17-tix-modern-simic-evolve</t>
  </si>
  <si>
    <t>Budget Magic: $94 (20 tix) Modern UB Mill</t>
  </si>
  <si>
    <t>https://www.mtggoldfish.com/articles/budget-magic-94-20-tix-modern-ub-mill</t>
  </si>
  <si>
    <t xml:space="preserve">Budget Magic: $94 (59 tix) Standard Mardu Aristocrats </t>
  </si>
  <si>
    <t>https://www.mtggoldfish.com/articles/budget-magic-94-59-tix-standard-mardu-aristocrats</t>
  </si>
  <si>
    <t>Budget Magic: $18 (0.5 tix) Modern Zombie Hunt</t>
  </si>
  <si>
    <t>https://www.mtggoldfish.com/articles/budget-magic-18-0-5-tix-modern-zombie-hunt</t>
  </si>
  <si>
    <t>Budget Magic: $84 (6 tix) Modern UW Tempered Steel</t>
  </si>
  <si>
    <t>https://www.mtggoldfish.com/articles/budget-magic-84-6-tix-modern-uw-tempered-steel</t>
  </si>
  <si>
    <t>Budget Magic: $57 (7 tix) Modern Blistering Rage</t>
  </si>
  <si>
    <t>https://www.mtggoldfish.com/articles/budget-magic-57-7-tix-modern-blistering-rage</t>
  </si>
  <si>
    <t>Budget Magic: $52 (22 tix) Modern Mono-Red Creature Storm</t>
  </si>
  <si>
    <t>https://www.mtggoldfish.com/articles/budget-magic-52-22-tix-modern-mono-red-creature-storm</t>
  </si>
  <si>
    <t>Budget Magic: $93 (33 tix) Standard UR Mindswipe Counterburn</t>
  </si>
  <si>
    <t>https://www.mtggoldfish.com/articles/budget-magic-93-33-tix-standard-ur-mindswipe-counterburn</t>
  </si>
  <si>
    <t>Budget Magic: $22 (7 tix) Pauper UB Teachings Control</t>
  </si>
  <si>
    <t>https://www.mtggoldfish.com/articles/budget-magic-22-7-tix-pauper-ub-teachings-control</t>
  </si>
  <si>
    <t>Pauper</t>
  </si>
  <si>
    <t>Budget Magic: $70 (21 tix) Modern Eminent Domain</t>
  </si>
  <si>
    <t>https://www.mtggoldfish.com/articles/budget-magic-70-21-tix-modern-eminent-domain</t>
  </si>
  <si>
    <t>Budget Magic: $97 (38 tix) Standard Abzan Rally</t>
  </si>
  <si>
    <t>https://www.mtggoldfish.com/articles/budget-magic-97-38-tix-standard-abzan-rally</t>
  </si>
  <si>
    <t>Budget Magic: $175 (67 tix) Standard Wg Prowess</t>
  </si>
  <si>
    <t>https://www.mtggoldfish.com/articles/budget-magic-175-67-tix-standard-wg-prowess</t>
  </si>
  <si>
    <t>Budget Magic: $97 (22 tix) Modern Infinite Pili-Pala</t>
  </si>
  <si>
    <t>https://www.mtggoldfish.com/articles/budget-magic-97-22-tix-modern-infinite-pili-pala</t>
  </si>
  <si>
    <t>Budget Magic: $45 (7 tix) Modern Restore Balance</t>
  </si>
  <si>
    <t>https://www.mtggoldfish.com/articles/budget-magic-45-7-tix-modern-restore-balance</t>
  </si>
  <si>
    <t>Budget Magic: $40 (17 tix) Standard Mono B Humans</t>
  </si>
  <si>
    <t>https://www.mtggoldfish.com/articles/budget-magic-40-17-tix-standard-mono-b-humans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</si>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</sst>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yyyy\-mm\-dd\ hh:mm:ss"/>
  </numFmts>
  <fonts count="4" x14ac:knownFonts="1">
    <font>
      <sz val="11"/>
      <color theme="1"/>
      <name val="Calibri"/>
    </font>
    <font>
      <b/>
      <sz val="11"/>
      <color theme="1"/>
      <name val="Calibri"/>
    </font>
    <font>
      <b/>
      <sz val="1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44" fontId="1" fillId="0" borderId="1" xfId="0" applyNumberFormat="1" applyFont="1" applyBorder="1" applyAlignment="1">
      <alignment horizontal="center" vertical="top"/>
    </xf>
    <xf numFmtId="44" fontId="1" fillId="0" borderId="2" xfId="0" applyNumberFormat="1" applyFont="1" applyBorder="1" applyAlignment="1">
      <alignment horizontal="center" vertical="top"/>
    </xf>
    <xf numFmtId="44" fontId="1" fillId="0" borderId="2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10" fontId="2" fillId="0" borderId="0" xfId="0" applyNumberFormat="1" applyFont="1" applyAlignment="1">
      <alignment horizontal="center" vertical="top"/>
    </xf>
    <xf numFmtId="0" fontId="3" fillId="0" borderId="0" xfId="0" applyFont="1"/>
    <xf numFmtId="164" fontId="0" fillId="0" borderId="0" xfId="0" applyNumberFormat="1" applyFont="1"/>
    <xf numFmtId="44" fontId="0" fillId="0" borderId="0" xfId="0" applyNumberFormat="1" applyFont="1"/>
    <xf numFmtId="44" fontId="0" fillId="0" borderId="0" xfId="0" applyNumberFormat="1" applyFont="1" applyAlignment="1"/>
    <xf numFmtId="44" fontId="3" fillId="0" borderId="0" xfId="0" applyNumberFormat="1" applyFont="1"/>
    <xf numFmtId="10" fontId="3" fillId="0" borderId="0" xfId="0" applyNumberFormat="1" applyFont="1"/>
    <xf numFmtId="0" fontId="3" fillId="0" borderId="0" xfId="0" applyFont="1" applyAlignment="1"/>
    <xf numFmtId="44" fontId="0" fillId="0" borderId="0" xfId="0" applyNumberFormat="1" applyFont="1"/>
    <xf numFmtId="10" fontId="3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Price Data - Feb 15, 2022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M323">
  <autoFilter ref="A1:M323" xr:uid="{00000000-000C-0000-FFFF-FFFF00000000}"/>
  <tableColumns count="13">
    <tableColumn id="1" xr3:uid="{00000000-0010-0000-0000-000001000000}" name="title"/>
    <tableColumn id="2" xr3:uid="{00000000-0010-0000-0000-000002000000}" name="url"/>
    <tableColumn id="3" xr3:uid="{00000000-0010-0000-0000-000003000000}" name="date"/>
    <tableColumn id="4" xr3:uid="{00000000-0010-0000-0000-000004000000}" name="current_paper"/>
    <tableColumn id="5" xr3:uid="{00000000-0010-0000-0000-000005000000}" name="current_online"/>
    <tableColumn id="6" xr3:uid="{00000000-0010-0000-0000-000006000000}" name="og_paper_price"/>
    <tableColumn id="7" xr3:uid="{00000000-0010-0000-0000-000007000000}" name="og_online_price"/>
    <tableColumn id="8" xr3:uid="{00000000-0010-0000-0000-000008000000}" name="format"/>
    <tableColumn id="9" xr3:uid="{00000000-0010-0000-0000-000009000000}" name="formatted_name"/>
    <tableColumn id="10" xr3:uid="{00000000-0010-0000-0000-00000A000000}" name="paper_delta"/>
    <tableColumn id="11" xr3:uid="{00000000-0010-0000-0000-00000B000000}" name="online_delta"/>
    <tableColumn id="12" xr3:uid="{00000000-0010-0000-0000-00000C000000}" name="paper_percent_change"/>
    <tableColumn id="13" xr3:uid="{00000000-0010-0000-0000-00000D000000}" name="online_percent_change"/>
  </tableColumns>
  <tableStyleInfo name="Price Data - Feb 15, 202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2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G4" sqref="G4"/>
    </sheetView>
  </sheetViews>
  <sheetFormatPr defaultColWidth="14.42578125" defaultRowHeight="15" customHeight="1" x14ac:dyDescent="0.25"/>
  <cols>
    <col min="1" max="1" width="72.42578125" customWidth="1"/>
    <col min="2" max="2" width="9.85546875" customWidth="1"/>
    <col min="3" max="3" width="19.140625" customWidth="1"/>
    <col min="4" max="4" width="21.5703125" customWidth="1"/>
    <col min="5" max="5" width="22.7109375" customWidth="1"/>
    <col min="6" max="6" width="20.42578125" customWidth="1"/>
    <col min="7" max="7" width="21.140625" customWidth="1"/>
    <col min="8" max="8" width="12.85546875" customWidth="1"/>
    <col min="9" max="9" width="33.140625" customWidth="1"/>
    <col min="10" max="10" width="19.85546875" customWidth="1"/>
    <col min="11" max="11" width="19" customWidth="1"/>
    <col min="12" max="12" width="28" customWidth="1"/>
    <col min="13" max="13" width="29.28515625" customWidth="1"/>
    <col min="14" max="19" width="8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7" t="s">
        <v>12</v>
      </c>
    </row>
    <row r="2" spans="1:13" x14ac:dyDescent="0.25">
      <c r="A2" s="8" t="s">
        <v>13</v>
      </c>
      <c r="B2" s="8" t="s">
        <v>14</v>
      </c>
      <c r="C2" s="9">
        <v>44453</v>
      </c>
      <c r="D2" s="10">
        <v>40.880000000000003</v>
      </c>
      <c r="E2" s="10">
        <v>2.99</v>
      </c>
      <c r="F2" s="11">
        <v>35</v>
      </c>
      <c r="G2" s="10"/>
      <c r="H2" s="8" t="s">
        <v>15</v>
      </c>
      <c r="I2" s="8" t="str">
        <f ca="1">IFERROR(__xludf.DUMMYFUNCTION("TRIM(REGEXREPLACE(REGEXREPLACE(REGEXREPLACE(REGEXREPLACE(REGEXREPLACE(REGEXREPLACE(REGEXREPLACE(REGEXREPLACE(REGEXREPLACE(
A2,""Budget Magic[:]*"", """"), 
""[/|:\(\),]"", "" ""),
""\(.*(Standard|Modern|Pioneer|Legacy|Historic|Pauper).*\)"", """"),
""\$[0"&amp;"-9]*\.*[0-9]*"", """"),
""(Magic Online|Magic Arena)"", """"),
""(Standard|Modern|Pioneer|Legacy|Historic|Pauper)"", """"),
""[0-9]*[\s-]([Mm]ythic|[Rr]are)s*"", """"),
""\(*[0-9]*\.*[0-9]*\s*[T|t]ix\)*"", """"),
""\s+"", "" "")
)"),"Mono-Black Treasure Discard 2022")</f>
        <v>Mono-Black Treasure Discard 2022</v>
      </c>
      <c r="J2" s="12">
        <v>5.88</v>
      </c>
      <c r="K2" s="8" t="s">
        <v>668</v>
      </c>
      <c r="L2" s="13">
        <v>0.16800000000000001</v>
      </c>
      <c r="M2" s="13" t="s">
        <v>668</v>
      </c>
    </row>
    <row r="3" spans="1:13" x14ac:dyDescent="0.25">
      <c r="A3" s="8" t="s">
        <v>16</v>
      </c>
      <c r="B3" s="8" t="s">
        <v>17</v>
      </c>
      <c r="C3" s="9">
        <v>44438</v>
      </c>
      <c r="D3" s="10">
        <v>86.04</v>
      </c>
      <c r="E3" s="10">
        <v>21.52</v>
      </c>
      <c r="F3" s="11">
        <v>77</v>
      </c>
      <c r="G3" s="10"/>
      <c r="H3" s="8" t="s">
        <v>18</v>
      </c>
      <c r="I3" s="8" t="str">
        <f ca="1">IFERROR(__xludf.DUMMYFUNCTION("TRIM(REGEXREPLACE(REGEXREPLACE(REGEXREPLACE(REGEXREPLACE(REGEXREPLACE(REGEXREPLACE(REGEXREPLACE(REGEXREPLACE(REGEXREPLACE(
A3,""Budget Magic[:]*"", """"), 
""[/|:\(\),]"", "" ""),
""\(.*(Standard|Modern|Pioneer|Legacy|Historic|Pauper).*\)"", """"),
""\$[0"&amp;"-9]*\.*[0-9]*"", """"),
""(Magic Online|Magic Arena)"", """"),
""(Standard|Modern|Pioneer|Legacy|Historic|Pauper)"", """"),
""[0-9]*[\s-]([Mm]ythic|[Rr]are)s*"", """"),
""\(*[0-9]*\.*[0-9]*\s*[T|t]ix\)*"", """"),
""\s+"", "" "")
)"),"12 Whack Goblins")</f>
        <v>12 Whack Goblins</v>
      </c>
      <c r="J3" s="12">
        <v>9.0399999999999991</v>
      </c>
      <c r="K3" s="8" t="s">
        <v>668</v>
      </c>
      <c r="L3" s="13">
        <v>0.1174025974</v>
      </c>
      <c r="M3" s="13" t="s">
        <v>668</v>
      </c>
    </row>
    <row r="4" spans="1:13" ht="15.75" customHeight="1" x14ac:dyDescent="0.25">
      <c r="A4" s="8" t="s">
        <v>19</v>
      </c>
      <c r="B4" s="8" t="s">
        <v>20</v>
      </c>
      <c r="C4" s="9">
        <v>44431</v>
      </c>
      <c r="D4" s="10">
        <v>12.11</v>
      </c>
      <c r="E4" s="10">
        <v>0.53</v>
      </c>
      <c r="F4" s="11">
        <v>12</v>
      </c>
      <c r="G4" s="10"/>
      <c r="H4" s="8" t="s">
        <v>15</v>
      </c>
      <c r="I4" s="8" t="str">
        <f ca="1">IFERROR(__xludf.DUMMYFUNCTION("TRIM(REGEXREPLACE(REGEXREPLACE(REGEXREPLACE(REGEXREPLACE(REGEXREPLACE(REGEXREPLACE(REGEXREPLACE(REGEXREPLACE(REGEXREPLACE(
A4,""Budget Magic[:]*"", """"), 
""[/|:\(\),]"", "" ""),
""\(.*(Standard|Modern|Pioneer|Legacy|Historic|Pauper).*\)"", """"),
""\$[0"&amp;"-9]*\.*[0-9]*"", """"),
""(Magic Online|Magic Arena)"", """"),
""(Standard|Modern|Pioneer|Legacy|Historic|Pauper)"", """"),
""[0-9]*[\s-]([Mm]ythic|[Rr]are)s*"", """"),
""\(*[0-9]*\.*[0-9]*\s*[T|t]ix\)*"", """"),
""\s+"", "" "")
)"),"Simic Kicker 2022")</f>
        <v>Simic Kicker 2022</v>
      </c>
      <c r="J4" s="12">
        <v>0.11</v>
      </c>
      <c r="K4" s="8" t="s">
        <v>668</v>
      </c>
      <c r="L4" s="13">
        <v>9.1666666670000008E-3</v>
      </c>
      <c r="M4" s="13" t="s">
        <v>668</v>
      </c>
    </row>
    <row r="5" spans="1:13" ht="15.75" customHeight="1" x14ac:dyDescent="0.25">
      <c r="A5" s="8" t="s">
        <v>21</v>
      </c>
      <c r="B5" s="8" t="s">
        <v>22</v>
      </c>
      <c r="C5" s="9">
        <v>44424</v>
      </c>
      <c r="D5" s="10">
        <v>97.19</v>
      </c>
      <c r="E5" s="10">
        <v>17.809999999999999</v>
      </c>
      <c r="F5" s="11">
        <v>100</v>
      </c>
      <c r="G5" s="10"/>
      <c r="H5" s="8" t="s">
        <v>18</v>
      </c>
      <c r="I5" s="8" t="str">
        <f ca="1">IFERROR(__xludf.DUMMYFUNCTION("TRIM(REGEXREPLACE(REGEXREPLACE(REGEXREPLACE(REGEXREPLACE(REGEXREPLACE(REGEXREPLACE(REGEXREPLACE(REGEXREPLACE(REGEXREPLACE(
A5,""Budget Magic[:]*"", """"), 
""[/|:\(\),]"", "" ""),
""\(.*(Standard|Modern|Pioneer|Legacy|Historic|Pauper).*\)"", """"),
""\$[0"&amp;"-9]*\.*[0-9]*"", """"),
""(Magic Online|Magic Arena)"", """"),
""(Standard|Modern|Pioneer|Legacy|Historic|Pauper)"", """"),
""[0-9]*[\s-]([Mm]ythic|[Rr]are)s*"", """"),
""\(*[0-9]*\.*[0-9]*\s*[T|t]ix\)*"", """"),
""\s+"", "" "")
)"),"Enchantress MH2")</f>
        <v>Enchantress MH2</v>
      </c>
      <c r="J5" s="12">
        <v>-2.81</v>
      </c>
      <c r="K5" s="8" t="s">
        <v>668</v>
      </c>
      <c r="L5" s="13">
        <v>-2.81E-2</v>
      </c>
      <c r="M5" s="13" t="s">
        <v>668</v>
      </c>
    </row>
    <row r="6" spans="1:13" ht="15.75" customHeight="1" x14ac:dyDescent="0.25">
      <c r="A6" s="8" t="s">
        <v>23</v>
      </c>
      <c r="B6" s="8" t="s">
        <v>24</v>
      </c>
      <c r="C6" s="9">
        <v>44417</v>
      </c>
      <c r="D6" s="10">
        <v>68.819999999999993</v>
      </c>
      <c r="E6" s="10">
        <v>77.92</v>
      </c>
      <c r="F6" s="10"/>
      <c r="G6" s="10"/>
      <c r="H6" s="8" t="s">
        <v>15</v>
      </c>
      <c r="I6" s="8" t="str">
        <f ca="1">IFERROR(__xludf.DUMMYFUNCTION("TRIM(REGEXREPLACE(REGEXREPLACE(REGEXREPLACE(REGEXREPLACE(REGEXREPLACE(REGEXREPLACE(REGEXREPLACE(REGEXREPLACE(REGEXREPLACE(
A6,""Budget Magic[:]*"", """"), 
""[/|:\(\),]"", "" ""),
""\(.*(Standard|Modern|Pioneer|Legacy|Historic|Pauper).*\)"", """"),
""\$[0"&amp;"-9]*\.*[0-9]*"", """"),
""(Magic Online|Magic Arena)"", """"),
""(Standard|Modern|Pioneer|Legacy|Historic|Pauper)"", """"),
""[0-9]*[\s-]([Mm]ythic|[Rr]are)s*"", """"),
""\(*[0-9]*\.*[0-9]*\s*[T|t]ix\)*"", """"),
""\s+"", "" "")
)"),"Hideous Copy Mill 2022")</f>
        <v>Hideous Copy Mill 2022</v>
      </c>
      <c r="J6" s="8" t="s">
        <v>668</v>
      </c>
      <c r="K6" s="8" t="s">
        <v>668</v>
      </c>
      <c r="L6" s="13" t="s">
        <v>668</v>
      </c>
      <c r="M6" s="13" t="s">
        <v>668</v>
      </c>
    </row>
    <row r="7" spans="1:13" ht="15.75" customHeight="1" x14ac:dyDescent="0.25">
      <c r="A7" s="8" t="s">
        <v>25</v>
      </c>
      <c r="B7" s="8" t="s">
        <v>26</v>
      </c>
      <c r="C7" s="9">
        <v>44411</v>
      </c>
      <c r="D7" s="10">
        <v>85.75</v>
      </c>
      <c r="E7" s="10">
        <v>12.69</v>
      </c>
      <c r="F7" s="11">
        <v>100</v>
      </c>
      <c r="G7" s="10"/>
      <c r="H7" s="8" t="s">
        <v>18</v>
      </c>
      <c r="I7" s="8" t="str">
        <f ca="1">IFERROR(__xludf.DUMMYFUNCTION("TRIM(REGEXREPLACE(REGEXREPLACE(REGEXREPLACE(REGEXREPLACE(REGEXREPLACE(REGEXREPLACE(REGEXREPLACE(REGEXREPLACE(REGEXREPLACE(
A7,""Budget Magic[:]*"", """"), 
""[/|:\(\),]"", "" ""),
""\(.*(Standard|Modern|Pioneer|Legacy|Historic|Pauper).*\)"", """"),
""\$[0"&amp;"-9]*\.*[0-9]*"", """"),
""(Magic Online|Magic Arena)"", """"),
""(Standard|Modern|Pioneer|Legacy|Historic|Pauper)"", """"),
""[0-9]*[\s-]([Mm]ythic|[Rr]are)s*"", """"),
""\(*[0-9]*\.*[0-9]*\s*[T|t]ix\)*"", """"),
""\s+"", "" "")
)"),"8-Squee Infestation")</f>
        <v>8-Squee Infestation</v>
      </c>
      <c r="J7" s="12">
        <v>-14.25</v>
      </c>
      <c r="K7" s="8" t="s">
        <v>668</v>
      </c>
      <c r="L7" s="13">
        <v>-0.14249999999999999</v>
      </c>
      <c r="M7" s="13" t="s">
        <v>668</v>
      </c>
    </row>
    <row r="8" spans="1:13" ht="15.75" customHeight="1" x14ac:dyDescent="0.25">
      <c r="A8" s="8" t="s">
        <v>27</v>
      </c>
      <c r="B8" s="8" t="s">
        <v>28</v>
      </c>
      <c r="C8" s="9">
        <v>44396</v>
      </c>
      <c r="D8" s="10">
        <v>114.32</v>
      </c>
      <c r="E8" s="10">
        <v>50.22</v>
      </c>
      <c r="F8" s="11">
        <v>100</v>
      </c>
      <c r="G8" s="10"/>
      <c r="H8" s="8" t="s">
        <v>18</v>
      </c>
      <c r="I8" s="8" t="str">
        <f ca="1">IFERROR(__xludf.DUMMYFUNCTION("TRIM(REGEXREPLACE(REGEXREPLACE(REGEXREPLACE(REGEXREPLACE(REGEXREPLACE(REGEXREPLACE(REGEXREPLACE(REGEXREPLACE(REGEXREPLACE(
A8,""Budget Magic[:]*"", """"), 
""[/|:\(\),]"", "" ""),
""\(.*(Standard|Modern|Pioneer|Legacy|Historic|Pauper).*\)"", """"),
""\$[0"&amp;"-9]*\.*[0-9]*"", """"),
""(Magic Online|Magic Arena)"", """"),
""(Standard|Modern|Pioneer|Legacy|Historic|Pauper)"", """"),
""[0-9]*[\s-]([Mm]ythic|[Rr]are)s*"", """"),
""\(*[0-9]*\.*[0-9]*\s*[T|t]ix\)*"", """"),
""\s+"", "" "")
)"),"Abzan Rites")</f>
        <v>Abzan Rites</v>
      </c>
      <c r="J8" s="12">
        <v>14.32</v>
      </c>
      <c r="K8" s="8" t="s">
        <v>668</v>
      </c>
      <c r="L8" s="13">
        <v>0.14319999999999999</v>
      </c>
      <c r="M8" s="13" t="s">
        <v>668</v>
      </c>
    </row>
    <row r="9" spans="1:13" ht="15.75" customHeight="1" x14ac:dyDescent="0.25">
      <c r="A9" s="8" t="s">
        <v>29</v>
      </c>
      <c r="B9" s="8" t="s">
        <v>30</v>
      </c>
      <c r="C9" s="9">
        <v>44375</v>
      </c>
      <c r="D9" s="10">
        <v>57.87</v>
      </c>
      <c r="E9" s="10">
        <v>22.77</v>
      </c>
      <c r="F9" s="11">
        <v>100</v>
      </c>
      <c r="G9" s="10"/>
      <c r="H9" s="8" t="s">
        <v>18</v>
      </c>
      <c r="I9" s="8" t="str">
        <f ca="1">IFERROR(__xludf.DUMMYFUNCTION("TRIM(REGEXREPLACE(REGEXREPLACE(REGEXREPLACE(REGEXREPLACE(REGEXREPLACE(REGEXREPLACE(REGEXREPLACE(REGEXREPLACE(REGEXREPLACE(
A9,""Budget Magic[:]*"", """"), 
""[/|:\(\),]"", "" ""),
""\(.*(Standard|Modern|Pioneer|Legacy|Historic|Pauper).*\)"", """"),
""\$[0"&amp;"-9]*\.*[0-9]*"", """"),
""(Magic Online|Magic Arena)"", """"),
""(Standard|Modern|Pioneer|Legacy|Historic|Pauper)"", """"),
""[0-9]*[\s-]([Mm]ythic|[Rr]are)s*"", """"),
""\(*[0-9]*\.*[0-9]*\s*[T|t]ix\)*"", """"),
""\s+"", "" "")
)"),"Mono-Red Hollow One")</f>
        <v>Mono-Red Hollow One</v>
      </c>
      <c r="J9" s="12">
        <v>-42.13</v>
      </c>
      <c r="K9" s="8" t="s">
        <v>668</v>
      </c>
      <c r="L9" s="13">
        <v>-0.42130000000000001</v>
      </c>
      <c r="M9" s="13" t="s">
        <v>668</v>
      </c>
    </row>
    <row r="10" spans="1:13" ht="15.75" customHeight="1" x14ac:dyDescent="0.25">
      <c r="A10" s="8" t="s">
        <v>31</v>
      </c>
      <c r="B10" s="8" t="s">
        <v>32</v>
      </c>
      <c r="C10" s="9">
        <v>44368</v>
      </c>
      <c r="D10" s="10">
        <v>124.36</v>
      </c>
      <c r="E10" s="10">
        <v>11.99</v>
      </c>
      <c r="F10" s="10"/>
      <c r="G10" s="10"/>
      <c r="H10" s="8" t="s">
        <v>33</v>
      </c>
      <c r="I10" s="8" t="str">
        <f ca="1">IFERROR(__xludf.DUMMYFUNCTION("TRIM(REGEXREPLACE(REGEXREPLACE(REGEXREPLACE(REGEXREPLACE(REGEXREPLACE(REGEXREPLACE(REGEXREPLACE(REGEXREPLACE(REGEXREPLACE(
A10,""Budget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)"),"Hammer Time")</f>
        <v>Hammer Time</v>
      </c>
      <c r="J10" s="8" t="s">
        <v>668</v>
      </c>
      <c r="K10" s="8" t="s">
        <v>668</v>
      </c>
      <c r="L10" s="13" t="s">
        <v>668</v>
      </c>
      <c r="M10" s="13" t="s">
        <v>668</v>
      </c>
    </row>
    <row r="11" spans="1:13" ht="15.75" customHeight="1" x14ac:dyDescent="0.25">
      <c r="A11" s="8" t="s">
        <v>34</v>
      </c>
      <c r="B11" s="8" t="s">
        <v>35</v>
      </c>
      <c r="C11" s="9">
        <v>44361</v>
      </c>
      <c r="D11" s="10">
        <v>122.2</v>
      </c>
      <c r="E11" s="10">
        <v>202.95</v>
      </c>
      <c r="F11" s="11">
        <v>99</v>
      </c>
      <c r="G11" s="10"/>
      <c r="H11" s="8" t="s">
        <v>18</v>
      </c>
      <c r="I11" s="8" t="str">
        <f ca="1">IFERROR(__xludf.DUMMYFUNCTION("TRIM(REGEXREPLACE(REGEXREPLACE(REGEXREPLACE(REGEXREPLACE(REGEXREPLACE(REGEXREPLACE(REGEXREPLACE(REGEXREPLACE(REGEXREPLACE(
A11,""Budget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)"),"Real Affinity")</f>
        <v>Real Affinity</v>
      </c>
      <c r="J11" s="12">
        <v>23.2</v>
      </c>
      <c r="K11" s="8" t="s">
        <v>668</v>
      </c>
      <c r="L11" s="13">
        <v>0.23434343429999999</v>
      </c>
      <c r="M11" s="13" t="s">
        <v>668</v>
      </c>
    </row>
    <row r="12" spans="1:13" ht="15.75" customHeight="1" x14ac:dyDescent="0.25">
      <c r="A12" s="8" t="s">
        <v>36</v>
      </c>
      <c r="B12" s="8" t="s">
        <v>37</v>
      </c>
      <c r="C12" s="9">
        <v>44354</v>
      </c>
      <c r="D12" s="10">
        <v>101.25</v>
      </c>
      <c r="E12" s="10">
        <v>18.34</v>
      </c>
      <c r="F12" s="11">
        <v>90</v>
      </c>
      <c r="G12" s="10"/>
      <c r="H12" s="8" t="s">
        <v>18</v>
      </c>
      <c r="I12" s="8" t="str">
        <f ca="1">IFERROR(__xludf.DUMMYFUNCTION("TRIM(REGEXREPLACE(REGEXREPLACE(REGEXREPLACE(REGEXREPLACE(REGEXREPLACE(REGEXREPLACE(REGEXREPLACE(REGEXREPLACE(REGEXREPLACE(
A12,""Budget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)"),"Squirrel Twin")</f>
        <v>Squirrel Twin</v>
      </c>
      <c r="J12" s="12">
        <v>11.25</v>
      </c>
      <c r="K12" s="8" t="s">
        <v>668</v>
      </c>
      <c r="L12" s="13">
        <v>0.125</v>
      </c>
      <c r="M12" s="13" t="s">
        <v>668</v>
      </c>
    </row>
    <row r="13" spans="1:13" ht="15.75" customHeight="1" x14ac:dyDescent="0.25">
      <c r="A13" s="8" t="s">
        <v>38</v>
      </c>
      <c r="B13" s="8" t="s">
        <v>39</v>
      </c>
      <c r="C13" s="9">
        <v>44339</v>
      </c>
      <c r="D13" s="10">
        <v>37.54</v>
      </c>
      <c r="E13" s="10">
        <v>2.21</v>
      </c>
      <c r="F13" s="11">
        <v>36</v>
      </c>
      <c r="G13" s="11">
        <v>1</v>
      </c>
      <c r="H13" s="8" t="s">
        <v>40</v>
      </c>
      <c r="I13" s="14" t="s">
        <v>41</v>
      </c>
      <c r="J13" s="12">
        <v>1.54</v>
      </c>
      <c r="K13" s="12">
        <v>1.21</v>
      </c>
      <c r="L13" s="13">
        <v>4.2777777779999998E-2</v>
      </c>
      <c r="M13" s="13">
        <v>1.21</v>
      </c>
    </row>
    <row r="14" spans="1:13" ht="15.75" customHeight="1" x14ac:dyDescent="0.25">
      <c r="A14" s="8" t="s">
        <v>42</v>
      </c>
      <c r="B14" s="8" t="s">
        <v>43</v>
      </c>
      <c r="C14" s="9">
        <v>44333</v>
      </c>
      <c r="D14" s="10">
        <v>103.47</v>
      </c>
      <c r="E14" s="10">
        <v>9.8800000000000008</v>
      </c>
      <c r="F14" s="10"/>
      <c r="G14" s="10"/>
      <c r="H14" s="8" t="s">
        <v>18</v>
      </c>
      <c r="I14" s="8" t="str">
        <f ca="1">IFERROR(__xludf.DUMMYFUNCTION("TRIM(REGEXREPLACE(REGEXREPLACE(REGEXREPLACE(REGEXREPLACE(REGEXREPLACE(REGEXREPLACE(REGEXREPLACE(REGEXREPLACE(REGEXREPLACE(
A14,""Budget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)"),"Demonic Learning")</f>
        <v>Demonic Learning</v>
      </c>
      <c r="J14" s="8" t="s">
        <v>668</v>
      </c>
      <c r="K14" s="8" t="s">
        <v>668</v>
      </c>
      <c r="L14" s="13" t="s">
        <v>668</v>
      </c>
      <c r="M14" s="13" t="s">
        <v>668</v>
      </c>
    </row>
    <row r="15" spans="1:13" ht="15.75" customHeight="1" x14ac:dyDescent="0.25">
      <c r="A15" s="8" t="s">
        <v>44</v>
      </c>
      <c r="B15" s="8" t="s">
        <v>45</v>
      </c>
      <c r="C15" s="9">
        <v>44327</v>
      </c>
      <c r="D15" s="10">
        <v>110.17</v>
      </c>
      <c r="E15" s="10">
        <v>32.75</v>
      </c>
      <c r="F15" s="11">
        <v>94</v>
      </c>
      <c r="G15" s="10"/>
      <c r="H15" s="8" t="s">
        <v>18</v>
      </c>
      <c r="I15" s="8" t="str">
        <f ca="1">IFERROR(__xludf.DUMMYFUNCTION("TRIM(REGEXREPLACE(REGEXREPLACE(REGEXREPLACE(REGEXREPLACE(REGEXREPLACE(REGEXREPLACE(REGEXREPLACE(REGEXREPLACE(REGEXREPLACE(
A15,""Budget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)"),"Witherbloom Plumb Aristocrats")</f>
        <v>Witherbloom Plumb Aristocrats</v>
      </c>
      <c r="J15" s="12">
        <v>16.170000000000002</v>
      </c>
      <c r="K15" s="8" t="s">
        <v>668</v>
      </c>
      <c r="L15" s="13">
        <v>0.17202127659999999</v>
      </c>
      <c r="M15" s="13" t="s">
        <v>668</v>
      </c>
    </row>
    <row r="16" spans="1:13" ht="15.75" customHeight="1" x14ac:dyDescent="0.25">
      <c r="A16" s="8" t="s">
        <v>46</v>
      </c>
      <c r="B16" s="8" t="s">
        <v>47</v>
      </c>
      <c r="C16" s="9">
        <v>44319</v>
      </c>
      <c r="D16" s="10">
        <v>56.67</v>
      </c>
      <c r="E16" s="10">
        <v>17.38</v>
      </c>
      <c r="F16" s="11">
        <v>43</v>
      </c>
      <c r="G16" s="10"/>
      <c r="H16" s="8" t="s">
        <v>15</v>
      </c>
      <c r="I16" s="8" t="str">
        <f ca="1">IFERROR(__xludf.DUMMYFUNCTION("TRIM(REGEXREPLACE(REGEXREPLACE(REGEXREPLACE(REGEXREPLACE(REGEXREPLACE(REGEXREPLACE(REGEXREPLACE(REGEXREPLACE(REGEXREPLACE(
A16,""Budget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)"),"Mono-Black Tokens")</f>
        <v>Mono-Black Tokens</v>
      </c>
      <c r="J16" s="12">
        <v>13.67</v>
      </c>
      <c r="K16" s="8" t="s">
        <v>668</v>
      </c>
      <c r="L16" s="13">
        <v>0.31790697670000001</v>
      </c>
      <c r="M16" s="13" t="s">
        <v>668</v>
      </c>
    </row>
    <row r="17" spans="1:13" ht="15.75" customHeight="1" x14ac:dyDescent="0.25">
      <c r="A17" s="8" t="s">
        <v>48</v>
      </c>
      <c r="B17" s="8" t="s">
        <v>49</v>
      </c>
      <c r="C17" s="9">
        <v>44312</v>
      </c>
      <c r="D17" s="10">
        <v>58.67</v>
      </c>
      <c r="E17" s="10">
        <v>36.4</v>
      </c>
      <c r="F17" s="11">
        <v>58</v>
      </c>
      <c r="G17" s="10"/>
      <c r="H17" s="8" t="s">
        <v>15</v>
      </c>
      <c r="I17" s="8" t="str">
        <f ca="1">IFERROR(__xludf.DUMMYFUNCTION("TRIM(REGEXREPLACE(REGEXREPLACE(REGEXREPLACE(REGEXREPLACE(REGEXREPLACE(REGEXREPLACE(REGEXREPLACE(REGEXREPLACE(REGEXREPLACE(
A17,""Budget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)"),"UW Magecraft")</f>
        <v>UW Magecraft</v>
      </c>
      <c r="J17" s="12">
        <v>0.67</v>
      </c>
      <c r="K17" s="8" t="s">
        <v>668</v>
      </c>
      <c r="L17" s="13">
        <v>1.1551724140000001E-2</v>
      </c>
      <c r="M17" s="13" t="s">
        <v>668</v>
      </c>
    </row>
    <row r="18" spans="1:13" ht="15.75" customHeight="1" x14ac:dyDescent="0.25">
      <c r="A18" s="8" t="s">
        <v>50</v>
      </c>
      <c r="B18" s="8" t="s">
        <v>51</v>
      </c>
      <c r="C18" s="9">
        <v>44304</v>
      </c>
      <c r="D18" s="10">
        <v>53.13</v>
      </c>
      <c r="E18" s="10">
        <v>20.27</v>
      </c>
      <c r="F18" s="10"/>
      <c r="G18" s="10"/>
      <c r="H18" s="8" t="s">
        <v>33</v>
      </c>
      <c r="I18" s="8" t="str">
        <f ca="1">IFERROR(__xludf.DUMMYFUNCTION("TRIM(REGEXREPLACE(REGEXREPLACE(REGEXREPLACE(REGEXREPLACE(REGEXREPLACE(REGEXREPLACE(REGEXREPLACE(REGEXREPLACE(REGEXREPLACE(
A18,""Budget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)"),"Mono-Red Storm")</f>
        <v>Mono-Red Storm</v>
      </c>
      <c r="J18" s="8" t="s">
        <v>668</v>
      </c>
      <c r="K18" s="8" t="s">
        <v>668</v>
      </c>
      <c r="L18" s="13" t="s">
        <v>668</v>
      </c>
      <c r="M18" s="13" t="s">
        <v>668</v>
      </c>
    </row>
    <row r="19" spans="1:13" ht="15.75" customHeight="1" x14ac:dyDescent="0.25">
      <c r="A19" s="8" t="s">
        <v>52</v>
      </c>
      <c r="B19" s="8" t="s">
        <v>53</v>
      </c>
      <c r="C19" s="9">
        <v>44284</v>
      </c>
      <c r="D19" s="10">
        <v>93.1</v>
      </c>
      <c r="E19" s="10">
        <v>27.44</v>
      </c>
      <c r="F19" s="11">
        <v>90</v>
      </c>
      <c r="G19" s="10"/>
      <c r="H19" s="8" t="s">
        <v>18</v>
      </c>
      <c r="I19" s="8" t="str">
        <f ca="1">IFERROR(__xludf.DUMMYFUNCTION("TRIM(REGEXREPLACE(REGEXREPLACE(REGEXREPLACE(REGEXREPLACE(REGEXREPLACE(REGEXREPLACE(REGEXREPLACE(REGEXREPLACE(REGEXREPLACE(
A19,""Budget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)"),"Izzet Giants")</f>
        <v>Izzet Giants</v>
      </c>
      <c r="J19" s="12">
        <v>3.1</v>
      </c>
      <c r="K19" s="8" t="s">
        <v>668</v>
      </c>
      <c r="L19" s="13">
        <v>3.4444444439999999E-2</v>
      </c>
      <c r="M19" s="13" t="s">
        <v>668</v>
      </c>
    </row>
    <row r="20" spans="1:13" ht="15.75" customHeight="1" x14ac:dyDescent="0.25">
      <c r="A20" s="8" t="s">
        <v>54</v>
      </c>
      <c r="B20" s="8" t="s">
        <v>55</v>
      </c>
      <c r="C20" s="9">
        <v>44277</v>
      </c>
      <c r="D20" s="10">
        <v>78.62</v>
      </c>
      <c r="E20" s="10">
        <v>16.649999999999999</v>
      </c>
      <c r="F20" s="11">
        <v>90</v>
      </c>
      <c r="G20" s="10"/>
      <c r="H20" s="8" t="s">
        <v>18</v>
      </c>
      <c r="I20" s="8" t="str">
        <f ca="1">IFERROR(__xludf.DUMMYFUNCTION("TRIM(REGEXREPLACE(REGEXREPLACE(REGEXREPLACE(REGEXREPLACE(REGEXREPLACE(REGEXREPLACE(REGEXREPLACE(REGEXREPLACE(REGEXREPLACE(
A20,""Budget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)"),"Simic Snow Stompy")</f>
        <v>Simic Snow Stompy</v>
      </c>
      <c r="J20" s="12">
        <v>-11.38</v>
      </c>
      <c r="K20" s="8" t="s">
        <v>668</v>
      </c>
      <c r="L20" s="13">
        <v>-0.12644444439999999</v>
      </c>
      <c r="M20" s="13" t="s">
        <v>668</v>
      </c>
    </row>
    <row r="21" spans="1:13" ht="15.75" customHeight="1" x14ac:dyDescent="0.25">
      <c r="A21" s="8" t="s">
        <v>56</v>
      </c>
      <c r="B21" s="8" t="s">
        <v>57</v>
      </c>
      <c r="C21" s="9">
        <v>44270</v>
      </c>
      <c r="D21" s="10">
        <v>105.81</v>
      </c>
      <c r="E21" s="10">
        <v>27.49</v>
      </c>
      <c r="F21" s="11">
        <v>94</v>
      </c>
      <c r="G21" s="10"/>
      <c r="H21" s="8" t="s">
        <v>18</v>
      </c>
      <c r="I21" s="8" t="str">
        <f ca="1">IFERROR(__xludf.DUMMYFUNCTION("TRIM(REGEXREPLACE(REGEXREPLACE(REGEXREPLACE(REGEXREPLACE(REGEXREPLACE(REGEXREPLACE(REGEXREPLACE(REGEXREPLACE(REGEXREPLACE(
A21,""Budget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)"),"Egon Stompy")</f>
        <v>Egon Stompy</v>
      </c>
      <c r="J21" s="12">
        <v>11.81</v>
      </c>
      <c r="K21" s="8" t="s">
        <v>668</v>
      </c>
      <c r="L21" s="13">
        <v>0.1256382979</v>
      </c>
      <c r="M21" s="13" t="s">
        <v>668</v>
      </c>
    </row>
    <row r="22" spans="1:13" ht="15.75" customHeight="1" x14ac:dyDescent="0.25">
      <c r="A22" s="8" t="s">
        <v>58</v>
      </c>
      <c r="B22" s="8" t="s">
        <v>59</v>
      </c>
      <c r="C22" s="9">
        <v>44256</v>
      </c>
      <c r="D22" s="10">
        <v>128.99</v>
      </c>
      <c r="E22" s="10">
        <v>26.79</v>
      </c>
      <c r="F22" s="11">
        <v>98</v>
      </c>
      <c r="G22" s="10"/>
      <c r="H22" s="8" t="s">
        <v>18</v>
      </c>
      <c r="I22" s="8" t="str">
        <f ca="1">IFERROR(__xludf.DUMMYFUNCTION("TRIM(REGEXREPLACE(REGEXREPLACE(REGEXREPLACE(REGEXREPLACE(REGEXREPLACE(REGEXREPLACE(REGEXREPLACE(REGEXREPLACE(REGEXREPLACE(
A22,""Budget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)"),"Orzhov Clerics")</f>
        <v>Orzhov Clerics</v>
      </c>
      <c r="J22" s="12">
        <v>30.99</v>
      </c>
      <c r="K22" s="8" t="s">
        <v>668</v>
      </c>
      <c r="L22" s="13">
        <v>0.31622448980000001</v>
      </c>
      <c r="M22" s="13" t="s">
        <v>668</v>
      </c>
    </row>
    <row r="23" spans="1:13" ht="15.75" customHeight="1" x14ac:dyDescent="0.25">
      <c r="A23" s="8" t="s">
        <v>60</v>
      </c>
      <c r="B23" s="8" t="s">
        <v>61</v>
      </c>
      <c r="C23" s="9">
        <v>44249</v>
      </c>
      <c r="D23" s="10">
        <v>167.74</v>
      </c>
      <c r="E23" s="10">
        <v>53.94</v>
      </c>
      <c r="F23" s="10"/>
      <c r="G23" s="10"/>
      <c r="H23" s="8" t="s">
        <v>15</v>
      </c>
      <c r="I23" s="8" t="str">
        <f ca="1">IFERROR(__xludf.DUMMYFUNCTION("TRIM(REGEXREPLACE(REGEXREPLACE(REGEXREPLACE(REGEXREPLACE(REGEXREPLACE(REGEXREPLACE(REGEXREPLACE(REGEXREPLACE(REGEXREPLACE(
A23,""Budget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)"),"Mystic Terror Combo")</f>
        <v>Mystic Terror Combo</v>
      </c>
      <c r="J23" s="8" t="s">
        <v>668</v>
      </c>
      <c r="K23" s="8" t="s">
        <v>668</v>
      </c>
      <c r="L23" s="13" t="s">
        <v>668</v>
      </c>
      <c r="M23" s="13" t="s">
        <v>668</v>
      </c>
    </row>
    <row r="24" spans="1:13" ht="15.75" customHeight="1" x14ac:dyDescent="0.25">
      <c r="A24" s="8" t="s">
        <v>62</v>
      </c>
      <c r="B24" s="8" t="s">
        <v>63</v>
      </c>
      <c r="C24" s="9">
        <v>44242</v>
      </c>
      <c r="D24" s="10">
        <v>71.45</v>
      </c>
      <c r="E24" s="10">
        <v>55.78</v>
      </c>
      <c r="F24" s="10"/>
      <c r="G24" s="10"/>
      <c r="H24" s="8" t="s">
        <v>15</v>
      </c>
      <c r="I24" s="8" t="str">
        <f ca="1">IFERROR(__xludf.DUMMYFUNCTION("TRIM(REGEXREPLACE(REGEXREPLACE(REGEXREPLACE(REGEXREPLACE(REGEXREPLACE(REGEXREPLACE(REGEXREPLACE(REGEXREPLACE(REGEXREPLACE(
A24,""Budget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)"),"Human White Weenie")</f>
        <v>Human White Weenie</v>
      </c>
      <c r="J24" s="8" t="s">
        <v>668</v>
      </c>
      <c r="K24" s="8" t="s">
        <v>668</v>
      </c>
      <c r="L24" s="13" t="s">
        <v>668</v>
      </c>
      <c r="M24" s="13" t="s">
        <v>668</v>
      </c>
    </row>
    <row r="25" spans="1:13" ht="15.75" customHeight="1" x14ac:dyDescent="0.25">
      <c r="A25" s="8" t="s">
        <v>64</v>
      </c>
      <c r="B25" s="8" t="s">
        <v>65</v>
      </c>
      <c r="C25" s="9">
        <v>44235</v>
      </c>
      <c r="D25" s="10">
        <v>107.83</v>
      </c>
      <c r="E25" s="10">
        <v>22.82</v>
      </c>
      <c r="F25" s="10"/>
      <c r="G25" s="10"/>
      <c r="H25" s="8" t="s">
        <v>15</v>
      </c>
      <c r="I25" s="14" t="s">
        <v>66</v>
      </c>
      <c r="J25" s="8" t="s">
        <v>668</v>
      </c>
      <c r="K25" s="8" t="s">
        <v>668</v>
      </c>
      <c r="L25" s="13" t="s">
        <v>668</v>
      </c>
      <c r="M25" s="13" t="s">
        <v>668</v>
      </c>
    </row>
    <row r="26" spans="1:13" ht="15.75" customHeight="1" x14ac:dyDescent="0.25">
      <c r="A26" s="8" t="s">
        <v>67</v>
      </c>
      <c r="B26" s="8" t="s">
        <v>68</v>
      </c>
      <c r="C26" s="9">
        <v>44228</v>
      </c>
      <c r="D26" s="10">
        <v>161.78</v>
      </c>
      <c r="E26" s="10">
        <v>231.59</v>
      </c>
      <c r="F26" s="10"/>
      <c r="G26" s="10"/>
      <c r="H26" s="8" t="s">
        <v>18</v>
      </c>
      <c r="I26" s="8" t="str">
        <f ca="1">IFERROR(__xludf.DUMMYFUNCTION("TRIM(REGEXREPLACE(REGEXREPLACE(REGEXREPLACE(REGEXREPLACE(REGEXREPLACE(REGEXREPLACE(REGEXREPLACE(REGEXREPLACE(REGEXREPLACE(
A26,""Budget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)"),"""Manaless"" Affinity")</f>
        <v>"Manaless" Affinity</v>
      </c>
      <c r="J26" s="8" t="s">
        <v>668</v>
      </c>
      <c r="K26" s="8" t="s">
        <v>668</v>
      </c>
      <c r="L26" s="13" t="s">
        <v>668</v>
      </c>
      <c r="M26" s="13" t="s">
        <v>668</v>
      </c>
    </row>
    <row r="27" spans="1:13" ht="15.75" customHeight="1" x14ac:dyDescent="0.25">
      <c r="A27" s="8" t="s">
        <v>69</v>
      </c>
      <c r="B27" s="8" t="s">
        <v>70</v>
      </c>
      <c r="C27" s="9">
        <v>44215</v>
      </c>
      <c r="D27" s="10">
        <v>128.94</v>
      </c>
      <c r="E27" s="10">
        <v>56.1</v>
      </c>
      <c r="F27" s="11">
        <v>100</v>
      </c>
      <c r="G27" s="10"/>
      <c r="H27" s="8" t="s">
        <v>18</v>
      </c>
      <c r="I27" s="8" t="str">
        <f ca="1">IFERROR(__xludf.DUMMYFUNCTION("TRIM(REGEXREPLACE(REGEXREPLACE(REGEXREPLACE(REGEXREPLACE(REGEXREPLACE(REGEXREPLACE(REGEXREPLACE(REGEXREPLACE(REGEXREPLACE(
A27,""Budget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)"),"Ninjas")</f>
        <v>Ninjas</v>
      </c>
      <c r="J27" s="12">
        <v>28.94</v>
      </c>
      <c r="K27" s="8" t="s">
        <v>668</v>
      </c>
      <c r="L27" s="13">
        <v>0.28939999999999999</v>
      </c>
      <c r="M27" s="13" t="s">
        <v>668</v>
      </c>
    </row>
    <row r="28" spans="1:13" ht="15.75" customHeight="1" x14ac:dyDescent="0.25">
      <c r="A28" s="8" t="s">
        <v>71</v>
      </c>
      <c r="B28" s="8" t="s">
        <v>72</v>
      </c>
      <c r="C28" s="9">
        <v>44208</v>
      </c>
      <c r="D28" s="10">
        <v>28.42</v>
      </c>
      <c r="E28" s="10">
        <v>2.12</v>
      </c>
      <c r="F28" s="10"/>
      <c r="G28" s="10"/>
      <c r="H28" s="8" t="s">
        <v>33</v>
      </c>
      <c r="I28" s="8" t="str">
        <f ca="1">IFERROR(__xludf.DUMMYFUNCTION("TRIM(REGEXREPLACE(REGEXREPLACE(REGEXREPLACE(REGEXREPLACE(REGEXREPLACE(REGEXREPLACE(REGEXREPLACE(REGEXREPLACE(REGEXREPLACE(
A28,""Budget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)"),"Zombie Hunt")</f>
        <v>Zombie Hunt</v>
      </c>
      <c r="J28" s="8" t="s">
        <v>668</v>
      </c>
      <c r="K28" s="8" t="s">
        <v>668</v>
      </c>
      <c r="L28" s="13" t="s">
        <v>668</v>
      </c>
      <c r="M28" s="13" t="s">
        <v>668</v>
      </c>
    </row>
    <row r="29" spans="1:13" ht="15.75" customHeight="1" x14ac:dyDescent="0.25">
      <c r="A29" s="8" t="s">
        <v>73</v>
      </c>
      <c r="B29" s="8" t="s">
        <v>74</v>
      </c>
      <c r="C29" s="9">
        <v>44193</v>
      </c>
      <c r="D29" s="10">
        <v>32.94</v>
      </c>
      <c r="E29" s="10">
        <v>10.47</v>
      </c>
      <c r="F29" s="10"/>
      <c r="G29" s="10"/>
      <c r="H29" s="8" t="s">
        <v>33</v>
      </c>
      <c r="I29" s="14" t="s">
        <v>75</v>
      </c>
      <c r="J29" s="8" t="s">
        <v>668</v>
      </c>
      <c r="K29" s="8" t="s">
        <v>668</v>
      </c>
      <c r="L29" s="13" t="s">
        <v>668</v>
      </c>
      <c r="M29" s="13" t="s">
        <v>668</v>
      </c>
    </row>
    <row r="30" spans="1:13" ht="15.75" customHeight="1" x14ac:dyDescent="0.25">
      <c r="A30" s="8" t="s">
        <v>76</v>
      </c>
      <c r="B30" s="8" t="s">
        <v>77</v>
      </c>
      <c r="C30" s="9">
        <v>44186</v>
      </c>
      <c r="D30" s="10">
        <v>44.68</v>
      </c>
      <c r="E30" s="10">
        <v>16.579999999999998</v>
      </c>
      <c r="F30" s="11">
        <v>41</v>
      </c>
      <c r="G30" s="10"/>
      <c r="H30" s="8" t="s">
        <v>15</v>
      </c>
      <c r="I30" s="8" t="str">
        <f ca="1">IFERROR(__xludf.DUMMYFUNCTION("TRIM(REGEXREPLACE(REGEXREPLACE(REGEXREPLACE(REGEXREPLACE(REGEXREPLACE(REGEXREPLACE(REGEXREPLACE(REGEXREPLACE(REGEXREPLACE(
A30,""Budget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)"),"Izzet Rielle")</f>
        <v>Izzet Rielle</v>
      </c>
      <c r="J30" s="12">
        <v>3.68</v>
      </c>
      <c r="K30" s="8" t="s">
        <v>668</v>
      </c>
      <c r="L30" s="13">
        <v>8.9756097559999998E-2</v>
      </c>
      <c r="M30" s="13" t="s">
        <v>668</v>
      </c>
    </row>
    <row r="31" spans="1:13" ht="15.75" customHeight="1" x14ac:dyDescent="0.25">
      <c r="A31" s="8" t="s">
        <v>78</v>
      </c>
      <c r="B31" s="8" t="s">
        <v>79</v>
      </c>
      <c r="C31" s="9">
        <v>44179</v>
      </c>
      <c r="D31" s="10">
        <v>171.03</v>
      </c>
      <c r="E31" s="10">
        <v>37.130000000000003</v>
      </c>
      <c r="F31" s="11">
        <v>100</v>
      </c>
      <c r="G31" s="10"/>
      <c r="H31" s="8" t="s">
        <v>18</v>
      </c>
      <c r="I31" s="8" t="str">
        <f ca="1">IFERROR(__xludf.DUMMYFUNCTION("TRIM(REGEXREPLACE(REGEXREPLACE(REGEXREPLACE(REGEXREPLACE(REGEXREPLACE(REGEXREPLACE(REGEXREPLACE(REGEXREPLACE(REGEXREPLACE(
A31,""Budget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)"),"Fling Affinity")</f>
        <v>Fling Affinity</v>
      </c>
      <c r="J31" s="12">
        <v>71.03</v>
      </c>
      <c r="K31" s="8" t="s">
        <v>668</v>
      </c>
      <c r="L31" s="13">
        <v>0.71030000000000004</v>
      </c>
      <c r="M31" s="13" t="s">
        <v>668</v>
      </c>
    </row>
    <row r="32" spans="1:13" ht="15.75" customHeight="1" x14ac:dyDescent="0.25">
      <c r="A32" s="8" t="s">
        <v>80</v>
      </c>
      <c r="B32" s="8" t="s">
        <v>81</v>
      </c>
      <c r="C32" s="9">
        <v>44172</v>
      </c>
      <c r="D32" s="10">
        <v>156</v>
      </c>
      <c r="E32" s="10">
        <v>42.88</v>
      </c>
      <c r="F32" s="11">
        <v>100</v>
      </c>
      <c r="G32" s="10"/>
      <c r="H32" s="8" t="s">
        <v>18</v>
      </c>
      <c r="I32" s="8" t="str">
        <f ca="1">IFERROR(__xludf.DUMMYFUNCTION("TRIM(REGEXREPLACE(REGEXREPLACE(REGEXREPLACE(REGEXREPLACE(REGEXREPLACE(REGEXREPLACE(REGEXREPLACE(REGEXREPLACE(REGEXREPLACE(
A32,""Budget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)"),"Temur Tatyova")</f>
        <v>Temur Tatyova</v>
      </c>
      <c r="J32" s="12">
        <v>56</v>
      </c>
      <c r="K32" s="8" t="s">
        <v>668</v>
      </c>
      <c r="L32" s="13">
        <v>0.56000000000000005</v>
      </c>
      <c r="M32" s="13" t="s">
        <v>668</v>
      </c>
    </row>
    <row r="33" spans="1:13" ht="15.75" customHeight="1" x14ac:dyDescent="0.25">
      <c r="A33" s="8" t="s">
        <v>82</v>
      </c>
      <c r="B33" s="8" t="s">
        <v>83</v>
      </c>
      <c r="C33" s="9">
        <v>44165</v>
      </c>
      <c r="D33" s="10">
        <v>44.65</v>
      </c>
      <c r="E33" s="10">
        <v>36.520000000000003</v>
      </c>
      <c r="F33" s="10"/>
      <c r="G33" s="10"/>
      <c r="H33" s="8" t="s">
        <v>33</v>
      </c>
      <c r="I33" s="8" t="str">
        <f ca="1">IFERROR(__xludf.DUMMYFUNCTION("TRIM(REGEXREPLACE(REGEXREPLACE(REGEXREPLACE(REGEXREPLACE(REGEXREPLACE(REGEXREPLACE(REGEXREPLACE(REGEXREPLACE(REGEXREPLACE(
A33,""Budget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)"),"Mono-White Auras")</f>
        <v>Mono-White Auras</v>
      </c>
      <c r="J33" s="8" t="s">
        <v>668</v>
      </c>
      <c r="K33" s="8" t="s">
        <v>668</v>
      </c>
      <c r="L33" s="13" t="s">
        <v>668</v>
      </c>
      <c r="M33" s="13" t="s">
        <v>668</v>
      </c>
    </row>
    <row r="34" spans="1:13" ht="15.75" customHeight="1" x14ac:dyDescent="0.25">
      <c r="A34" s="8" t="s">
        <v>84</v>
      </c>
      <c r="B34" s="8" t="s">
        <v>85</v>
      </c>
      <c r="C34" s="9">
        <v>44158</v>
      </c>
      <c r="D34" s="10">
        <v>55.64</v>
      </c>
      <c r="E34" s="10">
        <v>4.76</v>
      </c>
      <c r="F34" s="10"/>
      <c r="G34" s="10"/>
      <c r="H34" s="8" t="s">
        <v>33</v>
      </c>
      <c r="I34" s="8" t="str">
        <f ca="1">IFERROR(__xludf.DUMMYFUNCTION("TRIM(REGEXREPLACE(REGEXREPLACE(REGEXREPLACE(REGEXREPLACE(REGEXREPLACE(REGEXREPLACE(REGEXREPLACE(REGEXREPLACE(REGEXREPLACE(
A34,""Budget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)"),"Pummeler")</f>
        <v>Pummeler</v>
      </c>
      <c r="J34" s="8" t="s">
        <v>668</v>
      </c>
      <c r="K34" s="8" t="s">
        <v>668</v>
      </c>
      <c r="L34" s="13" t="s">
        <v>668</v>
      </c>
      <c r="M34" s="13" t="s">
        <v>668</v>
      </c>
    </row>
    <row r="35" spans="1:13" ht="15.75" customHeight="1" x14ac:dyDescent="0.25">
      <c r="A35" s="8" t="s">
        <v>86</v>
      </c>
      <c r="B35" s="8" t="s">
        <v>87</v>
      </c>
      <c r="C35" s="9">
        <v>44151</v>
      </c>
      <c r="D35" s="10">
        <v>106.32</v>
      </c>
      <c r="E35" s="10">
        <v>12.22</v>
      </c>
      <c r="F35" s="10"/>
      <c r="G35" s="10"/>
      <c r="H35" s="8" t="s">
        <v>18</v>
      </c>
      <c r="I35" s="8" t="str">
        <f ca="1">IFERROR(__xludf.DUMMYFUNCTION("TRIM(REGEXREPLACE(REGEXREPLACE(REGEXREPLACE(REGEXREPLACE(REGEXREPLACE(REGEXREPLACE(REGEXREPLACE(REGEXREPLACE(REGEXREPLACE(
A35,""Budget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)"),"Eldrazi Spirits")</f>
        <v>Eldrazi Spirits</v>
      </c>
      <c r="J35" s="8" t="s">
        <v>668</v>
      </c>
      <c r="K35" s="8" t="s">
        <v>668</v>
      </c>
      <c r="L35" s="13" t="s">
        <v>668</v>
      </c>
      <c r="M35" s="13" t="s">
        <v>668</v>
      </c>
    </row>
    <row r="36" spans="1:13" ht="15.75" customHeight="1" x14ac:dyDescent="0.25">
      <c r="A36" s="8" t="s">
        <v>88</v>
      </c>
      <c r="B36" s="8" t="s">
        <v>89</v>
      </c>
      <c r="C36" s="9">
        <v>44144</v>
      </c>
      <c r="D36" s="10">
        <v>46.43</v>
      </c>
      <c r="E36" s="10">
        <v>24.16</v>
      </c>
      <c r="F36" s="11">
        <v>50</v>
      </c>
      <c r="G36" s="10"/>
      <c r="H36" s="8" t="s">
        <v>15</v>
      </c>
      <c r="I36" s="8" t="str">
        <f ca="1">IFERROR(__xludf.DUMMYFUNCTION("TRIM(REGEXREPLACE(REGEXREPLACE(REGEXREPLACE(REGEXREPLACE(REGEXREPLACE(REGEXREPLACE(REGEXREPLACE(REGEXREPLACE(REGEXREPLACE(
A36,""Budget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)"),"Big Red")</f>
        <v>Big Red</v>
      </c>
      <c r="J36" s="12">
        <v>-3.57</v>
      </c>
      <c r="K36" s="8" t="s">
        <v>668</v>
      </c>
      <c r="L36" s="13">
        <v>-7.1400000000000005E-2</v>
      </c>
      <c r="M36" s="13" t="s">
        <v>668</v>
      </c>
    </row>
    <row r="37" spans="1:13" ht="15.75" customHeight="1" x14ac:dyDescent="0.25">
      <c r="A37" s="8" t="s">
        <v>90</v>
      </c>
      <c r="B37" s="8" t="s">
        <v>91</v>
      </c>
      <c r="C37" s="9">
        <v>44137</v>
      </c>
      <c r="D37" s="10">
        <v>119.01</v>
      </c>
      <c r="E37" s="10">
        <v>24.19</v>
      </c>
      <c r="F37" s="10"/>
      <c r="G37" s="10"/>
      <c r="H37" s="8" t="s">
        <v>33</v>
      </c>
      <c r="I37" s="8" t="str">
        <f ca="1">IFERROR(__xludf.DUMMYFUNCTION("TRIM(REGEXREPLACE(REGEXREPLACE(REGEXREPLACE(REGEXREPLACE(REGEXREPLACE(REGEXREPLACE(REGEXREPLACE(REGEXREPLACE(REGEXREPLACE(
A37,""Budget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)"),"Curious Rogues")</f>
        <v>Curious Rogues</v>
      </c>
      <c r="J37" s="8" t="s">
        <v>668</v>
      </c>
      <c r="K37" s="8" t="s">
        <v>668</v>
      </c>
      <c r="L37" s="13" t="s">
        <v>668</v>
      </c>
      <c r="M37" s="13" t="s">
        <v>668</v>
      </c>
    </row>
    <row r="38" spans="1:13" ht="15.75" customHeight="1" x14ac:dyDescent="0.25">
      <c r="A38" s="8" t="s">
        <v>92</v>
      </c>
      <c r="B38" s="8" t="s">
        <v>93</v>
      </c>
      <c r="C38" s="9">
        <v>44131</v>
      </c>
      <c r="D38" s="10">
        <v>84.21</v>
      </c>
      <c r="E38" s="10">
        <v>9.5500000000000007</v>
      </c>
      <c r="F38" s="10"/>
      <c r="G38" s="10"/>
      <c r="H38" s="8" t="s">
        <v>15</v>
      </c>
      <c r="I38" s="8" t="str">
        <f ca="1">IFERROR(__xludf.DUMMYFUNCTION("TRIM(REGEXREPLACE(REGEXREPLACE(REGEXREPLACE(REGEXREPLACE(REGEXREPLACE(REGEXREPLACE(REGEXREPLACE(REGEXREPLACE(REGEXREPLACE(
A38,""Budget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)"),"Five-Color Plants")</f>
        <v>Five-Color Plants</v>
      </c>
      <c r="J38" s="8" t="s">
        <v>668</v>
      </c>
      <c r="K38" s="8" t="s">
        <v>668</v>
      </c>
      <c r="L38" s="13" t="s">
        <v>668</v>
      </c>
      <c r="M38" s="13" t="s">
        <v>668</v>
      </c>
    </row>
    <row r="39" spans="1:13" ht="15.75" customHeight="1" x14ac:dyDescent="0.25">
      <c r="A39" s="8" t="s">
        <v>94</v>
      </c>
      <c r="B39" s="8" t="s">
        <v>95</v>
      </c>
      <c r="C39" s="9">
        <v>44124</v>
      </c>
      <c r="D39" s="10">
        <v>93.96</v>
      </c>
      <c r="E39" s="10">
        <v>30.07</v>
      </c>
      <c r="F39" s="10"/>
      <c r="G39" s="10"/>
      <c r="H39" s="8" t="s">
        <v>15</v>
      </c>
      <c r="I39" s="8" t="str">
        <f ca="1">IFERROR(__xludf.DUMMYFUNCTION("TRIM(REGEXREPLACE(REGEXREPLACE(REGEXREPLACE(REGEXREPLACE(REGEXREPLACE(REGEXREPLACE(REGEXREPLACE(REGEXREPLACE(REGEXREPLACE(
A39,""Budget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)"),"GW Counters")</f>
        <v>GW Counters</v>
      </c>
      <c r="J39" s="8" t="s">
        <v>668</v>
      </c>
      <c r="K39" s="8" t="s">
        <v>668</v>
      </c>
      <c r="L39" s="13" t="s">
        <v>668</v>
      </c>
      <c r="M39" s="13" t="s">
        <v>668</v>
      </c>
    </row>
    <row r="40" spans="1:13" ht="15.75" customHeight="1" x14ac:dyDescent="0.25">
      <c r="A40" s="8" t="s">
        <v>96</v>
      </c>
      <c r="B40" s="8" t="s">
        <v>97</v>
      </c>
      <c r="C40" s="9">
        <v>44116</v>
      </c>
      <c r="D40" s="10">
        <v>51.38</v>
      </c>
      <c r="E40" s="10">
        <v>26.36</v>
      </c>
      <c r="F40" s="10"/>
      <c r="G40" s="10"/>
      <c r="H40" s="8" t="s">
        <v>15</v>
      </c>
      <c r="I40" s="8" t="str">
        <f ca="1">IFERROR(__xludf.DUMMYFUNCTION("TRIM(REGEXREPLACE(REGEXREPLACE(REGEXREPLACE(REGEXREPLACE(REGEXREPLACE(REGEXREPLACE(REGEXREPLACE(REGEXREPLACE(REGEXREPLACE(
A40,""Budget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)"),"Rakdos Party Aggro")</f>
        <v>Rakdos Party Aggro</v>
      </c>
      <c r="J40" s="8" t="s">
        <v>668</v>
      </c>
      <c r="K40" s="8" t="s">
        <v>668</v>
      </c>
      <c r="L40" s="13" t="s">
        <v>668</v>
      </c>
      <c r="M40" s="13" t="s">
        <v>668</v>
      </c>
    </row>
    <row r="41" spans="1:13" ht="15.75" customHeight="1" x14ac:dyDescent="0.25">
      <c r="A41" s="8" t="s">
        <v>98</v>
      </c>
      <c r="B41" s="8" t="s">
        <v>99</v>
      </c>
      <c r="C41" s="9">
        <v>44109</v>
      </c>
      <c r="D41" s="10">
        <v>83.33</v>
      </c>
      <c r="E41" s="10">
        <v>24.62</v>
      </c>
      <c r="F41" s="10"/>
      <c r="G41" s="10"/>
      <c r="H41" s="8" t="s">
        <v>15</v>
      </c>
      <c r="I41" s="8" t="str">
        <f ca="1">IFERROR(__xludf.DUMMYFUNCTION("TRIM(REGEXREPLACE(REGEXREPLACE(REGEXREPLACE(REGEXREPLACE(REGEXREPLACE(REGEXREPLACE(REGEXREPLACE(REGEXREPLACE(REGEXREPLACE(
A41,""Budget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)"),"Boros Warriors")</f>
        <v>Boros Warriors</v>
      </c>
      <c r="J41" s="8" t="s">
        <v>668</v>
      </c>
      <c r="K41" s="8" t="s">
        <v>668</v>
      </c>
      <c r="L41" s="13" t="s">
        <v>668</v>
      </c>
      <c r="M41" s="13" t="s">
        <v>668</v>
      </c>
    </row>
    <row r="42" spans="1:13" ht="15.75" customHeight="1" x14ac:dyDescent="0.25">
      <c r="A42" s="8" t="s">
        <v>100</v>
      </c>
      <c r="B42" s="8" t="s">
        <v>101</v>
      </c>
      <c r="C42" s="9">
        <v>44102</v>
      </c>
      <c r="D42" s="10">
        <v>52.09</v>
      </c>
      <c r="E42" s="10">
        <v>6.03</v>
      </c>
      <c r="F42" s="10"/>
      <c r="G42" s="10"/>
      <c r="H42" s="8" t="s">
        <v>15</v>
      </c>
      <c r="I42" s="8" t="str">
        <f ca="1">IFERROR(__xludf.DUMMYFUNCTION("TRIM(REGEXREPLACE(REGEXREPLACE(REGEXREPLACE(REGEXREPLACE(REGEXREPLACE(REGEXREPLACE(REGEXREPLACE(REGEXREPLACE(REGEXREPLACE(
A42,""Budget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)"),"Scute-tate")</f>
        <v>Scute-tate</v>
      </c>
      <c r="J42" s="8" t="s">
        <v>668</v>
      </c>
      <c r="K42" s="8" t="s">
        <v>668</v>
      </c>
      <c r="L42" s="13" t="s">
        <v>668</v>
      </c>
      <c r="M42" s="13" t="s">
        <v>668</v>
      </c>
    </row>
    <row r="43" spans="1:13" ht="15.75" customHeight="1" x14ac:dyDescent="0.25">
      <c r="A43" s="8" t="s">
        <v>102</v>
      </c>
      <c r="B43" s="8" t="s">
        <v>103</v>
      </c>
      <c r="C43" s="9">
        <v>44095</v>
      </c>
      <c r="D43" s="10">
        <v>26.32</v>
      </c>
      <c r="E43" s="10">
        <v>0.98</v>
      </c>
      <c r="F43" s="11">
        <v>20</v>
      </c>
      <c r="G43" s="10"/>
      <c r="H43" s="8" t="s">
        <v>15</v>
      </c>
      <c r="I43" s="8" t="str">
        <f ca="1">IFERROR(__xludf.DUMMYFUNCTION("TRIM(REGEXREPLACE(REGEXREPLACE(REGEXREPLACE(REGEXREPLACE(REGEXREPLACE(REGEXREPLACE(REGEXREPLACE(REGEXREPLACE(REGEXREPLACE(
A43,""Budget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)"),"UG Kicker")</f>
        <v>UG Kicker</v>
      </c>
      <c r="J43" s="12">
        <v>6.32</v>
      </c>
      <c r="K43" s="8" t="s">
        <v>668</v>
      </c>
      <c r="L43" s="13">
        <v>0.316</v>
      </c>
      <c r="M43" s="13" t="s">
        <v>668</v>
      </c>
    </row>
    <row r="44" spans="1:13" ht="15.75" customHeight="1" x14ac:dyDescent="0.25">
      <c r="A44" s="8" t="s">
        <v>104</v>
      </c>
      <c r="B44" s="8" t="s">
        <v>105</v>
      </c>
      <c r="C44" s="9">
        <v>44089</v>
      </c>
      <c r="D44" s="10">
        <v>80.64</v>
      </c>
      <c r="E44" s="10">
        <v>21.14</v>
      </c>
      <c r="F44" s="11">
        <v>100</v>
      </c>
      <c r="G44" s="10"/>
      <c r="H44" s="8" t="s">
        <v>18</v>
      </c>
      <c r="I44" s="8" t="str">
        <f ca="1">IFERROR(__xludf.DUMMYFUNCTION("TRIM(REGEXREPLACE(REGEXREPLACE(REGEXREPLACE(REGEXREPLACE(REGEXREPLACE(REGEXREPLACE(REGEXREPLACE(REGEXREPLACE(REGEXREPLACE(
A44,""Budget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)"),"Incinerator Burn")</f>
        <v>Incinerator Burn</v>
      </c>
      <c r="J44" s="12">
        <v>-19.36</v>
      </c>
      <c r="K44" s="8" t="s">
        <v>668</v>
      </c>
      <c r="L44" s="13">
        <v>-0.19359999999999999</v>
      </c>
      <c r="M44" s="13" t="s">
        <v>668</v>
      </c>
    </row>
    <row r="45" spans="1:13" ht="15.75" customHeight="1" x14ac:dyDescent="0.25">
      <c r="A45" s="8" t="s">
        <v>106</v>
      </c>
      <c r="B45" s="8" t="s">
        <v>107</v>
      </c>
      <c r="C45" s="9">
        <v>44082</v>
      </c>
      <c r="D45" s="10">
        <v>149.01</v>
      </c>
      <c r="E45" s="10">
        <v>19.170000000000002</v>
      </c>
      <c r="F45" s="10"/>
      <c r="G45" s="10"/>
      <c r="H45" s="8" t="s">
        <v>18</v>
      </c>
      <c r="I45" s="8" t="str">
        <f ca="1">IFERROR(__xludf.DUMMYFUNCTION("TRIM(REGEXREPLACE(REGEXREPLACE(REGEXREPLACE(REGEXREPLACE(REGEXREPLACE(REGEXREPLACE(REGEXREPLACE(REGEXREPLACE(REGEXREPLACE(
A45,""Budget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)"),"Tutelage Tribal Mill")</f>
        <v>Tutelage Tribal Mill</v>
      </c>
      <c r="J45" s="8" t="s">
        <v>668</v>
      </c>
      <c r="K45" s="8" t="s">
        <v>668</v>
      </c>
      <c r="L45" s="13" t="s">
        <v>668</v>
      </c>
      <c r="M45" s="13" t="s">
        <v>668</v>
      </c>
    </row>
    <row r="46" spans="1:13" ht="15.75" customHeight="1" x14ac:dyDescent="0.25">
      <c r="A46" s="8" t="s">
        <v>108</v>
      </c>
      <c r="B46" s="8" t="s">
        <v>109</v>
      </c>
      <c r="C46" s="9">
        <v>44075</v>
      </c>
      <c r="D46" s="10">
        <v>95.08</v>
      </c>
      <c r="E46" s="10">
        <v>22.87</v>
      </c>
      <c r="F46" s="10"/>
      <c r="G46" s="10"/>
      <c r="H46" s="8" t="s">
        <v>18</v>
      </c>
      <c r="I46" s="8" t="str">
        <f ca="1">IFERROR(__xludf.DUMMYFUNCTION("TRIM(REGEXREPLACE(REGEXREPLACE(REGEXREPLACE(REGEXREPLACE(REGEXREPLACE(REGEXREPLACE(REGEXREPLACE(REGEXREPLACE(REGEXREPLACE(
A46,""Budget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)"),"Soulherder Surprise")</f>
        <v>Soulherder Surprise</v>
      </c>
      <c r="J46" s="8" t="s">
        <v>668</v>
      </c>
      <c r="K46" s="8" t="s">
        <v>668</v>
      </c>
      <c r="L46" s="13" t="s">
        <v>668</v>
      </c>
      <c r="M46" s="13" t="s">
        <v>668</v>
      </c>
    </row>
    <row r="47" spans="1:13" ht="15.75" customHeight="1" x14ac:dyDescent="0.25">
      <c r="A47" s="8" t="s">
        <v>110</v>
      </c>
      <c r="B47" s="8" t="s">
        <v>111</v>
      </c>
      <c r="C47" s="9">
        <v>44068</v>
      </c>
      <c r="D47" s="10">
        <v>94.59</v>
      </c>
      <c r="E47" s="10">
        <v>98.67</v>
      </c>
      <c r="F47" s="10"/>
      <c r="G47" s="10"/>
      <c r="H47" s="8" t="s">
        <v>18</v>
      </c>
      <c r="I47" s="8" t="str">
        <f ca="1">IFERROR(__xludf.DUMMYFUNCTION("TRIM(REGEXREPLACE(REGEXREPLACE(REGEXREPLACE(REGEXREPLACE(REGEXREPLACE(REGEXREPLACE(REGEXREPLACE(REGEXREPLACE(REGEXREPLACE(
A47,""Budget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)"),"16 Rack")</f>
        <v>16 Rack</v>
      </c>
      <c r="J47" s="8" t="s">
        <v>668</v>
      </c>
      <c r="K47" s="8" t="s">
        <v>668</v>
      </c>
      <c r="L47" s="13" t="s">
        <v>668</v>
      </c>
      <c r="M47" s="13" t="s">
        <v>668</v>
      </c>
    </row>
    <row r="48" spans="1:13" ht="15.75" customHeight="1" x14ac:dyDescent="0.25">
      <c r="A48" s="8" t="s">
        <v>112</v>
      </c>
      <c r="B48" s="8" t="s">
        <v>113</v>
      </c>
      <c r="C48" s="9">
        <v>44061</v>
      </c>
      <c r="D48" s="10">
        <v>60.63</v>
      </c>
      <c r="E48" s="10">
        <v>18.96</v>
      </c>
      <c r="F48" s="11">
        <v>54</v>
      </c>
      <c r="G48" s="10"/>
      <c r="H48" s="8" t="s">
        <v>15</v>
      </c>
      <c r="I48" s="8" t="str">
        <f ca="1">IFERROR(__xludf.DUMMYFUNCTION("TRIM(REGEXREPLACE(REGEXREPLACE(REGEXREPLACE(REGEXREPLACE(REGEXREPLACE(REGEXREPLACE(REGEXREPLACE(REGEXREPLACE(REGEXREPLACE(
A48,""Budget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)"),"Underworld Abyss Black Devotion")</f>
        <v>Underworld Abyss Black Devotion</v>
      </c>
      <c r="J48" s="12">
        <v>6.63</v>
      </c>
      <c r="K48" s="8" t="s">
        <v>668</v>
      </c>
      <c r="L48" s="13">
        <v>0.1227777778</v>
      </c>
      <c r="M48" s="13" t="s">
        <v>668</v>
      </c>
    </row>
    <row r="49" spans="1:13" ht="15.75" customHeight="1" x14ac:dyDescent="0.25">
      <c r="A49" s="8" t="s">
        <v>114</v>
      </c>
      <c r="B49" s="8" t="s">
        <v>115</v>
      </c>
      <c r="C49" s="9">
        <v>44054</v>
      </c>
      <c r="D49" s="10">
        <v>90.24</v>
      </c>
      <c r="E49" s="10">
        <v>15.06</v>
      </c>
      <c r="F49" s="10"/>
      <c r="G49" s="10"/>
      <c r="H49" s="8" t="s">
        <v>15</v>
      </c>
      <c r="I49" s="8" t="str">
        <f ca="1">IFERROR(__xludf.DUMMYFUNCTION("TRIM(REGEXREPLACE(REGEXREPLACE(REGEXREPLACE(REGEXREPLACE(REGEXREPLACE(REGEXREPLACE(REGEXREPLACE(REGEXREPLACE(REGEXREPLACE(
A49,""Budget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)"),"Izzet Tutelage")</f>
        <v>Izzet Tutelage</v>
      </c>
      <c r="J49" s="8" t="s">
        <v>668</v>
      </c>
      <c r="K49" s="8" t="s">
        <v>668</v>
      </c>
      <c r="L49" s="13" t="s">
        <v>668</v>
      </c>
      <c r="M49" s="13" t="s">
        <v>668</v>
      </c>
    </row>
    <row r="50" spans="1:13" ht="15.75" customHeight="1" x14ac:dyDescent="0.25">
      <c r="A50" s="8" t="s">
        <v>116</v>
      </c>
      <c r="B50" s="8" t="s">
        <v>117</v>
      </c>
      <c r="C50" s="9">
        <v>44047</v>
      </c>
      <c r="D50" s="10">
        <v>60.72</v>
      </c>
      <c r="E50" s="10">
        <v>19.87</v>
      </c>
      <c r="F50" s="11">
        <v>60</v>
      </c>
      <c r="G50" s="10"/>
      <c r="H50" s="8" t="s">
        <v>18</v>
      </c>
      <c r="I50" s="8" t="str">
        <f ca="1">IFERROR(__xludf.DUMMYFUNCTION("TRIM(REGEXREPLACE(REGEXREPLACE(REGEXREPLACE(REGEXREPLACE(REGEXREPLACE(REGEXREPLACE(REGEXREPLACE(REGEXREPLACE(REGEXREPLACE(
A50,""Budget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)"),"Mono-White Auras")</f>
        <v>Mono-White Auras</v>
      </c>
      <c r="J50" s="12">
        <v>0.72</v>
      </c>
      <c r="K50" s="8" t="s">
        <v>668</v>
      </c>
      <c r="L50" s="13">
        <v>1.2E-2</v>
      </c>
      <c r="M50" s="13" t="s">
        <v>668</v>
      </c>
    </row>
    <row r="51" spans="1:13" ht="15.75" customHeight="1" x14ac:dyDescent="0.25">
      <c r="A51" s="8" t="s">
        <v>118</v>
      </c>
      <c r="B51" s="8" t="s">
        <v>119</v>
      </c>
      <c r="C51" s="9">
        <v>44040</v>
      </c>
      <c r="D51" s="10">
        <v>90.35</v>
      </c>
      <c r="E51" s="10">
        <v>79.760000000000005</v>
      </c>
      <c r="F51" s="10"/>
      <c r="G51" s="10"/>
      <c r="H51" s="8" t="s">
        <v>15</v>
      </c>
      <c r="I51" s="8" t="str">
        <f ca="1">IFERROR(__xludf.DUMMYFUNCTION("TRIM(REGEXREPLACE(REGEXREPLACE(REGEXREPLACE(REGEXREPLACE(REGEXREPLACE(REGEXREPLACE(REGEXREPLACE(REGEXREPLACE(REGEXREPLACE(
A51,""Budget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)"),"Mono-Black No Cat Archfiend Sac")</f>
        <v>Mono-Black No Cat Archfiend Sac</v>
      </c>
      <c r="J51" s="8" t="s">
        <v>668</v>
      </c>
      <c r="K51" s="8" t="s">
        <v>668</v>
      </c>
      <c r="L51" s="13" t="s">
        <v>668</v>
      </c>
      <c r="M51" s="13" t="s">
        <v>668</v>
      </c>
    </row>
    <row r="52" spans="1:13" ht="15.75" customHeight="1" x14ac:dyDescent="0.25">
      <c r="A52" s="8" t="s">
        <v>120</v>
      </c>
      <c r="B52" s="8" t="s">
        <v>121</v>
      </c>
      <c r="C52" s="9">
        <v>44033</v>
      </c>
      <c r="D52" s="10">
        <v>123.67</v>
      </c>
      <c r="E52" s="10">
        <v>9.61</v>
      </c>
      <c r="F52" s="10"/>
      <c r="G52" s="10"/>
      <c r="H52" s="8" t="s">
        <v>18</v>
      </c>
      <c r="I52" s="8" t="str">
        <f ca="1">IFERROR(__xludf.DUMMYFUNCTION("TRIM(REGEXREPLACE(REGEXREPLACE(REGEXREPLACE(REGEXREPLACE(REGEXREPLACE(REGEXREPLACE(REGEXREPLACE(REGEXREPLACE(REGEXREPLACE(
A52,""Budget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)"),"Hardened Human Allies")</f>
        <v>Hardened Human Allies</v>
      </c>
      <c r="J52" s="8" t="s">
        <v>668</v>
      </c>
      <c r="K52" s="8" t="s">
        <v>668</v>
      </c>
      <c r="L52" s="13" t="s">
        <v>668</v>
      </c>
      <c r="M52" s="13" t="s">
        <v>668</v>
      </c>
    </row>
    <row r="53" spans="1:13" ht="15.75" customHeight="1" x14ac:dyDescent="0.25">
      <c r="A53" s="8" t="s">
        <v>122</v>
      </c>
      <c r="B53" s="8" t="s">
        <v>123</v>
      </c>
      <c r="C53" s="9">
        <v>44026</v>
      </c>
      <c r="D53" s="10">
        <v>103.38</v>
      </c>
      <c r="E53" s="10">
        <v>55.76</v>
      </c>
      <c r="F53" s="10"/>
      <c r="G53" s="10"/>
      <c r="H53" s="8" t="s">
        <v>15</v>
      </c>
      <c r="I53" s="8" t="str">
        <f ca="1">IFERROR(__xludf.DUMMYFUNCTION("TRIM(REGEXREPLACE(REGEXREPLACE(REGEXREPLACE(REGEXREPLACE(REGEXREPLACE(REGEXREPLACE(REGEXREPLACE(REGEXREPLACE(REGEXREPLACE(
A53,""Budget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)"),"Richard's Birds")</f>
        <v>Richard's Birds</v>
      </c>
      <c r="J53" s="8" t="s">
        <v>668</v>
      </c>
      <c r="K53" s="8" t="s">
        <v>668</v>
      </c>
      <c r="L53" s="13" t="s">
        <v>668</v>
      </c>
      <c r="M53" s="13" t="s">
        <v>668</v>
      </c>
    </row>
    <row r="54" spans="1:13" ht="15.75" customHeight="1" x14ac:dyDescent="0.25">
      <c r="A54" s="8" t="s">
        <v>124</v>
      </c>
      <c r="B54" s="8" t="s">
        <v>125</v>
      </c>
      <c r="C54" s="9">
        <v>44019</v>
      </c>
      <c r="D54" s="10">
        <v>85.37</v>
      </c>
      <c r="E54" s="10">
        <v>13.53</v>
      </c>
      <c r="F54" s="11">
        <v>78</v>
      </c>
      <c r="G54" s="10"/>
      <c r="H54" s="8" t="s">
        <v>15</v>
      </c>
      <c r="I54" s="8" t="str">
        <f ca="1">IFERROR(__xludf.DUMMYFUNCTION("TRIM(REGEXREPLACE(REGEXREPLACE(REGEXREPLACE(REGEXREPLACE(REGEXREPLACE(REGEXREPLACE(REGEXREPLACE(REGEXREPLACE(REGEXREPLACE(
A54,""Budget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)"),"Eight Izzet Prowess")</f>
        <v>Eight Izzet Prowess</v>
      </c>
      <c r="J54" s="12">
        <v>7.37</v>
      </c>
      <c r="K54" s="8" t="s">
        <v>668</v>
      </c>
      <c r="L54" s="13">
        <v>9.4487179490000003E-2</v>
      </c>
      <c r="M54" s="13" t="s">
        <v>668</v>
      </c>
    </row>
    <row r="55" spans="1:13" ht="15.75" customHeight="1" x14ac:dyDescent="0.25">
      <c r="A55" s="8" t="s">
        <v>126</v>
      </c>
      <c r="B55" s="8" t="s">
        <v>127</v>
      </c>
      <c r="C55" s="9">
        <v>44005</v>
      </c>
      <c r="D55" s="10">
        <v>67.13</v>
      </c>
      <c r="E55" s="10">
        <v>29.16</v>
      </c>
      <c r="F55" s="10"/>
      <c r="G55" s="10"/>
      <c r="H55" s="8" t="s">
        <v>18</v>
      </c>
      <c r="I55" s="8" t="str">
        <f ca="1">IFERROR(__xludf.DUMMYFUNCTION("TRIM(REGEXREPLACE(REGEXREPLACE(REGEXREPLACE(REGEXREPLACE(REGEXREPLACE(REGEXREPLACE(REGEXREPLACE(REGEXREPLACE(REGEXREPLACE(
A55,""Budget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)"),"Blistering Rage 2020")</f>
        <v>Blistering Rage 2020</v>
      </c>
      <c r="J55" s="8" t="s">
        <v>668</v>
      </c>
      <c r="K55" s="8" t="s">
        <v>668</v>
      </c>
      <c r="L55" s="13" t="s">
        <v>668</v>
      </c>
      <c r="M55" s="13" t="s">
        <v>668</v>
      </c>
    </row>
    <row r="56" spans="1:13" ht="15.75" customHeight="1" x14ac:dyDescent="0.25">
      <c r="A56" s="8" t="s">
        <v>128</v>
      </c>
      <c r="B56" s="8" t="s">
        <v>129</v>
      </c>
      <c r="C56" s="9">
        <v>43998</v>
      </c>
      <c r="D56" s="10">
        <v>100.57</v>
      </c>
      <c r="E56" s="10">
        <v>22.93</v>
      </c>
      <c r="F56" s="10"/>
      <c r="G56" s="10"/>
      <c r="H56" s="8" t="s">
        <v>15</v>
      </c>
      <c r="I56" s="8" t="str">
        <f ca="1">IFERROR(__xludf.DUMMYFUNCTION("TRIM(REGEXREPLACE(REGEXREPLACE(REGEXREPLACE(REGEXREPLACE(REGEXREPLACE(REGEXREPLACE(REGEXREPLACE(REGEXREPLACE(REGEXREPLACE(
A56,""Budget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)"),"Rakdos Menace")</f>
        <v>Rakdos Menace</v>
      </c>
      <c r="J56" s="8" t="s">
        <v>668</v>
      </c>
      <c r="K56" s="8" t="s">
        <v>668</v>
      </c>
      <c r="L56" s="13" t="s">
        <v>668</v>
      </c>
      <c r="M56" s="13" t="s">
        <v>668</v>
      </c>
    </row>
    <row r="57" spans="1:13" ht="15.75" customHeight="1" x14ac:dyDescent="0.25">
      <c r="A57" s="8" t="s">
        <v>130</v>
      </c>
      <c r="B57" s="8" t="s">
        <v>131</v>
      </c>
      <c r="C57" s="9">
        <v>43991</v>
      </c>
      <c r="D57" s="10">
        <v>108.97</v>
      </c>
      <c r="E57" s="10">
        <v>6.88</v>
      </c>
      <c r="F57" s="10"/>
      <c r="G57" s="10"/>
      <c r="H57" s="8" t="s">
        <v>132</v>
      </c>
      <c r="I57" s="8" t="str">
        <f ca="1">IFERROR(__xludf.DUMMYFUNCTION("TRIM(REGEXREPLACE(REGEXREPLACE(REGEXREPLACE(REGEXREPLACE(REGEXREPLACE(REGEXREPLACE(REGEXREPLACE(REGEXREPLACE(REGEXREPLACE(
A57,""Budget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)"),"Vivien Combo Brawl Three Nine")</f>
        <v>Vivien Combo Brawl Three Nine</v>
      </c>
      <c r="J57" s="8" t="s">
        <v>668</v>
      </c>
      <c r="K57" s="8" t="s">
        <v>668</v>
      </c>
      <c r="L57" s="13" t="s">
        <v>668</v>
      </c>
      <c r="M57" s="13" t="s">
        <v>668</v>
      </c>
    </row>
    <row r="58" spans="1:13" ht="15.75" customHeight="1" x14ac:dyDescent="0.25">
      <c r="A58" s="8" t="s">
        <v>133</v>
      </c>
      <c r="B58" s="8" t="s">
        <v>134</v>
      </c>
      <c r="C58" s="9">
        <v>43984</v>
      </c>
      <c r="D58" s="10">
        <v>41.01</v>
      </c>
      <c r="E58" s="10">
        <v>8.06</v>
      </c>
      <c r="F58" s="11">
        <v>50</v>
      </c>
      <c r="G58" s="10"/>
      <c r="H58" s="8" t="s">
        <v>33</v>
      </c>
      <c r="I58" s="8" t="str">
        <f ca="1">IFERROR(__xludf.DUMMYFUNCTION("TRIM(REGEXREPLACE(REGEXREPLACE(REGEXREPLACE(REGEXREPLACE(REGEXREPLACE(REGEXREPLACE(REGEXREPLACE(REGEXREPLACE(REGEXREPLACE(
A58,""Budget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)"),"Tempered Steel")</f>
        <v>Tempered Steel</v>
      </c>
      <c r="J58" s="12">
        <v>-8.99</v>
      </c>
      <c r="K58" s="8" t="s">
        <v>668</v>
      </c>
      <c r="L58" s="13">
        <v>-0.17979999999999999</v>
      </c>
      <c r="M58" s="13" t="s">
        <v>668</v>
      </c>
    </row>
    <row r="59" spans="1:13" ht="15.75" customHeight="1" x14ac:dyDescent="0.25">
      <c r="A59" s="8" t="s">
        <v>135</v>
      </c>
      <c r="B59" s="8" t="s">
        <v>136</v>
      </c>
      <c r="C59" s="9">
        <v>43977</v>
      </c>
      <c r="D59" s="10">
        <v>97.17</v>
      </c>
      <c r="E59" s="10">
        <v>31.6</v>
      </c>
      <c r="F59" s="11">
        <v>75</v>
      </c>
      <c r="G59" s="11">
        <v>30</v>
      </c>
      <c r="H59" s="8" t="s">
        <v>40</v>
      </c>
      <c r="I59" s="8" t="str">
        <f ca="1">IFERROR(__xludf.DUMMYFUNCTION("TRIM(REGEXREPLACE(REGEXREPLACE(REGEXREPLACE(REGEXREPLACE(REGEXREPLACE(REGEXREPLACE(REGEXREPLACE(REGEXREPLACE(REGEXREPLACE(
A59,""Budget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)"),"Cycling Gift")</f>
        <v>Cycling Gift</v>
      </c>
      <c r="J59" s="12">
        <v>22.17</v>
      </c>
      <c r="K59" s="12">
        <v>1.6</v>
      </c>
      <c r="L59" s="13">
        <v>0.29559999999999997</v>
      </c>
      <c r="M59" s="13">
        <v>5.3333333330000003E-2</v>
      </c>
    </row>
    <row r="60" spans="1:13" ht="15.75" customHeight="1" x14ac:dyDescent="0.25">
      <c r="A60" s="8" t="s">
        <v>137</v>
      </c>
      <c r="B60" s="8" t="s">
        <v>138</v>
      </c>
      <c r="C60" s="9">
        <v>43970</v>
      </c>
      <c r="D60" s="10">
        <v>63.79</v>
      </c>
      <c r="E60" s="10">
        <v>13.11</v>
      </c>
      <c r="F60" s="10"/>
      <c r="G60" s="10"/>
      <c r="H60" s="8" t="s">
        <v>15</v>
      </c>
      <c r="I60" s="8" t="str">
        <f ca="1">IFERROR(__xludf.DUMMYFUNCTION("TRIM(REGEXREPLACE(REGEXREPLACE(REGEXREPLACE(REGEXREPLACE(REGEXREPLACE(REGEXREPLACE(REGEXREPLACE(REGEXREPLACE(REGEXREPLACE(
A60,""Budget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)"),"Escape Protocol Lock")</f>
        <v>Escape Protocol Lock</v>
      </c>
      <c r="J60" s="8" t="s">
        <v>668</v>
      </c>
      <c r="K60" s="8" t="s">
        <v>668</v>
      </c>
      <c r="L60" s="13" t="s">
        <v>668</v>
      </c>
      <c r="M60" s="13" t="s">
        <v>668</v>
      </c>
    </row>
    <row r="61" spans="1:13" ht="15.75" customHeight="1" x14ac:dyDescent="0.25">
      <c r="A61" s="8" t="s">
        <v>139</v>
      </c>
      <c r="B61" s="8" t="s">
        <v>140</v>
      </c>
      <c r="C61" s="9">
        <v>43963</v>
      </c>
      <c r="D61" s="10">
        <v>129.19999999999999</v>
      </c>
      <c r="E61" s="10">
        <v>5.18</v>
      </c>
      <c r="F61" s="10"/>
      <c r="G61" s="10"/>
      <c r="H61" s="8" t="s">
        <v>18</v>
      </c>
      <c r="I61" s="8" t="str">
        <f ca="1">IFERROR(__xludf.DUMMYFUNCTION("TRIM(REGEXREPLACE(REGEXREPLACE(REGEXREPLACE(REGEXREPLACE(REGEXREPLACE(REGEXREPLACE(REGEXREPLACE(REGEXREPLACE(REGEXREPLACE(
A61,""Budget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)"),"Zirda's Mantle")</f>
        <v>Zirda's Mantle</v>
      </c>
      <c r="J61" s="8" t="s">
        <v>668</v>
      </c>
      <c r="K61" s="8" t="s">
        <v>668</v>
      </c>
      <c r="L61" s="13" t="s">
        <v>668</v>
      </c>
      <c r="M61" s="13" t="s">
        <v>668</v>
      </c>
    </row>
    <row r="62" spans="1:13" ht="15.75" customHeight="1" x14ac:dyDescent="0.25">
      <c r="A62" s="8" t="s">
        <v>141</v>
      </c>
      <c r="B62" s="8" t="s">
        <v>142</v>
      </c>
      <c r="C62" s="9">
        <v>43956</v>
      </c>
      <c r="D62" s="10">
        <v>99.14</v>
      </c>
      <c r="E62" s="10">
        <v>18.86</v>
      </c>
      <c r="F62" s="11">
        <v>100</v>
      </c>
      <c r="G62" s="10"/>
      <c r="H62" s="8" t="s">
        <v>15</v>
      </c>
      <c r="I62" s="8" t="str">
        <f ca="1">IFERROR(__xludf.DUMMYFUNCTION("TRIM(REGEXREPLACE(REGEXREPLACE(REGEXREPLACE(REGEXREPLACE(REGEXREPLACE(REGEXREPLACE(REGEXREPLACE(REGEXREPLACE(REGEXREPLACE(
A62,""Budget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)"),"Boros Winota")</f>
        <v>Boros Winota</v>
      </c>
      <c r="J62" s="12">
        <v>-0.86</v>
      </c>
      <c r="K62" s="8" t="s">
        <v>668</v>
      </c>
      <c r="L62" s="13">
        <v>-8.6E-3</v>
      </c>
      <c r="M62" s="13" t="s">
        <v>668</v>
      </c>
    </row>
    <row r="63" spans="1:13" ht="15.75" customHeight="1" x14ac:dyDescent="0.25">
      <c r="A63" s="8" t="s">
        <v>143</v>
      </c>
      <c r="B63" s="8" t="s">
        <v>144</v>
      </c>
      <c r="C63" s="9">
        <v>43949</v>
      </c>
      <c r="D63" s="10">
        <v>28.95</v>
      </c>
      <c r="E63" s="10">
        <v>24.66</v>
      </c>
      <c r="F63" s="11">
        <v>50</v>
      </c>
      <c r="G63" s="10"/>
      <c r="H63" s="8" t="s">
        <v>15</v>
      </c>
      <c r="I63" s="8" t="str">
        <f ca="1">IFERROR(__xludf.DUMMYFUNCTION("TRIM(REGEXREPLACE(REGEXREPLACE(REGEXREPLACE(REGEXREPLACE(REGEXREPLACE(REGEXREPLACE(REGEXREPLACE(REGEXREPLACE(REGEXREPLACE(
A63,""Budget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)"),"Tour de France")</f>
        <v>Tour de France</v>
      </c>
      <c r="J63" s="12">
        <v>-21.05</v>
      </c>
      <c r="K63" s="8" t="s">
        <v>668</v>
      </c>
      <c r="L63" s="13">
        <v>-0.42099999999999999</v>
      </c>
      <c r="M63" s="13" t="s">
        <v>668</v>
      </c>
    </row>
    <row r="64" spans="1:13" ht="15.75" customHeight="1" x14ac:dyDescent="0.25">
      <c r="A64" s="8" t="s">
        <v>145</v>
      </c>
      <c r="B64" s="8" t="s">
        <v>146</v>
      </c>
      <c r="C64" s="9">
        <v>43942</v>
      </c>
      <c r="D64" s="10">
        <v>67.849999999999994</v>
      </c>
      <c r="E64" s="10">
        <v>67.62</v>
      </c>
      <c r="F64" s="11">
        <v>80</v>
      </c>
      <c r="G64" s="10"/>
      <c r="H64" s="8" t="s">
        <v>147</v>
      </c>
      <c r="I64" s="8" t="str">
        <f ca="1">IFERROR(__xludf.DUMMYFUNCTION("TRIM(REGEXREPLACE(REGEXREPLACE(REGEXREPLACE(REGEXREPLACE(REGEXREPLACE(REGEXREPLACE(REGEXREPLACE(REGEXREPLACE(REGEXREPLACE(
A64,""Budget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)"),"Mono-Red Prowess")</f>
        <v>Mono-Red Prowess</v>
      </c>
      <c r="J64" s="12">
        <v>-12.15</v>
      </c>
      <c r="K64" s="8" t="s">
        <v>668</v>
      </c>
      <c r="L64" s="13">
        <v>-0.15187500000000001</v>
      </c>
      <c r="M64" s="13" t="s">
        <v>668</v>
      </c>
    </row>
    <row r="65" spans="1:13" ht="15.75" customHeight="1" x14ac:dyDescent="0.25">
      <c r="A65" s="8" t="s">
        <v>148</v>
      </c>
      <c r="B65" s="8" t="s">
        <v>149</v>
      </c>
      <c r="C65" s="9">
        <v>43935</v>
      </c>
      <c r="D65" s="10">
        <v>57.29</v>
      </c>
      <c r="E65" s="10">
        <v>19.61</v>
      </c>
      <c r="F65" s="11">
        <v>35</v>
      </c>
      <c r="G65" s="10"/>
      <c r="H65" s="8" t="s">
        <v>18</v>
      </c>
      <c r="I65" s="8" t="str">
        <f ca="1">IFERROR(__xludf.DUMMYFUNCTION("TRIM(REGEXREPLACE(REGEXREPLACE(REGEXREPLACE(REGEXREPLACE(REGEXREPLACE(REGEXREPLACE(REGEXREPLACE(REGEXREPLACE(REGEXREPLACE(
A65,""Budget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)"),"Infect")</f>
        <v>Infect</v>
      </c>
      <c r="J65" s="12">
        <v>22.29</v>
      </c>
      <c r="K65" s="8" t="s">
        <v>668</v>
      </c>
      <c r="L65" s="13">
        <v>0.63685714289999995</v>
      </c>
      <c r="M65" s="13" t="s">
        <v>668</v>
      </c>
    </row>
    <row r="66" spans="1:13" ht="15.75" customHeight="1" x14ac:dyDescent="0.25">
      <c r="A66" s="8" t="s">
        <v>150</v>
      </c>
      <c r="B66" s="8" t="s">
        <v>151</v>
      </c>
      <c r="C66" s="9">
        <v>43928</v>
      </c>
      <c r="D66" s="10">
        <v>114.5</v>
      </c>
      <c r="E66" s="10">
        <v>32.04</v>
      </c>
      <c r="F66" s="11">
        <v>60</v>
      </c>
      <c r="G66" s="10"/>
      <c r="H66" s="8" t="s">
        <v>18</v>
      </c>
      <c r="I66" s="8" t="str">
        <f ca="1">IFERROR(__xludf.DUMMYFUNCTION("TRIM(REGEXREPLACE(REGEXREPLACE(REGEXREPLACE(REGEXREPLACE(REGEXREPLACE(REGEXREPLACE(REGEXREPLACE(REGEXREPLACE(REGEXREPLACE(
A66,""Budget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)"),"Sac and Whack")</f>
        <v>Sac and Whack</v>
      </c>
      <c r="J66" s="12">
        <v>54.5</v>
      </c>
      <c r="K66" s="8" t="s">
        <v>668</v>
      </c>
      <c r="L66" s="13">
        <v>0.90833333329999999</v>
      </c>
      <c r="M66" s="13" t="s">
        <v>668</v>
      </c>
    </row>
    <row r="67" spans="1:13" ht="15.75" customHeight="1" x14ac:dyDescent="0.25">
      <c r="A67" s="8" t="s">
        <v>152</v>
      </c>
      <c r="B67" s="8" t="s">
        <v>153</v>
      </c>
      <c r="C67" s="9">
        <v>43914</v>
      </c>
      <c r="D67" s="10">
        <v>90.53</v>
      </c>
      <c r="E67" s="10">
        <v>7.47</v>
      </c>
      <c r="F67" s="10"/>
      <c r="G67" s="10"/>
      <c r="H67" s="8" t="s">
        <v>40</v>
      </c>
      <c r="I67" s="8" t="str">
        <f ca="1">IFERROR(__xludf.DUMMYFUNCTION("TRIM(REGEXREPLACE(REGEXREPLACE(REGEXREPLACE(REGEXREPLACE(REGEXREPLACE(REGEXREPLACE(REGEXREPLACE(REGEXREPLACE(REGEXREPLACE(
A67,""Budget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)"),"Butts and Taxes")</f>
        <v>Butts and Taxes</v>
      </c>
      <c r="J67" s="8" t="s">
        <v>668</v>
      </c>
      <c r="K67" s="8" t="s">
        <v>668</v>
      </c>
      <c r="L67" s="13" t="s">
        <v>668</v>
      </c>
      <c r="M67" s="13" t="s">
        <v>668</v>
      </c>
    </row>
    <row r="68" spans="1:13" ht="15.75" customHeight="1" x14ac:dyDescent="0.25">
      <c r="A68" s="8" t="s">
        <v>154</v>
      </c>
      <c r="B68" s="8" t="s">
        <v>155</v>
      </c>
      <c r="C68" s="9">
        <v>43907</v>
      </c>
      <c r="D68" s="10">
        <v>127.33</v>
      </c>
      <c r="E68" s="10">
        <v>8.02</v>
      </c>
      <c r="F68" s="10"/>
      <c r="G68" s="10"/>
      <c r="H68" s="8" t="s">
        <v>40</v>
      </c>
      <c r="I68" s="8" t="str">
        <f ca="1">IFERROR(__xludf.DUMMYFUNCTION("TRIM(REGEXREPLACE(REGEXREPLACE(REGEXREPLACE(REGEXREPLACE(REGEXREPLACE(REGEXREPLACE(REGEXREPLACE(REGEXREPLACE(REGEXREPLACE(
A68,""Budget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)"),"Dubious Challenge")</f>
        <v>Dubious Challenge</v>
      </c>
      <c r="J68" s="8" t="s">
        <v>668</v>
      </c>
      <c r="K68" s="8" t="s">
        <v>668</v>
      </c>
      <c r="L68" s="13" t="s">
        <v>668</v>
      </c>
      <c r="M68" s="13" t="s">
        <v>668</v>
      </c>
    </row>
    <row r="69" spans="1:13" ht="15.75" customHeight="1" x14ac:dyDescent="0.25">
      <c r="A69" s="8" t="s">
        <v>156</v>
      </c>
      <c r="B69" s="8" t="s">
        <v>157</v>
      </c>
      <c r="C69" s="9">
        <v>43900</v>
      </c>
      <c r="D69" s="10">
        <v>123.14</v>
      </c>
      <c r="E69" s="10">
        <v>27.79</v>
      </c>
      <c r="F69" s="10"/>
      <c r="G69" s="10"/>
      <c r="H69" s="8" t="s">
        <v>18</v>
      </c>
      <c r="I69" s="8" t="str">
        <f ca="1">IFERROR(__xludf.DUMMYFUNCTION("TRIM(REGEXREPLACE(REGEXREPLACE(REGEXREPLACE(REGEXREPLACE(REGEXREPLACE(REGEXREPLACE(REGEXREPLACE(REGEXREPLACE(REGEXREPLACE(
A69,""Budget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)"),"Hollow Herald")</f>
        <v>Hollow Herald</v>
      </c>
      <c r="J69" s="8" t="s">
        <v>668</v>
      </c>
      <c r="K69" s="8" t="s">
        <v>668</v>
      </c>
      <c r="L69" s="13" t="s">
        <v>668</v>
      </c>
      <c r="M69" s="13" t="s">
        <v>668</v>
      </c>
    </row>
    <row r="70" spans="1:13" ht="15.75" customHeight="1" x14ac:dyDescent="0.25">
      <c r="A70" s="8" t="s">
        <v>158</v>
      </c>
      <c r="B70" s="8" t="s">
        <v>159</v>
      </c>
      <c r="C70" s="9">
        <v>43893</v>
      </c>
      <c r="D70" s="10">
        <v>109.38</v>
      </c>
      <c r="E70" s="10">
        <v>15.57</v>
      </c>
      <c r="F70" s="10"/>
      <c r="G70" s="10"/>
      <c r="H70" s="8" t="s">
        <v>15</v>
      </c>
      <c r="I70" s="8" t="str">
        <f ca="1">IFERROR(__xludf.DUMMYFUNCTION("TRIM(REGEXREPLACE(REGEXREPLACE(REGEXREPLACE(REGEXREPLACE(REGEXREPLACE(REGEXREPLACE(REGEXREPLACE(REGEXREPLACE(REGEXREPLACE(
A70,""Budget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)"),"Bant Rampage")</f>
        <v>Bant Rampage</v>
      </c>
      <c r="J70" s="8" t="s">
        <v>668</v>
      </c>
      <c r="K70" s="8" t="s">
        <v>668</v>
      </c>
      <c r="L70" s="13" t="s">
        <v>668</v>
      </c>
      <c r="M70" s="13" t="s">
        <v>668</v>
      </c>
    </row>
    <row r="71" spans="1:13" ht="15.75" customHeight="1" x14ac:dyDescent="0.25">
      <c r="A71" s="8" t="s">
        <v>160</v>
      </c>
      <c r="B71" s="8" t="s">
        <v>161</v>
      </c>
      <c r="C71" s="9">
        <v>43886</v>
      </c>
      <c r="D71" s="10">
        <v>95.22</v>
      </c>
      <c r="E71" s="10">
        <v>7.1</v>
      </c>
      <c r="F71" s="11">
        <v>92</v>
      </c>
      <c r="G71" s="11">
        <v>37</v>
      </c>
      <c r="H71" s="8" t="s">
        <v>15</v>
      </c>
      <c r="I71" s="8" t="str">
        <f ca="1">IFERROR(__xludf.DUMMYFUNCTION("TRIM(REGEXREPLACE(REGEXREPLACE(REGEXREPLACE(REGEXREPLACE(REGEXREPLACE(REGEXREPLACE(REGEXREPLACE(REGEXREPLACE(REGEXREPLACE(
A71,""Budget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)"),"Gruul Sneak Attack")</f>
        <v>Gruul Sneak Attack</v>
      </c>
      <c r="J71" s="12">
        <v>3.22</v>
      </c>
      <c r="K71" s="12">
        <v>-29.9</v>
      </c>
      <c r="L71" s="13">
        <v>3.5000000000000003E-2</v>
      </c>
      <c r="M71" s="13">
        <v>-0.8081081081</v>
      </c>
    </row>
    <row r="72" spans="1:13" ht="15.75" customHeight="1" x14ac:dyDescent="0.25">
      <c r="A72" s="8" t="s">
        <v>162</v>
      </c>
      <c r="B72" s="8" t="s">
        <v>163</v>
      </c>
      <c r="C72" s="9">
        <v>43879</v>
      </c>
      <c r="D72" s="10">
        <v>40.590000000000003</v>
      </c>
      <c r="E72" s="10">
        <v>8.89</v>
      </c>
      <c r="F72" s="11">
        <v>65</v>
      </c>
      <c r="G72" s="11">
        <v>20</v>
      </c>
      <c r="H72" s="8" t="s">
        <v>40</v>
      </c>
      <c r="I72" s="8" t="str">
        <f ca="1">IFERROR(__xludf.DUMMYFUNCTION("TRIM(REGEXREPLACE(REGEXREPLACE(REGEXREPLACE(REGEXREPLACE(REGEXREPLACE(REGEXREPLACE(REGEXREPLACE(REGEXREPLACE(REGEXREPLACE(
A72,""Budget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)"),"Blue Skies")</f>
        <v>Blue Skies</v>
      </c>
      <c r="J72" s="12">
        <v>-24.41</v>
      </c>
      <c r="K72" s="12">
        <v>-11.11</v>
      </c>
      <c r="L72" s="13">
        <v>-0.37553846149999998</v>
      </c>
      <c r="M72" s="13">
        <v>-0.55549999999999999</v>
      </c>
    </row>
    <row r="73" spans="1:13" ht="15.75" customHeight="1" x14ac:dyDescent="0.25">
      <c r="A73" s="8" t="s">
        <v>164</v>
      </c>
      <c r="B73" s="8" t="s">
        <v>165</v>
      </c>
      <c r="C73" s="9">
        <v>43872</v>
      </c>
      <c r="D73" s="10">
        <v>36.549999999999997</v>
      </c>
      <c r="E73" s="10">
        <v>8.77</v>
      </c>
      <c r="F73" s="11">
        <v>88</v>
      </c>
      <c r="G73" s="11">
        <v>33</v>
      </c>
      <c r="H73" s="8" t="s">
        <v>15</v>
      </c>
      <c r="I73" s="8" t="str">
        <f ca="1">IFERROR(__xludf.DUMMYFUNCTION("TRIM(REGEXREPLACE(REGEXREPLACE(REGEXREPLACE(REGEXREPLACE(REGEXREPLACE(REGEXREPLACE(REGEXREPLACE(REGEXREPLACE(REGEXREPLACE(
A73,""Budget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)"),"AnaxCleave Red")</f>
        <v>AnaxCleave Red</v>
      </c>
      <c r="J73" s="12">
        <v>-51.45</v>
      </c>
      <c r="K73" s="12">
        <v>-24.23</v>
      </c>
      <c r="L73" s="13">
        <v>-0.58465909090000001</v>
      </c>
      <c r="M73" s="13">
        <v>-0.73424242419999997</v>
      </c>
    </row>
    <row r="74" spans="1:13" ht="15.75" customHeight="1" x14ac:dyDescent="0.25">
      <c r="A74" s="8" t="s">
        <v>166</v>
      </c>
      <c r="B74" s="8" t="s">
        <v>167</v>
      </c>
      <c r="C74" s="9">
        <v>43865</v>
      </c>
      <c r="D74" s="10">
        <v>142.30000000000001</v>
      </c>
      <c r="E74" s="10">
        <v>42.69</v>
      </c>
      <c r="F74" s="11">
        <v>100</v>
      </c>
      <c r="G74" s="11">
        <v>42</v>
      </c>
      <c r="H74" s="8" t="s">
        <v>15</v>
      </c>
      <c r="I74" s="8" t="str">
        <f ca="1">IFERROR(__xludf.DUMMYFUNCTION("TRIM(REGEXREPLACE(REGEXREPLACE(REGEXREPLACE(REGEXREPLACE(REGEXREPLACE(REGEXREPLACE(REGEXREPLACE(REGEXREPLACE(REGEXREPLACE(
A74,""Budget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)"),"Rakdos Kroxa Discard")</f>
        <v>Rakdos Kroxa Discard</v>
      </c>
      <c r="J74" s="12">
        <v>42.3</v>
      </c>
      <c r="K74" s="12">
        <v>0.69</v>
      </c>
      <c r="L74" s="13">
        <v>0.42299999999999999</v>
      </c>
      <c r="M74" s="13">
        <v>1.642857143E-2</v>
      </c>
    </row>
    <row r="75" spans="1:13" ht="15.75" customHeight="1" x14ac:dyDescent="0.25">
      <c r="A75" s="8" t="s">
        <v>168</v>
      </c>
      <c r="B75" s="8" t="s">
        <v>169</v>
      </c>
      <c r="C75" s="9">
        <v>43858</v>
      </c>
      <c r="D75" s="10">
        <v>93.98</v>
      </c>
      <c r="E75" s="10">
        <v>19.38</v>
      </c>
      <c r="F75" s="11">
        <v>86</v>
      </c>
      <c r="G75" s="11">
        <v>17</v>
      </c>
      <c r="H75" s="8" t="s">
        <v>15</v>
      </c>
      <c r="I75" s="8" t="str">
        <f ca="1">IFERROR(__xludf.DUMMYFUNCTION("TRIM(REGEXREPLACE(REGEXREPLACE(REGEXREPLACE(REGEXREPLACE(REGEXREPLACE(REGEXREPLACE(REGEXREPLACE(REGEXREPLACE(REGEXREPLACE(
A75,""Budget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)"),"GW Auras")</f>
        <v>GW Auras</v>
      </c>
      <c r="J75" s="12">
        <v>7.98</v>
      </c>
      <c r="K75" s="12">
        <v>2.38</v>
      </c>
      <c r="L75" s="13">
        <v>9.2790697670000005E-2</v>
      </c>
      <c r="M75" s="13">
        <v>0.14000000000000001</v>
      </c>
    </row>
    <row r="76" spans="1:13" ht="15.75" customHeight="1" x14ac:dyDescent="0.25">
      <c r="A76" s="8" t="s">
        <v>170</v>
      </c>
      <c r="B76" s="8" t="s">
        <v>171</v>
      </c>
      <c r="C76" s="9">
        <v>43851</v>
      </c>
      <c r="D76" s="10">
        <v>34.119999999999997</v>
      </c>
      <c r="E76" s="10">
        <v>6.03</v>
      </c>
      <c r="F76" s="11">
        <v>59</v>
      </c>
      <c r="G76" s="11">
        <v>48</v>
      </c>
      <c r="H76" s="8" t="s">
        <v>40</v>
      </c>
      <c r="I76" s="8" t="str">
        <f ca="1">IFERROR(__xludf.DUMMYFUNCTION("TRIM(REGEXREPLACE(REGEXREPLACE(REGEXREPLACE(REGEXREPLACE(REGEXREPLACE(REGEXREPLACE(REGEXREPLACE(REGEXREPLACE(REGEXREPLACE(
A76,""Budget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)"),"Izzet Scissors")</f>
        <v>Izzet Scissors</v>
      </c>
      <c r="J76" s="12">
        <v>-24.88</v>
      </c>
      <c r="K76" s="12">
        <v>-41.97</v>
      </c>
      <c r="L76" s="13">
        <v>-0.42169491529999997</v>
      </c>
      <c r="M76" s="13">
        <v>-0.87437500000000001</v>
      </c>
    </row>
    <row r="77" spans="1:13" ht="15.75" customHeight="1" x14ac:dyDescent="0.25">
      <c r="A77" s="8" t="s">
        <v>172</v>
      </c>
      <c r="B77" s="8" t="s">
        <v>173</v>
      </c>
      <c r="C77" s="9">
        <v>43844</v>
      </c>
      <c r="D77" s="10">
        <v>129.38</v>
      </c>
      <c r="E77" s="10">
        <v>6.07</v>
      </c>
      <c r="F77" s="11">
        <v>98</v>
      </c>
      <c r="G77" s="11">
        <v>22</v>
      </c>
      <c r="H77" s="8" t="s">
        <v>40</v>
      </c>
      <c r="I77" s="8" t="str">
        <f ca="1">IFERROR(__xludf.DUMMYFUNCTION("TRIM(REGEXREPLACE(REGEXREPLACE(REGEXREPLACE(REGEXREPLACE(REGEXREPLACE(REGEXREPLACE(REGEXREPLACE(REGEXREPLACE(REGEXREPLACE(
A77,""Budget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)"),"Cats")</f>
        <v>Cats</v>
      </c>
      <c r="J77" s="12">
        <v>31.38</v>
      </c>
      <c r="K77" s="12">
        <v>-15.93</v>
      </c>
      <c r="L77" s="13">
        <v>0.32020408160000002</v>
      </c>
      <c r="M77" s="13">
        <v>-0.72409090909999996</v>
      </c>
    </row>
    <row r="78" spans="1:13" ht="15.75" customHeight="1" x14ac:dyDescent="0.25">
      <c r="A78" s="8" t="s">
        <v>174</v>
      </c>
      <c r="B78" s="8" t="s">
        <v>175</v>
      </c>
      <c r="C78" s="9">
        <v>43837</v>
      </c>
      <c r="D78" s="10">
        <v>158.54</v>
      </c>
      <c r="E78" s="10">
        <v>45.64</v>
      </c>
      <c r="F78" s="11">
        <v>100</v>
      </c>
      <c r="G78" s="11">
        <v>100</v>
      </c>
      <c r="H78" s="8" t="s">
        <v>40</v>
      </c>
      <c r="I78" s="8" t="str">
        <f ca="1">IFERROR(__xludf.DUMMYFUNCTION("TRIM(REGEXREPLACE(REGEXREPLACE(REGEXREPLACE(REGEXREPLACE(REGEXREPLACE(REGEXREPLACE(REGEXREPLACE(REGEXREPLACE(REGEXREPLACE(
A78,""Budget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)"),"Rakdos Madness Vampires")</f>
        <v>Rakdos Madness Vampires</v>
      </c>
      <c r="J78" s="12">
        <v>58.54</v>
      </c>
      <c r="K78" s="12">
        <v>-54.36</v>
      </c>
      <c r="L78" s="13">
        <v>0.58540000000000003</v>
      </c>
      <c r="M78" s="13">
        <v>-0.54359999999999997</v>
      </c>
    </row>
    <row r="79" spans="1:13" ht="15.75" customHeight="1" x14ac:dyDescent="0.25">
      <c r="A79" s="8" t="s">
        <v>176</v>
      </c>
      <c r="B79" s="8" t="s">
        <v>177</v>
      </c>
      <c r="C79" s="9">
        <v>43823</v>
      </c>
      <c r="D79" s="10">
        <v>39.39</v>
      </c>
      <c r="E79" s="10">
        <v>14.79</v>
      </c>
      <c r="F79" s="11">
        <v>47</v>
      </c>
      <c r="G79" s="11">
        <v>12</v>
      </c>
      <c r="H79" s="8" t="s">
        <v>40</v>
      </c>
      <c r="I79" s="8" t="str">
        <f ca="1">IFERROR(__xludf.DUMMYFUNCTION("TRIM(REGEXREPLACE(REGEXREPLACE(REGEXREPLACE(REGEXREPLACE(REGEXREPLACE(REGEXREPLACE(REGEXREPLACE(REGEXREPLACE(REGEXREPLACE(
A79,""Budget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)"),"Mono-White Sram Auras")</f>
        <v>Mono-White Sram Auras</v>
      </c>
      <c r="J79" s="12">
        <v>-7.61</v>
      </c>
      <c r="K79" s="12">
        <v>2.79</v>
      </c>
      <c r="L79" s="13">
        <v>-0.1619148936</v>
      </c>
      <c r="M79" s="13">
        <v>0.23250000000000001</v>
      </c>
    </row>
    <row r="80" spans="1:13" ht="15.75" customHeight="1" x14ac:dyDescent="0.25">
      <c r="A80" s="8" t="s">
        <v>178</v>
      </c>
      <c r="B80" s="8" t="s">
        <v>179</v>
      </c>
      <c r="C80" s="9">
        <v>43816</v>
      </c>
      <c r="D80" s="10">
        <v>108.77</v>
      </c>
      <c r="E80" s="10">
        <v>2.67</v>
      </c>
      <c r="F80" s="11">
        <v>98</v>
      </c>
      <c r="G80" s="11">
        <v>20</v>
      </c>
      <c r="H80" s="8" t="s">
        <v>40</v>
      </c>
      <c r="I80" s="8" t="str">
        <f ca="1">IFERROR(__xludf.DUMMYFUNCTION("TRIM(REGEXREPLACE(REGEXREPLACE(REGEXREPLACE(REGEXREPLACE(REGEXREPLACE(REGEXREPLACE(REGEXREPLACE(REGEXREPLACE(REGEXREPLACE(
A80,""Budget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)"),"Mono-Red Devotion")</f>
        <v>Mono-Red Devotion</v>
      </c>
      <c r="J80" s="12">
        <v>10.77</v>
      </c>
      <c r="K80" s="12">
        <v>-17.329999999999998</v>
      </c>
      <c r="L80" s="13">
        <v>0.10989795920000001</v>
      </c>
      <c r="M80" s="13">
        <v>-0.86650000000000005</v>
      </c>
    </row>
    <row r="81" spans="1:13" ht="15.75" customHeight="1" x14ac:dyDescent="0.25">
      <c r="A81" s="8" t="s">
        <v>180</v>
      </c>
      <c r="B81" s="8" t="s">
        <v>181</v>
      </c>
      <c r="C81" s="9">
        <v>43809</v>
      </c>
      <c r="D81" s="10">
        <v>192.07</v>
      </c>
      <c r="E81" s="10">
        <v>16.989999999999998</v>
      </c>
      <c r="F81" s="11">
        <v>100</v>
      </c>
      <c r="G81" s="11">
        <v>17</v>
      </c>
      <c r="H81" s="8" t="s">
        <v>40</v>
      </c>
      <c r="I81" s="8" t="str">
        <f ca="1">IFERROR(__xludf.DUMMYFUNCTION("TRIM(REGEXREPLACE(REGEXREPLACE(REGEXREPLACE(REGEXREPLACE(REGEXREPLACE(REGEXREPLACE(REGEXREPLACE(REGEXREPLACE(REGEXREPLACE(
A81,""Budget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)"),"Mono-Green Stompy")</f>
        <v>Mono-Green Stompy</v>
      </c>
      <c r="J81" s="12">
        <v>92.07</v>
      </c>
      <c r="K81" s="12">
        <v>-0.01</v>
      </c>
      <c r="L81" s="13">
        <v>0.92069999999999996</v>
      </c>
      <c r="M81" s="13">
        <v>-5.8823529409999999E-4</v>
      </c>
    </row>
    <row r="82" spans="1:13" ht="15.75" customHeight="1" x14ac:dyDescent="0.25">
      <c r="A82" s="8" t="s">
        <v>182</v>
      </c>
      <c r="B82" s="8" t="s">
        <v>183</v>
      </c>
      <c r="C82" s="9">
        <v>43802</v>
      </c>
      <c r="D82" s="10">
        <v>94.37</v>
      </c>
      <c r="E82" s="10">
        <v>72.39</v>
      </c>
      <c r="F82" s="11">
        <v>97</v>
      </c>
      <c r="G82" s="10"/>
      <c r="H82" s="8" t="s">
        <v>15</v>
      </c>
      <c r="I82" s="8" t="str">
        <f ca="1">IFERROR(__xludf.DUMMYFUNCTION("TRIM(REGEXREPLACE(REGEXREPLACE(REGEXREPLACE(REGEXREPLACE(REGEXREPLACE(REGEXREPLACE(REGEXREPLACE(REGEXREPLACE(REGEXREPLACE(
A82,""Budget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)"),"WB Discard")</f>
        <v>WB Discard</v>
      </c>
      <c r="J82" s="12">
        <v>-2.63</v>
      </c>
      <c r="K82" s="8" t="s">
        <v>668</v>
      </c>
      <c r="L82" s="13">
        <v>-2.711340206E-2</v>
      </c>
      <c r="M82" s="13" t="s">
        <v>668</v>
      </c>
    </row>
    <row r="83" spans="1:13" ht="15.75" customHeight="1" x14ac:dyDescent="0.25">
      <c r="A83" s="8" t="s">
        <v>184</v>
      </c>
      <c r="B83" s="8" t="s">
        <v>185</v>
      </c>
      <c r="C83" s="9">
        <v>43795</v>
      </c>
      <c r="D83" s="10">
        <v>83.53</v>
      </c>
      <c r="E83" s="10">
        <v>1.95</v>
      </c>
      <c r="F83" s="11">
        <v>56</v>
      </c>
      <c r="G83" s="10"/>
      <c r="H83" s="8" t="s">
        <v>15</v>
      </c>
      <c r="I83" s="8" t="str">
        <f ca="1">IFERROR(__xludf.DUMMYFUNCTION("TRIM(REGEXREPLACE(REGEXREPLACE(REGEXREPLACE(REGEXREPLACE(REGEXREPLACE(REGEXREPLACE(REGEXREPLACE(REGEXREPLACE(REGEXREPLACE(
A83,""Budget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)"),"Rakdos Reanimator")</f>
        <v>Rakdos Reanimator</v>
      </c>
      <c r="J83" s="12">
        <v>27.53</v>
      </c>
      <c r="K83" s="8" t="s">
        <v>668</v>
      </c>
      <c r="L83" s="13">
        <v>0.49160714290000002</v>
      </c>
      <c r="M83" s="13" t="s">
        <v>668</v>
      </c>
    </row>
    <row r="84" spans="1:13" ht="15.75" customHeight="1" x14ac:dyDescent="0.25">
      <c r="A84" s="8" t="s">
        <v>186</v>
      </c>
      <c r="B84" s="8" t="s">
        <v>187</v>
      </c>
      <c r="C84" s="9">
        <v>43788</v>
      </c>
      <c r="D84" s="10">
        <v>52.18</v>
      </c>
      <c r="E84" s="10">
        <v>9.75</v>
      </c>
      <c r="F84" s="11">
        <v>43</v>
      </c>
      <c r="G84" s="11">
        <v>18</v>
      </c>
      <c r="H84" s="8" t="s">
        <v>40</v>
      </c>
      <c r="I84" s="8" t="str">
        <f ca="1">IFERROR(__xludf.DUMMYFUNCTION("TRIM(REGEXREPLACE(REGEXREPLACE(REGEXREPLACE(REGEXREPLACE(REGEXREPLACE(REGEXREPLACE(REGEXREPLACE(REGEXREPLACE(REGEXREPLACE(
A84,""Budget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)"),"8 Whack")</f>
        <v>8 Whack</v>
      </c>
      <c r="J84" s="12">
        <v>9.18</v>
      </c>
      <c r="K84" s="12">
        <v>-8.25</v>
      </c>
      <c r="L84" s="13">
        <v>0.21348837209999999</v>
      </c>
      <c r="M84" s="13">
        <v>-0.45833333329999998</v>
      </c>
    </row>
    <row r="85" spans="1:13" ht="15.75" customHeight="1" x14ac:dyDescent="0.25">
      <c r="A85" s="8" t="s">
        <v>188</v>
      </c>
      <c r="B85" s="8" t="s">
        <v>189</v>
      </c>
      <c r="C85" s="9">
        <v>43781</v>
      </c>
      <c r="D85" s="10">
        <v>88.07</v>
      </c>
      <c r="E85" s="10">
        <v>9.85</v>
      </c>
      <c r="F85" s="11">
        <v>110</v>
      </c>
      <c r="G85" s="11">
        <v>52</v>
      </c>
      <c r="H85" s="8" t="s">
        <v>40</v>
      </c>
      <c r="I85" s="8" t="str">
        <f ca="1">IFERROR(__xludf.DUMMYFUNCTION("TRIM(REGEXREPLACE(REGEXREPLACE(REGEXREPLACE(REGEXREPLACE(REGEXREPLACE(REGEXREPLACE(REGEXREPLACE(REGEXREPLACE(REGEXREPLACE(
A85,""Budget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)"),"Pummeler")</f>
        <v>Pummeler</v>
      </c>
      <c r="J85" s="12">
        <v>-21.93</v>
      </c>
      <c r="K85" s="12">
        <v>-42.15</v>
      </c>
      <c r="L85" s="13">
        <v>-0.19936363639999999</v>
      </c>
      <c r="M85" s="13">
        <v>-0.81057692309999996</v>
      </c>
    </row>
    <row r="86" spans="1:13" ht="15.75" customHeight="1" x14ac:dyDescent="0.25">
      <c r="A86" s="8" t="s">
        <v>190</v>
      </c>
      <c r="B86" s="8" t="s">
        <v>191</v>
      </c>
      <c r="C86" s="9">
        <v>43774</v>
      </c>
      <c r="D86" s="10">
        <v>179.7</v>
      </c>
      <c r="E86" s="10">
        <v>19.329999999999998</v>
      </c>
      <c r="F86" s="11">
        <v>99</v>
      </c>
      <c r="G86" s="11">
        <v>29</v>
      </c>
      <c r="H86" s="8" t="s">
        <v>40</v>
      </c>
      <c r="I86" s="8" t="str">
        <f ca="1">IFERROR(__xludf.DUMMYFUNCTION("TRIM(REGEXREPLACE(REGEXREPLACE(REGEXREPLACE(REGEXREPLACE(REGEXREPLACE(REGEXREPLACE(REGEXREPLACE(REGEXREPLACE(REGEXREPLACE(
A86,""Budget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)"),"Gary Zombies")</f>
        <v>Gary Zombies</v>
      </c>
      <c r="J86" s="12">
        <v>80.7</v>
      </c>
      <c r="K86" s="12">
        <v>-9.67</v>
      </c>
      <c r="L86" s="13">
        <v>0.81515151519999995</v>
      </c>
      <c r="M86" s="13">
        <v>-0.33344827589999998</v>
      </c>
    </row>
    <row r="87" spans="1:13" ht="15.75" customHeight="1" x14ac:dyDescent="0.25">
      <c r="A87" s="8" t="s">
        <v>192</v>
      </c>
      <c r="B87" s="8" t="s">
        <v>193</v>
      </c>
      <c r="C87" s="9">
        <v>43767</v>
      </c>
      <c r="D87" s="10">
        <v>116.78</v>
      </c>
      <c r="E87" s="10">
        <v>36.79</v>
      </c>
      <c r="F87" s="11">
        <v>100</v>
      </c>
      <c r="G87" s="11">
        <v>76</v>
      </c>
      <c r="H87" s="8" t="s">
        <v>40</v>
      </c>
      <c r="I87" s="8" t="str">
        <f ca="1">IFERROR(__xludf.DUMMYFUNCTION("TRIM(REGEXREPLACE(REGEXREPLACE(REGEXREPLACE(REGEXREPLACE(REGEXREPLACE(REGEXREPLACE(REGEXREPLACE(REGEXREPLACE(REGEXREPLACE(
A87,""Budget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)"),"UR Prowess")</f>
        <v>UR Prowess</v>
      </c>
      <c r="J87" s="12">
        <v>16.78</v>
      </c>
      <c r="K87" s="12">
        <v>-39.21</v>
      </c>
      <c r="L87" s="13">
        <v>0.1678</v>
      </c>
      <c r="M87" s="13">
        <v>-0.51592105259999999</v>
      </c>
    </row>
    <row r="88" spans="1:13" ht="15.75" customHeight="1" x14ac:dyDescent="0.25">
      <c r="A88" s="8" t="s">
        <v>194</v>
      </c>
      <c r="B88" s="8" t="s">
        <v>195</v>
      </c>
      <c r="C88" s="9">
        <v>43760</v>
      </c>
      <c r="D88" s="10">
        <v>59.6</v>
      </c>
      <c r="E88" s="10">
        <v>16.38</v>
      </c>
      <c r="F88" s="11">
        <v>77</v>
      </c>
      <c r="G88" s="10"/>
      <c r="H88" s="8" t="s">
        <v>15</v>
      </c>
      <c r="I88" s="8" t="str">
        <f ca="1">IFERROR(__xludf.DUMMYFUNCTION("TRIM(REGEXREPLACE(REGEXREPLACE(REGEXREPLACE(REGEXREPLACE(REGEXREPLACE(REGEXREPLACE(REGEXREPLACE(REGEXREPLACE(REGEXREPLACE(
A88,""Budget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)"),"Affinity")</f>
        <v>Affinity</v>
      </c>
      <c r="J88" s="12">
        <v>-17.399999999999999</v>
      </c>
      <c r="K88" s="8" t="s">
        <v>668</v>
      </c>
      <c r="L88" s="13">
        <v>-0.22597402599999999</v>
      </c>
      <c r="M88" s="13" t="s">
        <v>668</v>
      </c>
    </row>
    <row r="89" spans="1:13" ht="15.75" customHeight="1" x14ac:dyDescent="0.25">
      <c r="A89" s="8" t="s">
        <v>196</v>
      </c>
      <c r="B89" s="8" t="s">
        <v>197</v>
      </c>
      <c r="C89" s="9">
        <v>43753</v>
      </c>
      <c r="D89" s="10">
        <v>94.42</v>
      </c>
      <c r="E89" s="10">
        <v>16.78</v>
      </c>
      <c r="F89" s="11">
        <v>92</v>
      </c>
      <c r="G89" s="10"/>
      <c r="H89" s="8" t="s">
        <v>15</v>
      </c>
      <c r="I89" s="8" t="str">
        <f ca="1">IFERROR(__xludf.DUMMYFUNCTION("TRIM(REGEXREPLACE(REGEXREPLACE(REGEXREPLACE(REGEXREPLACE(REGEXREPLACE(REGEXREPLACE(REGEXREPLACE(REGEXREPLACE(REGEXREPLACE(
A89,""Budget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)"),"WB Prison")</f>
        <v>WB Prison</v>
      </c>
      <c r="J89" s="12">
        <v>2.42</v>
      </c>
      <c r="K89" s="8" t="s">
        <v>668</v>
      </c>
      <c r="L89" s="13">
        <v>2.6304347830000002E-2</v>
      </c>
      <c r="M89" s="13" t="s">
        <v>668</v>
      </c>
    </row>
    <row r="90" spans="1:13" ht="15.75" customHeight="1" x14ac:dyDescent="0.25">
      <c r="A90" s="8" t="s">
        <v>198</v>
      </c>
      <c r="B90" s="8" t="s">
        <v>199</v>
      </c>
      <c r="C90" s="9">
        <v>43746</v>
      </c>
      <c r="D90" s="10">
        <v>32.119999999999997</v>
      </c>
      <c r="E90" s="10">
        <v>3.94</v>
      </c>
      <c r="F90" s="11">
        <v>27</v>
      </c>
      <c r="G90" s="10"/>
      <c r="H90" s="8" t="s">
        <v>15</v>
      </c>
      <c r="I90" s="8" t="str">
        <f ca="1">IFERROR(__xludf.DUMMYFUNCTION("TRIM(REGEXREPLACE(REGEXREPLACE(REGEXREPLACE(REGEXREPLACE(REGEXREPLACE(REGEXREPLACE(REGEXREPLACE(REGEXREPLACE(REGEXREPLACE(
A90,""Budget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)"),"Mono-Blue Mill")</f>
        <v>Mono-Blue Mill</v>
      </c>
      <c r="J90" s="12">
        <v>5.12</v>
      </c>
      <c r="K90" s="8" t="s">
        <v>668</v>
      </c>
      <c r="L90" s="13">
        <v>0.18962962959999999</v>
      </c>
      <c r="M90" s="13" t="s">
        <v>668</v>
      </c>
    </row>
    <row r="91" spans="1:13" ht="15.75" customHeight="1" x14ac:dyDescent="0.25">
      <c r="A91" s="8" t="s">
        <v>200</v>
      </c>
      <c r="B91" s="8" t="s">
        <v>201</v>
      </c>
      <c r="C91" s="9">
        <v>43739</v>
      </c>
      <c r="D91" s="10">
        <v>76.489999999999995</v>
      </c>
      <c r="E91" s="10">
        <v>27.24</v>
      </c>
      <c r="F91" s="10"/>
      <c r="G91" s="10"/>
      <c r="H91" s="8" t="s">
        <v>15</v>
      </c>
      <c r="I91" s="8" t="str">
        <f ca="1">IFERROR(__xludf.DUMMYFUNCTION("TRIM(REGEXREPLACE(REGEXREPLACE(REGEXREPLACE(REGEXREPLACE(REGEXREPLACE(REGEXREPLACE(REGEXREPLACE(REGEXREPLACE(REGEXREPLACE(
A91,""Budget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)"),"Mono-Black Rankle")</f>
        <v>Mono-Black Rankle</v>
      </c>
      <c r="J91" s="8" t="s">
        <v>668</v>
      </c>
      <c r="K91" s="8" t="s">
        <v>668</v>
      </c>
      <c r="L91" s="13" t="s">
        <v>668</v>
      </c>
      <c r="M91" s="13" t="s">
        <v>668</v>
      </c>
    </row>
    <row r="92" spans="1:13" ht="15.75" customHeight="1" x14ac:dyDescent="0.25">
      <c r="A92" s="8" t="s">
        <v>202</v>
      </c>
      <c r="B92" s="8" t="s">
        <v>203</v>
      </c>
      <c r="C92" s="9">
        <v>43732</v>
      </c>
      <c r="D92" s="10">
        <v>110.82</v>
      </c>
      <c r="E92" s="10">
        <v>28.42</v>
      </c>
      <c r="F92" s="11">
        <v>92</v>
      </c>
      <c r="G92" s="11">
        <v>18</v>
      </c>
      <c r="H92" s="8" t="s">
        <v>18</v>
      </c>
      <c r="I92" s="8" t="str">
        <f ca="1">IFERROR(__xludf.DUMMYFUNCTION("TRIM(REGEXREPLACE(REGEXREPLACE(REGEXREPLACE(REGEXREPLACE(REGEXREPLACE(REGEXREPLACE(REGEXREPLACE(REGEXREPLACE(REGEXREPLACE(
A92,""Budget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)"),"Abzan Rally")</f>
        <v>Abzan Rally</v>
      </c>
      <c r="J92" s="12">
        <v>18.82</v>
      </c>
      <c r="K92" s="12">
        <v>10.42</v>
      </c>
      <c r="L92" s="13">
        <v>0.2045652174</v>
      </c>
      <c r="M92" s="13">
        <v>0.57888888890000001</v>
      </c>
    </row>
    <row r="93" spans="1:13" ht="15.75" customHeight="1" x14ac:dyDescent="0.25">
      <c r="A93" s="8" t="s">
        <v>204</v>
      </c>
      <c r="B93" s="8" t="s">
        <v>205</v>
      </c>
      <c r="C93" s="9">
        <v>43725</v>
      </c>
      <c r="D93" s="10">
        <v>189.55</v>
      </c>
      <c r="E93" s="10">
        <v>2.62</v>
      </c>
      <c r="F93" s="11">
        <v>96</v>
      </c>
      <c r="G93" s="11">
        <v>35</v>
      </c>
      <c r="H93" s="8" t="s">
        <v>18</v>
      </c>
      <c r="I93" s="8" t="str">
        <f ca="1">IFERROR(__xludf.DUMMYFUNCTION("TRIM(REGEXREPLACE(REGEXREPLACE(REGEXREPLACE(REGEXREPLACE(REGEXREPLACE(REGEXREPLACE(REGEXREPLACE(REGEXREPLACE(REGEXREPLACE(
A93,""Budget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)"),"Ajani Sisters")</f>
        <v>Ajani Sisters</v>
      </c>
      <c r="J93" s="12">
        <v>93.55</v>
      </c>
      <c r="K93" s="12">
        <v>-32.380000000000003</v>
      </c>
      <c r="L93" s="13">
        <v>0.97447916670000001</v>
      </c>
      <c r="M93" s="13">
        <v>-0.92514285709999999</v>
      </c>
    </row>
    <row r="94" spans="1:13" ht="15.75" customHeight="1" x14ac:dyDescent="0.25">
      <c r="A94" s="8" t="s">
        <v>206</v>
      </c>
      <c r="B94" s="8" t="s">
        <v>207</v>
      </c>
      <c r="C94" s="9">
        <v>43718</v>
      </c>
      <c r="D94" s="10">
        <v>83.99</v>
      </c>
      <c r="E94" s="10">
        <v>7.23</v>
      </c>
      <c r="F94" s="11">
        <v>105</v>
      </c>
      <c r="G94" s="11">
        <v>26</v>
      </c>
      <c r="H94" s="8" t="s">
        <v>18</v>
      </c>
      <c r="I94" s="8" t="str">
        <f ca="1">IFERROR(__xludf.DUMMYFUNCTION("TRIM(REGEXREPLACE(REGEXREPLACE(REGEXREPLACE(REGEXREPLACE(REGEXREPLACE(REGEXREPLACE(REGEXREPLACE(REGEXREPLACE(REGEXREPLACE(
A94,""Budget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)"),"Soul-meria")</f>
        <v>Soul-meria</v>
      </c>
      <c r="J94" s="12">
        <v>-21.01</v>
      </c>
      <c r="K94" s="12">
        <v>-18.77</v>
      </c>
      <c r="L94" s="13">
        <v>-0.20009523809999999</v>
      </c>
      <c r="M94" s="13">
        <v>-0.72192307690000002</v>
      </c>
    </row>
    <row r="95" spans="1:13" ht="15.75" customHeight="1" x14ac:dyDescent="0.25">
      <c r="A95" s="8" t="s">
        <v>208</v>
      </c>
      <c r="B95" s="8" t="s">
        <v>209</v>
      </c>
      <c r="C95" s="9">
        <v>43703</v>
      </c>
      <c r="D95" s="10">
        <v>26.29</v>
      </c>
      <c r="E95" s="10">
        <v>2.2799999999999998</v>
      </c>
      <c r="F95" s="11">
        <v>71</v>
      </c>
      <c r="G95" s="10"/>
      <c r="H95" s="8" t="s">
        <v>15</v>
      </c>
      <c r="I95" s="8" t="str">
        <f ca="1">IFERROR(__xludf.DUMMYFUNCTION("TRIM(REGEXREPLACE(REGEXREPLACE(REGEXREPLACE(REGEXREPLACE(REGEXREPLACE(REGEXREPLACE(REGEXREPLACE(REGEXREPLACE(REGEXREPLACE(
A95,""Budget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)"),"Rotation-Proof Mono-Red Cavalcade")</f>
        <v>Rotation-Proof Mono-Red Cavalcade</v>
      </c>
      <c r="J95" s="12">
        <v>-44.71</v>
      </c>
      <c r="K95" s="8" t="s">
        <v>668</v>
      </c>
      <c r="L95" s="13">
        <v>-0.6297183099</v>
      </c>
      <c r="M95" s="13" t="s">
        <v>668</v>
      </c>
    </row>
    <row r="96" spans="1:13" ht="15.75" customHeight="1" x14ac:dyDescent="0.25">
      <c r="A96" s="8" t="s">
        <v>210</v>
      </c>
      <c r="B96" s="8" t="s">
        <v>211</v>
      </c>
      <c r="C96" s="9">
        <v>43697</v>
      </c>
      <c r="D96" s="10">
        <v>125.39</v>
      </c>
      <c r="E96" s="10">
        <v>12.33</v>
      </c>
      <c r="F96" s="11">
        <v>94</v>
      </c>
      <c r="G96" s="11">
        <v>16</v>
      </c>
      <c r="H96" s="8" t="s">
        <v>18</v>
      </c>
      <c r="I96" s="8" t="str">
        <f ca="1">IFERROR(__xludf.DUMMYFUNCTION("TRIM(REGEXREPLACE(REGEXREPLACE(REGEXREPLACE(REGEXREPLACE(REGEXREPLACE(REGEXREPLACE(REGEXREPLACE(REGEXREPLACE(REGEXREPLACE(
A96,""Budget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)"),"Sephara Stompy")</f>
        <v>Sephara Stompy</v>
      </c>
      <c r="J96" s="12">
        <v>31.39</v>
      </c>
      <c r="K96" s="12">
        <v>-3.67</v>
      </c>
      <c r="L96" s="13">
        <v>0.33393617019999999</v>
      </c>
      <c r="M96" s="13">
        <v>-0.229375</v>
      </c>
    </row>
    <row r="97" spans="1:13" ht="15.75" customHeight="1" x14ac:dyDescent="0.25">
      <c r="A97" s="8" t="s">
        <v>212</v>
      </c>
      <c r="B97" s="8" t="s">
        <v>213</v>
      </c>
      <c r="C97" s="9">
        <v>43690</v>
      </c>
      <c r="D97" s="10">
        <v>63.84</v>
      </c>
      <c r="E97" s="10">
        <v>52.23</v>
      </c>
      <c r="F97" s="11">
        <v>104</v>
      </c>
      <c r="G97" s="11">
        <v>44</v>
      </c>
      <c r="H97" s="8" t="s">
        <v>18</v>
      </c>
      <c r="I97" s="8" t="str">
        <f ca="1">IFERROR(__xludf.DUMMYFUNCTION("TRIM(REGEXREPLACE(REGEXREPLACE(REGEXREPLACE(REGEXREPLACE(REGEXREPLACE(REGEXREPLACE(REGEXREPLACE(REGEXREPLACE(REGEXREPLACE(
A97,""Budget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)"),"Twiddle Storm")</f>
        <v>Twiddle Storm</v>
      </c>
      <c r="J97" s="12">
        <v>-40.159999999999997</v>
      </c>
      <c r="K97" s="12">
        <v>8.23</v>
      </c>
      <c r="L97" s="13">
        <v>-0.38615384619999998</v>
      </c>
      <c r="M97" s="13">
        <v>0.18704545450000001</v>
      </c>
    </row>
    <row r="98" spans="1:13" ht="15.75" customHeight="1" x14ac:dyDescent="0.25">
      <c r="A98" s="8" t="s">
        <v>214</v>
      </c>
      <c r="B98" s="8" t="s">
        <v>215</v>
      </c>
      <c r="C98" s="9">
        <v>43683</v>
      </c>
      <c r="D98" s="10">
        <v>154.53</v>
      </c>
      <c r="E98" s="10">
        <v>11.46</v>
      </c>
      <c r="F98" s="11">
        <v>112</v>
      </c>
      <c r="G98" s="11">
        <v>17</v>
      </c>
      <c r="H98" s="8" t="s">
        <v>18</v>
      </c>
      <c r="I98" s="8" t="str">
        <f ca="1">IFERROR(__xludf.DUMMYFUNCTION("TRIM(REGEXREPLACE(REGEXREPLACE(REGEXREPLACE(REGEXREPLACE(REGEXREPLACE(REGEXREPLACE(REGEXREPLACE(REGEXREPLACE(REGEXREPLACE(
A98,""Budget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)"),"Leyline of Abundance Combo")</f>
        <v>Leyline of Abundance Combo</v>
      </c>
      <c r="J98" s="12">
        <v>42.53</v>
      </c>
      <c r="K98" s="12">
        <v>-5.54</v>
      </c>
      <c r="L98" s="13">
        <v>0.37973214290000001</v>
      </c>
      <c r="M98" s="13">
        <v>-0.32588235290000001</v>
      </c>
    </row>
    <row r="99" spans="1:13" ht="15.75" customHeight="1" x14ac:dyDescent="0.25">
      <c r="A99" s="8" t="s">
        <v>216</v>
      </c>
      <c r="B99" s="8" t="s">
        <v>217</v>
      </c>
      <c r="C99" s="9">
        <v>43675</v>
      </c>
      <c r="D99" s="10">
        <v>136.43</v>
      </c>
      <c r="E99" s="10">
        <v>51.6</v>
      </c>
      <c r="F99" s="11">
        <v>99</v>
      </c>
      <c r="G99" s="11">
        <v>13</v>
      </c>
      <c r="H99" s="8" t="s">
        <v>18</v>
      </c>
      <c r="I99" s="8" t="str">
        <f ca="1">IFERROR(__xludf.DUMMYFUNCTION("TRIM(REGEXREPLACE(REGEXREPLACE(REGEXREPLACE(REGEXREPLACE(REGEXREPLACE(REGEXREPLACE(REGEXREPLACE(REGEXREPLACE(REGEXREPLACE(
A99,""Budget Magic[:]*"", """"), 
""[/|:\(\),]"", "" ""),
""\(.*(Standard|Modern|Pioneer|Legacy|Historic|Pauper).*\)"", """"),
""\$["&amp;"0-9]*\.*[0-9]*"", """"),
""(Magic Online|Magic Arena)"", """"),
""(Standard|Modern|Pioneer|Legacy|Historic|Pauper)"", """"),
""[0-9]*[\s-]([Mm]ythic|[Rr]are)s*"", """"),
""\(*[0-9]*\.*[0-9]*\s*[T|t]ix\)*"", """"),
""\s+"", "" "")
)"),"Hammer Time")</f>
        <v>Hammer Time</v>
      </c>
      <c r="J99" s="12">
        <v>37.43</v>
      </c>
      <c r="K99" s="12">
        <v>38.6</v>
      </c>
      <c r="L99" s="13">
        <v>0.3780808081</v>
      </c>
      <c r="M99" s="13">
        <v>2.9692307690000002</v>
      </c>
    </row>
    <row r="100" spans="1:13" ht="15.75" customHeight="1" x14ac:dyDescent="0.25">
      <c r="A100" s="8" t="s">
        <v>218</v>
      </c>
      <c r="B100" s="8" t="s">
        <v>219</v>
      </c>
      <c r="C100" s="9">
        <v>43668</v>
      </c>
      <c r="D100" s="10">
        <v>73.430000000000007</v>
      </c>
      <c r="E100" s="10">
        <v>20.100000000000001</v>
      </c>
      <c r="F100" s="11">
        <v>73</v>
      </c>
      <c r="G100" s="10"/>
      <c r="H100" s="8" t="s">
        <v>15</v>
      </c>
      <c r="I100" s="8" t="str">
        <f ca="1">IFERROR(__xludf.DUMMYFUNCTION("TRIM(REGEXREPLACE(REGEXREPLACE(REGEXREPLACE(REGEXREPLACE(REGEXREPLACE(REGEXREPLACE(REGEXREPLACE(REGEXREPLACE(REGEXREPLACE(
A100,""Budget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)"),"Bogles")</f>
        <v>Bogles</v>
      </c>
      <c r="J100" s="12">
        <v>0.43</v>
      </c>
      <c r="K100" s="8" t="s">
        <v>668</v>
      </c>
      <c r="L100" s="13">
        <v>5.8904109589999996E-3</v>
      </c>
      <c r="M100" s="13" t="s">
        <v>668</v>
      </c>
    </row>
    <row r="101" spans="1:13" ht="15.75" customHeight="1" x14ac:dyDescent="0.25">
      <c r="A101" s="8" t="s">
        <v>220</v>
      </c>
      <c r="B101" s="8" t="s">
        <v>221</v>
      </c>
      <c r="C101" s="9">
        <v>43661</v>
      </c>
      <c r="D101" s="10">
        <v>55.99</v>
      </c>
      <c r="E101" s="10">
        <v>3.12</v>
      </c>
      <c r="F101" s="11">
        <v>58</v>
      </c>
      <c r="G101" s="10"/>
      <c r="H101" s="8" t="s">
        <v>15</v>
      </c>
      <c r="I101" s="8" t="str">
        <f ca="1">IFERROR(__xludf.DUMMYFUNCTION("TRIM(REGEXREPLACE(REGEXREPLACE(REGEXREPLACE(REGEXREPLACE(REGEXREPLACE(REGEXREPLACE(REGEXREPLACE(REGEXREPLACE(REGEXREPLACE(
A101,""Budget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)"),"Spirits")</f>
        <v>Spirits</v>
      </c>
      <c r="J101" s="12">
        <v>-2.0099999999999998</v>
      </c>
      <c r="K101" s="8" t="s">
        <v>668</v>
      </c>
      <c r="L101" s="13">
        <v>-3.4655172409999997E-2</v>
      </c>
      <c r="M101" s="13" t="s">
        <v>668</v>
      </c>
    </row>
    <row r="102" spans="1:13" ht="15.75" customHeight="1" x14ac:dyDescent="0.25">
      <c r="A102" s="8" t="s">
        <v>222</v>
      </c>
      <c r="B102" s="8" t="s">
        <v>223</v>
      </c>
      <c r="C102" s="9">
        <v>43654</v>
      </c>
      <c r="D102" s="10">
        <v>173.3</v>
      </c>
      <c r="E102" s="10">
        <v>12.05</v>
      </c>
      <c r="F102" s="11">
        <v>103</v>
      </c>
      <c r="G102" s="11">
        <v>18</v>
      </c>
      <c r="H102" s="8" t="s">
        <v>15</v>
      </c>
      <c r="I102" s="8" t="str">
        <f ca="1">IFERROR(__xludf.DUMMYFUNCTION("TRIM(REGEXREPLACE(REGEXREPLACE(REGEXREPLACE(REGEXREPLACE(REGEXREPLACE(REGEXREPLACE(REGEXREPLACE(REGEXREPLACE(REGEXREPLACE(
A102,""Budget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)"),"GateShift")</f>
        <v>GateShift</v>
      </c>
      <c r="J102" s="12">
        <v>70.3</v>
      </c>
      <c r="K102" s="12">
        <v>-5.95</v>
      </c>
      <c r="L102" s="13">
        <v>0.68252427179999997</v>
      </c>
      <c r="M102" s="13">
        <v>-0.3305555556</v>
      </c>
    </row>
    <row r="103" spans="1:13" ht="15.75" customHeight="1" x14ac:dyDescent="0.25">
      <c r="A103" s="8" t="s">
        <v>224</v>
      </c>
      <c r="B103" s="8" t="s">
        <v>225</v>
      </c>
      <c r="C103" s="9">
        <v>43648</v>
      </c>
      <c r="D103" s="10">
        <v>93.96</v>
      </c>
      <c r="E103" s="10">
        <v>18.010000000000002</v>
      </c>
      <c r="F103" s="11">
        <v>99</v>
      </c>
      <c r="G103" s="11">
        <v>9</v>
      </c>
      <c r="H103" s="8" t="s">
        <v>18</v>
      </c>
      <c r="I103" s="8" t="str">
        <f ca="1">IFERROR(__xludf.DUMMYFUNCTION("TRIM(REGEXREPLACE(REGEXREPLACE(REGEXREPLACE(REGEXREPLACE(REGEXREPLACE(REGEXREPLACE(REGEXREPLACE(REGEXREPLACE(REGEXREPLACE(
A103,""Budget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)"),"Battle Screech Tokens")</f>
        <v>Battle Screech Tokens</v>
      </c>
      <c r="J103" s="12">
        <v>-5.04</v>
      </c>
      <c r="K103" s="12">
        <v>9.01</v>
      </c>
      <c r="L103" s="13">
        <v>-5.0909090910000003E-2</v>
      </c>
      <c r="M103" s="13">
        <v>1.0011111109999999</v>
      </c>
    </row>
    <row r="104" spans="1:13" ht="15.75" customHeight="1" x14ac:dyDescent="0.25">
      <c r="A104" s="8" t="s">
        <v>226</v>
      </c>
      <c r="B104" s="8" t="s">
        <v>227</v>
      </c>
      <c r="C104" s="9">
        <v>43641</v>
      </c>
      <c r="D104" s="10">
        <v>142.22</v>
      </c>
      <c r="E104" s="10">
        <v>11.11</v>
      </c>
      <c r="F104" s="11">
        <v>103</v>
      </c>
      <c r="G104" s="11">
        <v>29</v>
      </c>
      <c r="H104" s="8" t="s">
        <v>18</v>
      </c>
      <c r="I104" s="8" t="str">
        <f ca="1">IFERROR(__xludf.DUMMYFUNCTION("TRIM(REGEXREPLACE(REGEXREPLACE(REGEXREPLACE(REGEXREPLACE(REGEXREPLACE(REGEXREPLACE(REGEXREPLACE(REGEXREPLACE(REGEXREPLACE(
A104,""Budget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)"),"Mono-White Persist Combo")</f>
        <v>Mono-White Persist Combo</v>
      </c>
      <c r="J104" s="12">
        <v>39.22</v>
      </c>
      <c r="K104" s="12">
        <v>-17.89</v>
      </c>
      <c r="L104" s="13">
        <v>0.380776699</v>
      </c>
      <c r="M104" s="13">
        <v>-0.61689655170000002</v>
      </c>
    </row>
    <row r="105" spans="1:13" ht="15.75" customHeight="1" x14ac:dyDescent="0.25">
      <c r="A105" s="8" t="s">
        <v>228</v>
      </c>
      <c r="B105" s="8" t="s">
        <v>229</v>
      </c>
      <c r="C105" s="9">
        <v>43634</v>
      </c>
      <c r="D105" s="10">
        <v>122.28</v>
      </c>
      <c r="E105" s="10">
        <v>10.48</v>
      </c>
      <c r="F105" s="11">
        <v>99</v>
      </c>
      <c r="G105" s="11">
        <v>13</v>
      </c>
      <c r="H105" s="8" t="s">
        <v>18</v>
      </c>
      <c r="I105" s="8" t="str">
        <f ca="1">IFERROR(__xludf.DUMMYFUNCTION("TRIM(REGEXREPLACE(REGEXREPLACE(REGEXREPLACE(REGEXREPLACE(REGEXREPLACE(REGEXREPLACE(REGEXREPLACE(REGEXREPLACE(REGEXREPLACE(
A105,""Budget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)"),"Rakdos Unearth Goblins")</f>
        <v>Rakdos Unearth Goblins</v>
      </c>
      <c r="J105" s="12">
        <v>23.28</v>
      </c>
      <c r="K105" s="12">
        <v>-2.52</v>
      </c>
      <c r="L105" s="13">
        <v>0.23515151519999999</v>
      </c>
      <c r="M105" s="13">
        <v>-0.1938461538</v>
      </c>
    </row>
    <row r="106" spans="1:13" ht="15.75" customHeight="1" x14ac:dyDescent="0.25">
      <c r="A106" s="8" t="s">
        <v>230</v>
      </c>
      <c r="B106" s="8" t="s">
        <v>231</v>
      </c>
      <c r="C106" s="9">
        <v>43627</v>
      </c>
      <c r="D106" s="10">
        <v>84.01</v>
      </c>
      <c r="E106" s="10">
        <v>3.39</v>
      </c>
      <c r="F106" s="11">
        <v>89</v>
      </c>
      <c r="G106" s="11">
        <v>2</v>
      </c>
      <c r="H106" s="8" t="s">
        <v>15</v>
      </c>
      <c r="I106" s="8" t="str">
        <f ca="1">IFERROR(__xludf.DUMMYFUNCTION("TRIM(REGEXREPLACE(REGEXREPLACE(REGEXREPLACE(REGEXREPLACE(REGEXREPLACE(REGEXREPLACE(REGEXREPLACE(REGEXREPLACE(REGEXREPLACE(
A106,""Budget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)"),"Creeping Zombies")</f>
        <v>Creeping Zombies</v>
      </c>
      <c r="J106" s="12">
        <v>-4.99</v>
      </c>
      <c r="K106" s="12">
        <v>1.39</v>
      </c>
      <c r="L106" s="13">
        <v>-5.606741573E-2</v>
      </c>
      <c r="M106" s="13">
        <v>0.69499999999999995</v>
      </c>
    </row>
    <row r="107" spans="1:13" ht="15.75" customHeight="1" x14ac:dyDescent="0.25">
      <c r="A107" s="8" t="s">
        <v>232</v>
      </c>
      <c r="B107" s="8" t="s">
        <v>233</v>
      </c>
      <c r="C107" s="9">
        <v>43619</v>
      </c>
      <c r="D107" s="10">
        <v>76.58</v>
      </c>
      <c r="E107" s="10">
        <v>3.25</v>
      </c>
      <c r="F107" s="11">
        <v>84</v>
      </c>
      <c r="G107" s="11">
        <v>9</v>
      </c>
      <c r="H107" s="8" t="s">
        <v>15</v>
      </c>
      <c r="I107" s="8" t="str">
        <f ca="1">IFERROR(__xludf.DUMMYFUNCTION("TRIM(REGEXREPLACE(REGEXREPLACE(REGEXREPLACE(REGEXREPLACE(REGEXREPLACE(REGEXREPLACE(REGEXREPLACE(REGEXREPLACE(REGEXREPLACE(
A107,""Budget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)"),"Hydra Stompy")</f>
        <v>Hydra Stompy</v>
      </c>
      <c r="J107" s="12">
        <v>-7.42</v>
      </c>
      <c r="K107" s="12">
        <v>-5.75</v>
      </c>
      <c r="L107" s="13">
        <v>-8.833333333E-2</v>
      </c>
      <c r="M107" s="13">
        <v>-0.63888888889999995</v>
      </c>
    </row>
    <row r="108" spans="1:13" ht="15.75" customHeight="1" x14ac:dyDescent="0.25">
      <c r="A108" s="8" t="s">
        <v>234</v>
      </c>
      <c r="B108" s="8" t="s">
        <v>235</v>
      </c>
      <c r="C108" s="9">
        <v>43613</v>
      </c>
      <c r="D108" s="10">
        <v>66.3</v>
      </c>
      <c r="E108" s="10">
        <v>2.36</v>
      </c>
      <c r="F108" s="11">
        <v>66</v>
      </c>
      <c r="G108" s="11">
        <v>16</v>
      </c>
      <c r="H108" s="8" t="s">
        <v>15</v>
      </c>
      <c r="I108" s="8" t="str">
        <f ca="1">IFERROR(__xludf.DUMMYFUNCTION("TRIM(REGEXREPLACE(REGEXREPLACE(REGEXREPLACE(REGEXREPLACE(REGEXREPLACE(REGEXREPLACE(REGEXREPLACE(REGEXREPLACE(REGEXREPLACE(
A108,""Budget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)"),"Rakdos Aristocrats")</f>
        <v>Rakdos Aristocrats</v>
      </c>
      <c r="J108" s="12">
        <v>0.3</v>
      </c>
      <c r="K108" s="12">
        <v>-13.64</v>
      </c>
      <c r="L108" s="13">
        <v>4.545454545E-3</v>
      </c>
      <c r="M108" s="13">
        <v>-0.85250000000000004</v>
      </c>
    </row>
    <row r="109" spans="1:13" ht="15.75" customHeight="1" x14ac:dyDescent="0.25">
      <c r="A109" s="8" t="s">
        <v>236</v>
      </c>
      <c r="B109" s="8" t="s">
        <v>237</v>
      </c>
      <c r="C109" s="9">
        <v>43606</v>
      </c>
      <c r="D109" s="10">
        <v>102.48</v>
      </c>
      <c r="E109" s="10">
        <v>9.91</v>
      </c>
      <c r="F109" s="11">
        <v>95</v>
      </c>
      <c r="G109" s="11">
        <v>22</v>
      </c>
      <c r="H109" s="8" t="s">
        <v>18</v>
      </c>
      <c r="I109" s="8" t="str">
        <f ca="1">IFERROR(__xludf.DUMMYFUNCTION("TRIM(REGEXREPLACE(REGEXREPLACE(REGEXREPLACE(REGEXREPLACE(REGEXREPLACE(REGEXREPLACE(REGEXREPLACE(REGEXREPLACE(REGEXREPLACE(
A109,""Budget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)"),"Leveler Jace Combo")</f>
        <v>Leveler Jace Combo</v>
      </c>
      <c r="J109" s="12">
        <v>7.48</v>
      </c>
      <c r="K109" s="12">
        <v>-12.09</v>
      </c>
      <c r="L109" s="13">
        <v>7.8736842109999997E-2</v>
      </c>
      <c r="M109" s="13">
        <v>-0.54954545450000003</v>
      </c>
    </row>
    <row r="110" spans="1:13" ht="15.75" customHeight="1" x14ac:dyDescent="0.25">
      <c r="A110" s="8" t="s">
        <v>238</v>
      </c>
      <c r="B110" s="8" t="s">
        <v>239</v>
      </c>
      <c r="C110" s="9">
        <v>43599</v>
      </c>
      <c r="D110" s="10">
        <v>71.87</v>
      </c>
      <c r="E110" s="10">
        <v>5.43</v>
      </c>
      <c r="F110" s="11">
        <v>86</v>
      </c>
      <c r="G110" s="11">
        <v>11</v>
      </c>
      <c r="H110" s="8" t="s">
        <v>15</v>
      </c>
      <c r="I110" s="8" t="str">
        <f ca="1">IFERROR(__xludf.DUMMYFUNCTION("TRIM(REGEXREPLACE(REGEXREPLACE(REGEXREPLACE(REGEXREPLACE(REGEXREPLACE(REGEXREPLACE(REGEXREPLACE(REGEXREPLACE(REGEXREPLACE(
A110,""Budget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)"),"Narset's Amnesia")</f>
        <v>Narset's Amnesia</v>
      </c>
      <c r="J110" s="12">
        <v>-14.13</v>
      </c>
      <c r="K110" s="12">
        <v>-5.57</v>
      </c>
      <c r="L110" s="13">
        <v>-0.16430232559999999</v>
      </c>
      <c r="M110" s="13">
        <v>-0.50636363640000004</v>
      </c>
    </row>
    <row r="111" spans="1:13" ht="15.75" customHeight="1" x14ac:dyDescent="0.25">
      <c r="A111" s="8" t="s">
        <v>240</v>
      </c>
      <c r="B111" s="8" t="s">
        <v>241</v>
      </c>
      <c r="C111" s="9">
        <v>43592</v>
      </c>
      <c r="D111" s="10">
        <v>56.64</v>
      </c>
      <c r="E111" s="10">
        <v>1.59</v>
      </c>
      <c r="F111" s="11">
        <v>94</v>
      </c>
      <c r="G111" s="11">
        <v>13</v>
      </c>
      <c r="H111" s="8" t="s">
        <v>15</v>
      </c>
      <c r="I111" s="8" t="str">
        <f ca="1">IFERROR(__xludf.DUMMYFUNCTION("TRIM(REGEXREPLACE(REGEXREPLACE(REGEXREPLACE(REGEXREPLACE(REGEXREPLACE(REGEXREPLACE(REGEXREPLACE(REGEXREPLACE(REGEXREPLACE(
A111,""Budget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)"),"Simic Arkbow")</f>
        <v>Simic Arkbow</v>
      </c>
      <c r="J111" s="12">
        <v>-37.36</v>
      </c>
      <c r="K111" s="12">
        <v>-11.41</v>
      </c>
      <c r="L111" s="13">
        <v>-0.39744680850000003</v>
      </c>
      <c r="M111" s="13">
        <v>-0.87769230769999995</v>
      </c>
    </row>
    <row r="112" spans="1:13" ht="15.75" customHeight="1" x14ac:dyDescent="0.25">
      <c r="A112" s="8" t="s">
        <v>242</v>
      </c>
      <c r="B112" s="8" t="s">
        <v>243</v>
      </c>
      <c r="C112" s="9">
        <v>43585</v>
      </c>
      <c r="D112" s="10">
        <v>46.66</v>
      </c>
      <c r="E112" s="10">
        <v>2.73</v>
      </c>
      <c r="F112" s="11">
        <v>74</v>
      </c>
      <c r="G112" s="11">
        <v>23</v>
      </c>
      <c r="H112" s="8" t="s">
        <v>15</v>
      </c>
      <c r="I112" s="8" t="str">
        <f ca="1">IFERROR(__xludf.DUMMYFUNCTION("TRIM(REGEXREPLACE(REGEXREPLACE(REGEXREPLACE(REGEXREPLACE(REGEXREPLACE(REGEXREPLACE(REGEXREPLACE(REGEXREPLACE(REGEXREPLACE(
A112,""Budget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)"),"Izzet Saheeli")</f>
        <v>Izzet Saheeli</v>
      </c>
      <c r="J112" s="12">
        <v>-27.34</v>
      </c>
      <c r="K112" s="12">
        <v>-20.27</v>
      </c>
      <c r="L112" s="13">
        <v>-0.36945945949999998</v>
      </c>
      <c r="M112" s="13">
        <v>-0.8813043478</v>
      </c>
    </row>
    <row r="113" spans="1:13" ht="15.75" customHeight="1" x14ac:dyDescent="0.25">
      <c r="A113" s="8" t="s">
        <v>244</v>
      </c>
      <c r="B113" s="8" t="s">
        <v>245</v>
      </c>
      <c r="C113" s="9">
        <v>43578</v>
      </c>
      <c r="D113" s="10">
        <v>147.69999999999999</v>
      </c>
      <c r="E113" s="10">
        <v>13.36</v>
      </c>
      <c r="F113" s="11">
        <v>100</v>
      </c>
      <c r="G113" s="10"/>
      <c r="H113" s="8" t="s">
        <v>18</v>
      </c>
      <c r="I113" s="8" t="str">
        <f ca="1">IFERROR(__xludf.DUMMYFUNCTION("TRIM(REGEXREPLACE(REGEXREPLACE(REGEXREPLACE(REGEXREPLACE(REGEXREPLACE(REGEXREPLACE(REGEXREPLACE(REGEXREPLACE(REGEXREPLACE(
A113,""Budget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)"),"Rhythm Stompy")</f>
        <v>Rhythm Stompy</v>
      </c>
      <c r="J113" s="12">
        <v>47.7</v>
      </c>
      <c r="K113" s="8" t="s">
        <v>668</v>
      </c>
      <c r="L113" s="13">
        <v>0.47699999999999998</v>
      </c>
      <c r="M113" s="13" t="s">
        <v>668</v>
      </c>
    </row>
    <row r="114" spans="1:13" ht="15.75" customHeight="1" x14ac:dyDescent="0.25">
      <c r="A114" s="8" t="s">
        <v>246</v>
      </c>
      <c r="B114" s="8" t="s">
        <v>247</v>
      </c>
      <c r="C114" s="9">
        <v>43571</v>
      </c>
      <c r="D114" s="10">
        <v>101.67</v>
      </c>
      <c r="E114" s="10">
        <v>4.4400000000000004</v>
      </c>
      <c r="F114" s="11">
        <v>99</v>
      </c>
      <c r="G114" s="11">
        <v>14</v>
      </c>
      <c r="H114" s="8" t="s">
        <v>18</v>
      </c>
      <c r="I114" s="8" t="str">
        <f ca="1">IFERROR(__xludf.DUMMYFUNCTION("TRIM(REGEXREPLACE(REGEXREPLACE(REGEXREPLACE(REGEXREPLACE(REGEXREPLACE(REGEXREPLACE(REGEXREPLACE(REGEXREPLACE(REGEXREPLACE(
A114,""Budget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)"),"London Zombie Hunt")</f>
        <v>London Zombie Hunt</v>
      </c>
      <c r="J114" s="12">
        <v>2.67</v>
      </c>
      <c r="K114" s="12">
        <v>-9.56</v>
      </c>
      <c r="L114" s="13">
        <v>2.6969696969999998E-2</v>
      </c>
      <c r="M114" s="13">
        <v>-0.68285714289999999</v>
      </c>
    </row>
    <row r="115" spans="1:13" ht="15.75" customHeight="1" x14ac:dyDescent="0.25">
      <c r="A115" s="8" t="s">
        <v>248</v>
      </c>
      <c r="B115" s="8" t="s">
        <v>249</v>
      </c>
      <c r="C115" s="9">
        <v>43564</v>
      </c>
      <c r="D115" s="10">
        <v>127.63</v>
      </c>
      <c r="E115" s="10">
        <v>52.24</v>
      </c>
      <c r="F115" s="11">
        <v>92</v>
      </c>
      <c r="G115" s="11">
        <v>11</v>
      </c>
      <c r="H115" s="8" t="s">
        <v>18</v>
      </c>
      <c r="I115" s="8" t="str">
        <f ca="1">IFERROR(__xludf.DUMMYFUNCTION("TRIM(REGEXREPLACE(REGEXREPLACE(REGEXREPLACE(REGEXREPLACE(REGEXREPLACE(REGEXREPLACE(REGEXREPLACE(REGEXREPLACE(REGEXREPLACE(
A115,""Budget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)"),"Mardu Aristocrats")</f>
        <v>Mardu Aristocrats</v>
      </c>
      <c r="J115" s="12">
        <v>35.630000000000003</v>
      </c>
      <c r="K115" s="12">
        <v>41.24</v>
      </c>
      <c r="L115" s="13">
        <v>0.38728260869999998</v>
      </c>
      <c r="M115" s="13">
        <v>3.749090909</v>
      </c>
    </row>
    <row r="116" spans="1:13" ht="15.75" customHeight="1" x14ac:dyDescent="0.25">
      <c r="A116" s="8" t="s">
        <v>250</v>
      </c>
      <c r="B116" s="8" t="s">
        <v>251</v>
      </c>
      <c r="C116" s="9">
        <v>43557</v>
      </c>
      <c r="D116" s="10">
        <v>60.37</v>
      </c>
      <c r="E116" s="10">
        <v>4.1500000000000004</v>
      </c>
      <c r="F116" s="11">
        <v>93</v>
      </c>
      <c r="G116" s="11">
        <v>13</v>
      </c>
      <c r="H116" s="8" t="s">
        <v>18</v>
      </c>
      <c r="I116" s="8" t="str">
        <f ca="1">IFERROR(__xludf.DUMMYFUNCTION("TRIM(REGEXREPLACE(REGEXREPLACE(REGEXREPLACE(REGEXREPLACE(REGEXREPLACE(REGEXREPLACE(REGEXREPLACE(REGEXREPLACE(REGEXREPLACE(
A116,""Budget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)"),"Mono-White Taxes")</f>
        <v>Mono-White Taxes</v>
      </c>
      <c r="J116" s="12">
        <v>-32.630000000000003</v>
      </c>
      <c r="K116" s="12">
        <v>-8.85</v>
      </c>
      <c r="L116" s="13">
        <v>-0.35086021509999998</v>
      </c>
      <c r="M116" s="13">
        <v>-0.68076923079999996</v>
      </c>
    </row>
    <row r="117" spans="1:13" ht="15.75" customHeight="1" x14ac:dyDescent="0.25">
      <c r="A117" s="8" t="s">
        <v>252</v>
      </c>
      <c r="B117" s="8" t="s">
        <v>253</v>
      </c>
      <c r="C117" s="9">
        <v>43550</v>
      </c>
      <c r="D117" s="10">
        <v>51.88</v>
      </c>
      <c r="E117" s="10">
        <v>11.91</v>
      </c>
      <c r="F117" s="11">
        <v>65</v>
      </c>
      <c r="G117" s="11">
        <v>32</v>
      </c>
      <c r="H117" s="8" t="s">
        <v>18</v>
      </c>
      <c r="I117" s="8" t="str">
        <f ca="1">IFERROR(__xludf.DUMMYFUNCTION("TRIM(REGEXREPLACE(REGEXREPLACE(REGEXREPLACE(REGEXREPLACE(REGEXREPLACE(REGEXREPLACE(REGEXREPLACE(REGEXREPLACE(REGEXREPLACE(
A117,""Budget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)"),"Mono-Green Liquimetal Control")</f>
        <v>Mono-Green Liquimetal Control</v>
      </c>
      <c r="J117" s="12">
        <v>-13.12</v>
      </c>
      <c r="K117" s="12">
        <v>-20.09</v>
      </c>
      <c r="L117" s="13">
        <v>-0.20184615380000001</v>
      </c>
      <c r="M117" s="13">
        <v>-0.6278125</v>
      </c>
    </row>
    <row r="118" spans="1:13" ht="15.75" customHeight="1" x14ac:dyDescent="0.25">
      <c r="A118" s="8" t="s">
        <v>254</v>
      </c>
      <c r="B118" s="8" t="s">
        <v>255</v>
      </c>
      <c r="C118" s="9">
        <v>43543</v>
      </c>
      <c r="D118" s="10">
        <v>159.35</v>
      </c>
      <c r="E118" s="10">
        <v>8.1999999999999993</v>
      </c>
      <c r="F118" s="10"/>
      <c r="G118" s="10"/>
      <c r="H118" s="8" t="s">
        <v>15</v>
      </c>
      <c r="I118" s="8" t="str">
        <f ca="1">IFERROR(__xludf.DUMMYFUNCTION("TRIM(REGEXREPLACE(REGEXREPLACE(REGEXREPLACE(REGEXREPLACE(REGEXREPLACE(REGEXREPLACE(REGEXREPLACE(REGEXREPLACE(REGEXREPLACE(
A118,""Budget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)"),"Banefire Elves")</f>
        <v>Banefire Elves</v>
      </c>
      <c r="J118" s="8" t="s">
        <v>668</v>
      </c>
      <c r="K118" s="8" t="s">
        <v>668</v>
      </c>
      <c r="L118" s="13" t="s">
        <v>668</v>
      </c>
      <c r="M118" s="13" t="s">
        <v>668</v>
      </c>
    </row>
    <row r="119" spans="1:13" ht="15.75" customHeight="1" x14ac:dyDescent="0.25">
      <c r="A119" s="8" t="s">
        <v>256</v>
      </c>
      <c r="B119" s="8" t="s">
        <v>257</v>
      </c>
      <c r="C119" s="9">
        <v>43536</v>
      </c>
      <c r="D119" s="10">
        <v>75.56</v>
      </c>
      <c r="E119" s="10">
        <v>8</v>
      </c>
      <c r="F119" s="11">
        <v>89</v>
      </c>
      <c r="G119" s="11">
        <v>19</v>
      </c>
      <c r="H119" s="8" t="s">
        <v>18</v>
      </c>
      <c r="I119" s="8" t="str">
        <f ca="1">IFERROR(__xludf.DUMMYFUNCTION("TRIM(REGEXREPLACE(REGEXREPLACE(REGEXREPLACE(REGEXREPLACE(REGEXREPLACE(REGEXREPLACE(REGEXREPLACE(REGEXREPLACE(REGEXREPLACE(
A119,""Budget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)"),"Bant Flash")</f>
        <v>Bant Flash</v>
      </c>
      <c r="J119" s="12">
        <v>-13.44</v>
      </c>
      <c r="K119" s="12">
        <v>-11</v>
      </c>
      <c r="L119" s="13">
        <v>-0.15101123599999999</v>
      </c>
      <c r="M119" s="13">
        <v>-0.57894736840000005</v>
      </c>
    </row>
    <row r="120" spans="1:13" ht="15.75" customHeight="1" x14ac:dyDescent="0.25">
      <c r="A120" s="8" t="s">
        <v>258</v>
      </c>
      <c r="B120" s="8" t="s">
        <v>259</v>
      </c>
      <c r="C120" s="9">
        <v>43529</v>
      </c>
      <c r="D120" s="10">
        <v>26.98</v>
      </c>
      <c r="E120" s="10">
        <v>1.03</v>
      </c>
      <c r="F120" s="11">
        <v>52</v>
      </c>
      <c r="G120" s="11">
        <v>7</v>
      </c>
      <c r="H120" s="8" t="s">
        <v>15</v>
      </c>
      <c r="I120" s="8" t="str">
        <f ca="1">IFERROR(__xludf.DUMMYFUNCTION("TRIM(REGEXREPLACE(REGEXREPLACE(REGEXREPLACE(REGEXREPLACE(REGEXREPLACE(REGEXREPLACE(REGEXREPLACE(REGEXREPLACE(REGEXREPLACE(
A120,""Budget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)"),"Goblin Calamity")</f>
        <v>Goblin Calamity</v>
      </c>
      <c r="J120" s="12">
        <v>-25.02</v>
      </c>
      <c r="K120" s="12">
        <v>-5.97</v>
      </c>
      <c r="L120" s="13">
        <v>-0.48115384620000001</v>
      </c>
      <c r="M120" s="13">
        <v>-0.85285714290000003</v>
      </c>
    </row>
    <row r="121" spans="1:13" ht="15.75" customHeight="1" x14ac:dyDescent="0.25">
      <c r="A121" s="8" t="s">
        <v>260</v>
      </c>
      <c r="B121" s="8" t="s">
        <v>261</v>
      </c>
      <c r="C121" s="9">
        <v>43522</v>
      </c>
      <c r="D121" s="10">
        <v>106.68</v>
      </c>
      <c r="E121" s="10">
        <v>5.27</v>
      </c>
      <c r="F121" s="11">
        <v>95</v>
      </c>
      <c r="G121" s="11">
        <v>10</v>
      </c>
      <c r="H121" s="8" t="s">
        <v>18</v>
      </c>
      <c r="I121" s="8" t="str">
        <f ca="1">IFERROR(__xludf.DUMMYFUNCTION("TRIM(REGEXREPLACE(REGEXREPLACE(REGEXREPLACE(REGEXREPLACE(REGEXREPLACE(REGEXREPLACE(REGEXREPLACE(REGEXREPLACE(REGEXREPLACE(
A121,""Budget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)"),"Rakdos Shamans")</f>
        <v>Rakdos Shamans</v>
      </c>
      <c r="J121" s="12">
        <v>11.68</v>
      </c>
      <c r="K121" s="12">
        <v>-4.7300000000000004</v>
      </c>
      <c r="L121" s="13">
        <v>0.12294736840000001</v>
      </c>
      <c r="M121" s="13">
        <v>-0.47299999999999998</v>
      </c>
    </row>
    <row r="122" spans="1:13" ht="15.75" customHeight="1" x14ac:dyDescent="0.25">
      <c r="A122" s="8" t="s">
        <v>262</v>
      </c>
      <c r="B122" s="8" t="s">
        <v>263</v>
      </c>
      <c r="C122" s="9">
        <v>43515</v>
      </c>
      <c r="D122" s="10">
        <v>98.19</v>
      </c>
      <c r="E122" s="10">
        <v>2.42</v>
      </c>
      <c r="F122" s="11">
        <v>88</v>
      </c>
      <c r="G122" s="11">
        <v>5</v>
      </c>
      <c r="H122" s="8" t="s">
        <v>15</v>
      </c>
      <c r="I122" s="8" t="str">
        <f ca="1">IFERROR(__xludf.DUMMYFUNCTION("TRIM(REGEXREPLACE(REGEXREPLACE(REGEXREPLACE(REGEXREPLACE(REGEXREPLACE(REGEXREPLACE(REGEXREPLACE(REGEXREPLACE(REGEXREPLACE(
A122,""Budget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)"),"Orzhov Blink")</f>
        <v>Orzhov Blink</v>
      </c>
      <c r="J122" s="12">
        <v>10.19</v>
      </c>
      <c r="K122" s="12">
        <v>-2.58</v>
      </c>
      <c r="L122" s="13">
        <v>0.11579545450000001</v>
      </c>
      <c r="M122" s="13">
        <v>-0.51600000000000001</v>
      </c>
    </row>
    <row r="123" spans="1:13" ht="15.75" customHeight="1" x14ac:dyDescent="0.25">
      <c r="A123" s="8" t="s">
        <v>264</v>
      </c>
      <c r="B123" s="8" t="s">
        <v>265</v>
      </c>
      <c r="C123" s="9">
        <v>43508</v>
      </c>
      <c r="D123" s="10">
        <v>79.8</v>
      </c>
      <c r="E123" s="10">
        <v>2.02</v>
      </c>
      <c r="F123" s="11">
        <v>89</v>
      </c>
      <c r="G123" s="11">
        <v>7</v>
      </c>
      <c r="H123" s="8" t="s">
        <v>15</v>
      </c>
      <c r="I123" s="8" t="str">
        <f ca="1">IFERROR(__xludf.DUMMYFUNCTION("TRIM(REGEXREPLACE(REGEXREPLACE(REGEXREPLACE(REGEXREPLACE(REGEXREPLACE(REGEXREPLACE(REGEXREPLACE(REGEXREPLACE(REGEXREPLACE(
A123,""Budget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)"),"Simic Merfolk")</f>
        <v>Simic Merfolk</v>
      </c>
      <c r="J123" s="12">
        <v>-9.1999999999999993</v>
      </c>
      <c r="K123" s="12">
        <v>-4.9800000000000004</v>
      </c>
      <c r="L123" s="13">
        <v>-0.10337078650000001</v>
      </c>
      <c r="M123" s="13">
        <v>-0.71142857140000004</v>
      </c>
    </row>
    <row r="124" spans="1:13" ht="15.75" customHeight="1" x14ac:dyDescent="0.25">
      <c r="A124" s="8" t="s">
        <v>266</v>
      </c>
      <c r="B124" s="8" t="s">
        <v>267</v>
      </c>
      <c r="C124" s="9">
        <v>43501</v>
      </c>
      <c r="D124" s="10">
        <v>91.52</v>
      </c>
      <c r="E124" s="10">
        <v>6</v>
      </c>
      <c r="F124" s="11">
        <v>89</v>
      </c>
      <c r="G124" s="11">
        <v>17</v>
      </c>
      <c r="H124" s="8" t="s">
        <v>15</v>
      </c>
      <c r="I124" s="8" t="str">
        <f ca="1">IFERROR(__xludf.DUMMYFUNCTION("TRIM(REGEXREPLACE(REGEXREPLACE(REGEXREPLACE(REGEXREPLACE(REGEXREPLACE(REGEXREPLACE(REGEXREPLACE(REGEXREPLACE(REGEXREPLACE(
A124,""Budget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)"),"Rakdos Aristocrats")</f>
        <v>Rakdos Aristocrats</v>
      </c>
      <c r="J124" s="12">
        <v>2.52</v>
      </c>
      <c r="K124" s="12">
        <v>-11</v>
      </c>
      <c r="L124" s="13">
        <v>2.8314606740000001E-2</v>
      </c>
      <c r="M124" s="13">
        <v>-0.64705882349999999</v>
      </c>
    </row>
    <row r="125" spans="1:13" ht="15.75" customHeight="1" x14ac:dyDescent="0.25">
      <c r="A125" s="8" t="s">
        <v>268</v>
      </c>
      <c r="B125" s="8" t="s">
        <v>269</v>
      </c>
      <c r="C125" s="9">
        <v>43494</v>
      </c>
      <c r="D125" s="10">
        <v>65.959999999999994</v>
      </c>
      <c r="E125" s="10">
        <v>12.48</v>
      </c>
      <c r="F125" s="11">
        <v>137</v>
      </c>
      <c r="G125" s="10"/>
      <c r="H125" s="8" t="s">
        <v>15</v>
      </c>
      <c r="I125" s="8" t="str">
        <f ca="1">IFERROR(__xludf.DUMMYFUNCTION("TRIM(REGEXREPLACE(REGEXREPLACE(REGEXREPLACE(REGEXREPLACE(REGEXREPLACE(REGEXREPLACE(REGEXREPLACE(REGEXREPLACE(REGEXREPLACE(
A125,""Budget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)"),"Four-Color Gates")</f>
        <v>Four-Color Gates</v>
      </c>
      <c r="J125" s="12">
        <v>-71.040000000000006</v>
      </c>
      <c r="K125" s="8" t="s">
        <v>668</v>
      </c>
      <c r="L125" s="13">
        <v>-0.51854014599999998</v>
      </c>
      <c r="M125" s="13" t="s">
        <v>668</v>
      </c>
    </row>
    <row r="126" spans="1:13" ht="15.75" customHeight="1" x14ac:dyDescent="0.25">
      <c r="A126" s="8" t="s">
        <v>270</v>
      </c>
      <c r="B126" s="8" t="s">
        <v>271</v>
      </c>
      <c r="C126" s="9">
        <v>43487</v>
      </c>
      <c r="D126" s="10">
        <v>124.8</v>
      </c>
      <c r="E126" s="10">
        <v>14.55</v>
      </c>
      <c r="F126" s="11">
        <v>98</v>
      </c>
      <c r="G126" s="11">
        <v>13</v>
      </c>
      <c r="H126" s="8" t="s">
        <v>18</v>
      </c>
      <c r="I126" s="8" t="str">
        <f ca="1">IFERROR(__xludf.DUMMYFUNCTION("TRIM(REGEXREPLACE(REGEXREPLACE(REGEXREPLACE(REGEXREPLACE(REGEXREPLACE(REGEXREPLACE(REGEXREPLACE(REGEXREPLACE(REGEXREPLACE(
A126,""Budget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)"),"Combo Elves")</f>
        <v>Combo Elves</v>
      </c>
      <c r="J126" s="12">
        <v>26.8</v>
      </c>
      <c r="K126" s="12">
        <v>1.55</v>
      </c>
      <c r="L126" s="13">
        <v>0.27346938780000002</v>
      </c>
      <c r="M126" s="13">
        <v>0.1192307692</v>
      </c>
    </row>
    <row r="127" spans="1:13" ht="15.75" customHeight="1" x14ac:dyDescent="0.25">
      <c r="A127" s="8" t="s">
        <v>272</v>
      </c>
      <c r="B127" s="8" t="s">
        <v>273</v>
      </c>
      <c r="C127" s="9">
        <v>43480</v>
      </c>
      <c r="D127" s="10">
        <v>88.08</v>
      </c>
      <c r="E127" s="10">
        <v>13.74</v>
      </c>
      <c r="F127" s="11">
        <v>98</v>
      </c>
      <c r="G127" s="11">
        <v>25</v>
      </c>
      <c r="H127" s="8" t="s">
        <v>18</v>
      </c>
      <c r="I127" s="8" t="str">
        <f ca="1">IFERROR(__xludf.DUMMYFUNCTION("TRIM(REGEXREPLACE(REGEXREPLACE(REGEXREPLACE(REGEXREPLACE(REGEXREPLACE(REGEXREPLACE(REGEXREPLACE(REGEXREPLACE(REGEXREPLACE(
A127,""Budget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)"),"Metallurgic Drakes")</f>
        <v>Metallurgic Drakes</v>
      </c>
      <c r="J127" s="12">
        <v>-9.92</v>
      </c>
      <c r="K127" s="12">
        <v>-11.26</v>
      </c>
      <c r="L127" s="13">
        <v>-0.1012244898</v>
      </c>
      <c r="M127" s="13">
        <v>-0.45040000000000002</v>
      </c>
    </row>
    <row r="128" spans="1:13" ht="15.75" customHeight="1" x14ac:dyDescent="0.25">
      <c r="A128" s="8" t="s">
        <v>274</v>
      </c>
      <c r="B128" s="8" t="s">
        <v>275</v>
      </c>
      <c r="C128" s="9">
        <v>43473</v>
      </c>
      <c r="D128" s="10">
        <v>94.42</v>
      </c>
      <c r="E128" s="10">
        <v>17.27</v>
      </c>
      <c r="F128" s="11">
        <v>116</v>
      </c>
      <c r="G128" s="11">
        <v>14</v>
      </c>
      <c r="H128" s="8" t="s">
        <v>18</v>
      </c>
      <c r="I128" s="8" t="str">
        <f ca="1">IFERROR(__xludf.DUMMYFUNCTION("TRIM(REGEXREPLACE(REGEXREPLACE(REGEXREPLACE(REGEXREPLACE(REGEXREPLACE(REGEXREPLACE(REGEXREPLACE(REGEXREPLACE(REGEXREPLACE(
A128,""Budget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)"),"Restore Balance 2019")</f>
        <v>Restore Balance 2019</v>
      </c>
      <c r="J128" s="12">
        <v>-21.58</v>
      </c>
      <c r="K128" s="12">
        <v>3.27</v>
      </c>
      <c r="L128" s="13">
        <v>-0.18603448280000001</v>
      </c>
      <c r="M128" s="13">
        <v>0.23357142859999999</v>
      </c>
    </row>
    <row r="129" spans="1:13" ht="15.75" customHeight="1" x14ac:dyDescent="0.25">
      <c r="A129" s="8" t="s">
        <v>276</v>
      </c>
      <c r="B129" s="8" t="s">
        <v>277</v>
      </c>
      <c r="C129" s="9">
        <v>43466</v>
      </c>
      <c r="D129" s="10">
        <v>151.80000000000001</v>
      </c>
      <c r="E129" s="10">
        <v>47.28</v>
      </c>
      <c r="F129" s="11">
        <v>99</v>
      </c>
      <c r="G129" s="11">
        <v>18</v>
      </c>
      <c r="H129" s="8" t="s">
        <v>18</v>
      </c>
      <c r="I129" s="8" t="str">
        <f ca="1">IFERROR(__xludf.DUMMYFUNCTION("TRIM(REGEXREPLACE(REGEXREPLACE(REGEXREPLACE(REGEXREPLACE(REGEXREPLACE(REGEXREPLACE(REGEXREPLACE(REGEXREPLACE(REGEXREPLACE(
A129,""Budget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)"),"RB Reanimator")</f>
        <v>RB Reanimator</v>
      </c>
      <c r="J129" s="12">
        <v>52.8</v>
      </c>
      <c r="K129" s="12">
        <v>29.28</v>
      </c>
      <c r="L129" s="13">
        <v>0.53333333329999999</v>
      </c>
      <c r="M129" s="13">
        <v>1.6266666670000001</v>
      </c>
    </row>
    <row r="130" spans="1:13" ht="15.75" customHeight="1" x14ac:dyDescent="0.25">
      <c r="A130" s="8" t="s">
        <v>278</v>
      </c>
      <c r="B130" s="8" t="s">
        <v>279</v>
      </c>
      <c r="C130" s="9">
        <v>43459</v>
      </c>
      <c r="D130" s="10">
        <v>89.18</v>
      </c>
      <c r="E130" s="10">
        <v>4.74</v>
      </c>
      <c r="F130" s="11">
        <v>93</v>
      </c>
      <c r="G130" s="11">
        <v>5</v>
      </c>
      <c r="H130" s="8" t="s">
        <v>15</v>
      </c>
      <c r="I130" s="8" t="str">
        <f ca="1">IFERROR(__xludf.DUMMYFUNCTION("TRIM(REGEXREPLACE(REGEXREPLACE(REGEXREPLACE(REGEXREPLACE(REGEXREPLACE(REGEXREPLACE(REGEXREPLACE(REGEXREPLACE(REGEXREPLACE(
A130,""Budget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)"),"Dimir Winds")</f>
        <v>Dimir Winds</v>
      </c>
      <c r="J130" s="12">
        <v>-3.82</v>
      </c>
      <c r="K130" s="12">
        <v>-0.26</v>
      </c>
      <c r="L130" s="13">
        <v>-4.1075268819999997E-2</v>
      </c>
      <c r="M130" s="13">
        <v>-5.1999999999999998E-2</v>
      </c>
    </row>
    <row r="131" spans="1:13" ht="15.75" customHeight="1" x14ac:dyDescent="0.25">
      <c r="A131" s="8" t="s">
        <v>280</v>
      </c>
      <c r="B131" s="8" t="s">
        <v>281</v>
      </c>
      <c r="C131" s="9">
        <v>43452</v>
      </c>
      <c r="D131" s="10">
        <v>65.19</v>
      </c>
      <c r="E131" s="10">
        <v>3.89</v>
      </c>
      <c r="F131" s="11">
        <v>57</v>
      </c>
      <c r="G131" s="11">
        <v>8</v>
      </c>
      <c r="H131" s="8" t="s">
        <v>18</v>
      </c>
      <c r="I131" s="8" t="str">
        <f ca="1">IFERROR(__xludf.DUMMYFUNCTION("TRIM(REGEXREPLACE(REGEXREPLACE(REGEXREPLACE(REGEXREPLACE(REGEXREPLACE(REGEXREPLACE(REGEXREPLACE(REGEXREPLACE(REGEXREPLACE(
A131,""Budget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)"),"Goblin Storm")</f>
        <v>Goblin Storm</v>
      </c>
      <c r="J131" s="12">
        <v>8.19</v>
      </c>
      <c r="K131" s="12">
        <v>-4.1100000000000003</v>
      </c>
      <c r="L131" s="13">
        <v>0.14368421049999999</v>
      </c>
      <c r="M131" s="13">
        <v>-0.51375000000000004</v>
      </c>
    </row>
    <row r="132" spans="1:13" ht="15.75" customHeight="1" x14ac:dyDescent="0.25">
      <c r="A132" s="8" t="s">
        <v>282</v>
      </c>
      <c r="B132" s="8" t="s">
        <v>283</v>
      </c>
      <c r="C132" s="9">
        <v>43445</v>
      </c>
      <c r="D132" s="10">
        <v>78.17</v>
      </c>
      <c r="E132" s="10">
        <v>3.16</v>
      </c>
      <c r="F132" s="11">
        <v>96</v>
      </c>
      <c r="G132" s="11">
        <v>13</v>
      </c>
      <c r="H132" s="8" t="s">
        <v>15</v>
      </c>
      <c r="I132" s="8" t="str">
        <f ca="1">IFERROR(__xludf.DUMMYFUNCTION("TRIM(REGEXREPLACE(REGEXREPLACE(REGEXREPLACE(REGEXREPLACE(REGEXREPLACE(REGEXREPLACE(REGEXREPLACE(REGEXREPLACE(REGEXREPLACE(
A132,""Budget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)"),"Bant Climb")</f>
        <v>Bant Climb</v>
      </c>
      <c r="J132" s="12">
        <v>-17.829999999999998</v>
      </c>
      <c r="K132" s="12">
        <v>-9.84</v>
      </c>
      <c r="L132" s="13">
        <v>-0.1857291667</v>
      </c>
      <c r="M132" s="13">
        <v>-0.75692307690000005</v>
      </c>
    </row>
    <row r="133" spans="1:13" ht="15.75" customHeight="1" x14ac:dyDescent="0.25">
      <c r="A133" s="8" t="s">
        <v>284</v>
      </c>
      <c r="B133" s="8" t="s">
        <v>285</v>
      </c>
      <c r="C133" s="9">
        <v>43438</v>
      </c>
      <c r="D133" s="10">
        <v>75.62</v>
      </c>
      <c r="E133" s="10">
        <v>14.64</v>
      </c>
      <c r="F133" s="11">
        <v>92</v>
      </c>
      <c r="G133" s="11">
        <v>13</v>
      </c>
      <c r="H133" s="8" t="s">
        <v>18</v>
      </c>
      <c r="I133" s="8" t="str">
        <f ca="1">IFERROR(__xludf.DUMMYFUNCTION("TRIM(REGEXREPLACE(REGEXREPLACE(REGEXREPLACE(REGEXREPLACE(REGEXREPLACE(REGEXREPLACE(REGEXREPLACE(REGEXREPLACE(REGEXREPLACE(
A133,""Budget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)"),"Mono-Red Frenzy")</f>
        <v>Mono-Red Frenzy</v>
      </c>
      <c r="J133" s="12">
        <v>-16.38</v>
      </c>
      <c r="K133" s="12">
        <v>1.64</v>
      </c>
      <c r="L133" s="13">
        <v>-0.1780434783</v>
      </c>
      <c r="M133" s="13">
        <v>0.1261538462</v>
      </c>
    </row>
    <row r="134" spans="1:13" ht="15.75" customHeight="1" x14ac:dyDescent="0.25">
      <c r="A134" s="8" t="s">
        <v>286</v>
      </c>
      <c r="B134" s="8" t="s">
        <v>287</v>
      </c>
      <c r="C134" s="9">
        <v>43431</v>
      </c>
      <c r="D134" s="10">
        <v>87.94</v>
      </c>
      <c r="E134" s="10">
        <v>12.37</v>
      </c>
      <c r="F134" s="11">
        <v>83</v>
      </c>
      <c r="G134" s="11">
        <v>15</v>
      </c>
      <c r="H134" s="8" t="s">
        <v>15</v>
      </c>
      <c r="I134" s="8" t="str">
        <f ca="1">IFERROR(__xludf.DUMMYFUNCTION("TRIM(REGEXREPLACE(REGEXREPLACE(REGEXREPLACE(REGEXREPLACE(REGEXREPLACE(REGEXREPLACE(REGEXREPLACE(REGEXREPLACE(REGEXREPLACE(
A134,""Budget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)"),"QuasidupliDrake")</f>
        <v>QuasidupliDrake</v>
      </c>
      <c r="J134" s="12">
        <v>4.9400000000000004</v>
      </c>
      <c r="K134" s="12">
        <v>-2.63</v>
      </c>
      <c r="L134" s="13">
        <v>5.9518072290000001E-2</v>
      </c>
      <c r="M134" s="13">
        <v>-0.1753333333</v>
      </c>
    </row>
    <row r="135" spans="1:13" ht="15.75" customHeight="1" x14ac:dyDescent="0.25">
      <c r="A135" s="8" t="s">
        <v>288</v>
      </c>
      <c r="B135" s="8" t="s">
        <v>289</v>
      </c>
      <c r="C135" s="9">
        <v>43424</v>
      </c>
      <c r="D135" s="10">
        <v>81.760000000000005</v>
      </c>
      <c r="E135" s="10">
        <v>14.64</v>
      </c>
      <c r="F135" s="11">
        <v>68</v>
      </c>
      <c r="G135" s="11">
        <v>8</v>
      </c>
      <c r="H135" s="8" t="s">
        <v>18</v>
      </c>
      <c r="I135" s="8" t="str">
        <f ca="1">IFERROR(__xludf.DUMMYFUNCTION("TRIM(REGEXREPLACE(REGEXREPLACE(REGEXREPLACE(REGEXREPLACE(REGEXREPLACE(REGEXREPLACE(REGEXREPLACE(REGEXREPLACE(REGEXREPLACE(
A135,""Budget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)"),"Artifact Blast Affinity")</f>
        <v>Artifact Blast Affinity</v>
      </c>
      <c r="J135" s="12">
        <v>13.76</v>
      </c>
      <c r="K135" s="12">
        <v>6.64</v>
      </c>
      <c r="L135" s="13">
        <v>0.2023529412</v>
      </c>
      <c r="M135" s="13">
        <v>0.83</v>
      </c>
    </row>
    <row r="136" spans="1:13" ht="15.75" customHeight="1" x14ac:dyDescent="0.25">
      <c r="A136" s="8" t="s">
        <v>290</v>
      </c>
      <c r="B136" s="8" t="s">
        <v>291</v>
      </c>
      <c r="C136" s="9">
        <v>43417</v>
      </c>
      <c r="D136" s="10">
        <v>29.2</v>
      </c>
      <c r="E136" s="10">
        <v>1.34</v>
      </c>
      <c r="F136" s="11">
        <v>63</v>
      </c>
      <c r="G136" s="11">
        <v>17</v>
      </c>
      <c r="H136" s="8" t="s">
        <v>15</v>
      </c>
      <c r="I136" s="8" t="str">
        <f ca="1">IFERROR(__xludf.DUMMYFUNCTION("TRIM(REGEXREPLACE(REGEXREPLACE(REGEXREPLACE(REGEXREPLACE(REGEXREPLACE(REGEXREPLACE(REGEXREPLACE(REGEXREPLACE(REGEXREPLACE(
A136,""Budget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)"),"Draft Chaff White Weenie")</f>
        <v>Draft Chaff White Weenie</v>
      </c>
      <c r="J136" s="12">
        <v>-33.799999999999997</v>
      </c>
      <c r="K136" s="12">
        <v>-15.66</v>
      </c>
      <c r="L136" s="13">
        <v>-0.53650793649999995</v>
      </c>
      <c r="M136" s="13">
        <v>-0.92117647059999996</v>
      </c>
    </row>
    <row r="137" spans="1:13" ht="15.75" customHeight="1" x14ac:dyDescent="0.25">
      <c r="A137" s="8" t="s">
        <v>292</v>
      </c>
      <c r="B137" s="8" t="s">
        <v>293</v>
      </c>
      <c r="C137" s="9">
        <v>43410</v>
      </c>
      <c r="D137" s="10">
        <v>137.05000000000001</v>
      </c>
      <c r="E137" s="10">
        <v>8.49</v>
      </c>
      <c r="F137" s="11">
        <v>85</v>
      </c>
      <c r="G137" s="11">
        <v>25</v>
      </c>
      <c r="H137" s="8" t="s">
        <v>15</v>
      </c>
      <c r="I137" s="8" t="str">
        <f ca="1">IFERROR(__xludf.DUMMYFUNCTION("TRIM(REGEXREPLACE(REGEXREPLACE(REGEXREPLACE(REGEXREPLACE(REGEXREPLACE(REGEXREPLACE(REGEXREPLACE(REGEXREPLACE(REGEXREPLACE(
A137,""Budget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)"),"Overflowing Omniscience")</f>
        <v>Overflowing Omniscience</v>
      </c>
      <c r="J137" s="12">
        <v>52.05</v>
      </c>
      <c r="K137" s="12">
        <v>-16.510000000000002</v>
      </c>
      <c r="L137" s="13">
        <v>0.61235294119999994</v>
      </c>
      <c r="M137" s="13">
        <v>-0.66039999999999999</v>
      </c>
    </row>
    <row r="138" spans="1:13" ht="15.75" customHeight="1" x14ac:dyDescent="0.25">
      <c r="A138" s="8" t="s">
        <v>294</v>
      </c>
      <c r="B138" s="8" t="s">
        <v>295</v>
      </c>
      <c r="C138" s="9">
        <v>43403</v>
      </c>
      <c r="D138" s="10">
        <v>54.51</v>
      </c>
      <c r="E138" s="10">
        <v>1.82</v>
      </c>
      <c r="F138" s="11">
        <v>96</v>
      </c>
      <c r="G138" s="11">
        <v>23</v>
      </c>
      <c r="H138" s="8" t="s">
        <v>15</v>
      </c>
      <c r="I138" s="8" t="str">
        <f ca="1">IFERROR(__xludf.DUMMYFUNCTION("TRIM(REGEXREPLACE(REGEXREPLACE(REGEXREPLACE(REGEXREPLACE(REGEXREPLACE(REGEXREPLACE(REGEXREPLACE(REGEXREPLACE(REGEXREPLACE(
A138,""Budget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)"),"Blue-White Mill")</f>
        <v>Blue-White Mill</v>
      </c>
      <c r="J138" s="12">
        <v>-41.49</v>
      </c>
      <c r="K138" s="12">
        <v>-21.18</v>
      </c>
      <c r="L138" s="13">
        <v>-0.4321875</v>
      </c>
      <c r="M138" s="13">
        <v>-0.92086956519999996</v>
      </c>
    </row>
    <row r="139" spans="1:13" ht="15.75" customHeight="1" x14ac:dyDescent="0.25">
      <c r="A139" s="8" t="s">
        <v>296</v>
      </c>
      <c r="B139" s="8" t="s">
        <v>297</v>
      </c>
      <c r="C139" s="9">
        <v>43396</v>
      </c>
      <c r="D139" s="10">
        <v>93.86</v>
      </c>
      <c r="E139" s="10">
        <v>7.11</v>
      </c>
      <c r="F139" s="11">
        <v>88</v>
      </c>
      <c r="G139" s="11">
        <v>13</v>
      </c>
      <c r="H139" s="8" t="s">
        <v>18</v>
      </c>
      <c r="I139" s="8" t="str">
        <f ca="1">IFERROR(__xludf.DUMMYFUNCTION("TRIM(REGEXREPLACE(REGEXREPLACE(REGEXREPLACE(REGEXREPLACE(REGEXREPLACE(REGEXREPLACE(REGEXREPLACE(REGEXREPLACE(REGEXREPLACE(
A139,""Budget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)"),"Pelt Collector Evolve")</f>
        <v>Pelt Collector Evolve</v>
      </c>
      <c r="J139" s="12">
        <v>5.86</v>
      </c>
      <c r="K139" s="12">
        <v>-5.89</v>
      </c>
      <c r="L139" s="13">
        <v>6.6590909089999997E-2</v>
      </c>
      <c r="M139" s="13">
        <v>-0.45307692309999997</v>
      </c>
    </row>
    <row r="140" spans="1:13" ht="15.75" customHeight="1" x14ac:dyDescent="0.25">
      <c r="A140" s="8" t="s">
        <v>298</v>
      </c>
      <c r="B140" s="8" t="s">
        <v>299</v>
      </c>
      <c r="C140" s="9">
        <v>43389</v>
      </c>
      <c r="D140" s="10">
        <v>113.63</v>
      </c>
      <c r="E140" s="10">
        <v>4.6399999999999997</v>
      </c>
      <c r="F140" s="10"/>
      <c r="G140" s="10"/>
      <c r="H140" s="8" t="s">
        <v>15</v>
      </c>
      <c r="I140" s="8" t="str">
        <f ca="1">IFERROR(__xludf.DUMMYFUNCTION("TRIM(REGEXREPLACE(REGEXREPLACE(REGEXREPLACE(REGEXREPLACE(REGEXREPLACE(REGEXREPLACE(REGEXREPLACE(REGEXREPLACE(REGEXREPLACE(
A140,""Budget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)"),"Golgari Reanimator")</f>
        <v>Golgari Reanimator</v>
      </c>
      <c r="J140" s="8" t="s">
        <v>668</v>
      </c>
      <c r="K140" s="8" t="s">
        <v>668</v>
      </c>
      <c r="L140" s="13" t="s">
        <v>668</v>
      </c>
      <c r="M140" s="13" t="s">
        <v>668</v>
      </c>
    </row>
    <row r="141" spans="1:13" ht="15.75" customHeight="1" x14ac:dyDescent="0.25">
      <c r="A141" s="8" t="s">
        <v>300</v>
      </c>
      <c r="B141" s="8" t="s">
        <v>301</v>
      </c>
      <c r="C141" s="9">
        <v>43382</v>
      </c>
      <c r="D141" s="10">
        <v>190.4</v>
      </c>
      <c r="E141" s="10">
        <v>1.6</v>
      </c>
      <c r="F141" s="11">
        <v>98</v>
      </c>
      <c r="G141" s="11">
        <v>22</v>
      </c>
      <c r="H141" s="8" t="s">
        <v>15</v>
      </c>
      <c r="I141" s="8" t="str">
        <f ca="1">IFERROR(__xludf.DUMMYFUNCTION("TRIM(REGEXREPLACE(REGEXREPLACE(REGEXREPLACE(REGEXREPLACE(REGEXREPLACE(REGEXREPLACE(REGEXREPLACE(REGEXREPLACE(REGEXREPLACE(
A141,""Budget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)"),"Elfball")</f>
        <v>Elfball</v>
      </c>
      <c r="J141" s="12">
        <v>92.4</v>
      </c>
      <c r="K141" s="12">
        <v>-20.399999999999999</v>
      </c>
      <c r="L141" s="13">
        <v>0.9428571429</v>
      </c>
      <c r="M141" s="13">
        <v>-0.92727272729999999</v>
      </c>
    </row>
    <row r="142" spans="1:13" ht="15.75" customHeight="1" x14ac:dyDescent="0.25">
      <c r="A142" s="8" t="s">
        <v>302</v>
      </c>
      <c r="B142" s="8" t="s">
        <v>303</v>
      </c>
      <c r="C142" s="9">
        <v>43375</v>
      </c>
      <c r="D142" s="10">
        <v>95.35</v>
      </c>
      <c r="E142" s="10">
        <v>12.57</v>
      </c>
      <c r="F142" s="11">
        <v>83</v>
      </c>
      <c r="G142" s="11">
        <v>33</v>
      </c>
      <c r="H142" s="8" t="s">
        <v>15</v>
      </c>
      <c r="I142" s="8" t="str">
        <f ca="1">IFERROR(__xludf.DUMMYFUNCTION("TRIM(REGEXREPLACE(REGEXREPLACE(REGEXREPLACE(REGEXREPLACE(REGEXREPLACE(REGEXREPLACE(REGEXREPLACE(REGEXREPLACE(REGEXREPLACE(
A142,""Budget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)"),"Izzet Drakes")</f>
        <v>Izzet Drakes</v>
      </c>
      <c r="J142" s="12">
        <v>12.35</v>
      </c>
      <c r="K142" s="12">
        <v>-20.43</v>
      </c>
      <c r="L142" s="13">
        <v>0.1487951807</v>
      </c>
      <c r="M142" s="13">
        <v>-0.61909090909999998</v>
      </c>
    </row>
    <row r="143" spans="1:13" ht="15.75" customHeight="1" x14ac:dyDescent="0.25">
      <c r="A143" s="8" t="s">
        <v>304</v>
      </c>
      <c r="B143" s="8" t="s">
        <v>305</v>
      </c>
      <c r="C143" s="9">
        <v>43368</v>
      </c>
      <c r="D143" s="10">
        <v>47.66</v>
      </c>
      <c r="E143" s="10">
        <v>20.6</v>
      </c>
      <c r="F143" s="10"/>
      <c r="G143" s="10"/>
      <c r="H143" s="8" t="s">
        <v>18</v>
      </c>
      <c r="I143" s="8" t="str">
        <f ca="1">IFERROR(__xludf.DUMMYFUNCTION("TRIM(REGEXREPLACE(REGEXREPLACE(REGEXREPLACE(REGEXREPLACE(REGEXREPLACE(REGEXREPLACE(REGEXREPLACE(REGEXREPLACE(REGEXREPLACE(
A143,""Budget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)"),"12 Bolt")</f>
        <v>12 Bolt</v>
      </c>
      <c r="J143" s="8" t="s">
        <v>668</v>
      </c>
      <c r="K143" s="8" t="s">
        <v>668</v>
      </c>
      <c r="L143" s="13" t="s">
        <v>668</v>
      </c>
      <c r="M143" s="13" t="s">
        <v>668</v>
      </c>
    </row>
    <row r="144" spans="1:13" ht="15.75" customHeight="1" x14ac:dyDescent="0.25">
      <c r="A144" s="8" t="s">
        <v>306</v>
      </c>
      <c r="B144" s="8" t="s">
        <v>307</v>
      </c>
      <c r="C144" s="9">
        <v>43361</v>
      </c>
      <c r="D144" s="10">
        <v>112.89</v>
      </c>
      <c r="E144" s="10">
        <v>2.4300000000000002</v>
      </c>
      <c r="F144" s="11">
        <v>90</v>
      </c>
      <c r="G144" s="11">
        <v>13</v>
      </c>
      <c r="H144" s="8" t="s">
        <v>15</v>
      </c>
      <c r="I144" s="8" t="str">
        <f ca="1">IFERROR(__xludf.DUMMYFUNCTION("TRIM(REGEXREPLACE(REGEXREPLACE(REGEXREPLACE(REGEXREPLACE(REGEXREPLACE(REGEXREPLACE(REGEXREPLACE(REGEXREPLACE(REGEXREPLACE(
A144,""Budget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)"),"PelakkaMonicon")</f>
        <v>PelakkaMonicon</v>
      </c>
      <c r="J144" s="12">
        <v>22.89</v>
      </c>
      <c r="K144" s="12">
        <v>-10.57</v>
      </c>
      <c r="L144" s="13">
        <v>0.25433333330000002</v>
      </c>
      <c r="M144" s="13">
        <v>-0.81307692310000002</v>
      </c>
    </row>
    <row r="145" spans="1:13" ht="15.75" customHeight="1" x14ac:dyDescent="0.25">
      <c r="A145" s="8" t="s">
        <v>308</v>
      </c>
      <c r="B145" s="8" t="s">
        <v>309</v>
      </c>
      <c r="C145" s="9">
        <v>43354</v>
      </c>
      <c r="D145" s="10">
        <v>76.760000000000005</v>
      </c>
      <c r="E145" s="10">
        <v>7.35</v>
      </c>
      <c r="F145" s="11">
        <v>99</v>
      </c>
      <c r="G145" s="11">
        <v>43</v>
      </c>
      <c r="H145" s="8" t="s">
        <v>18</v>
      </c>
      <c r="I145" s="8" t="str">
        <f ca="1">IFERROR(__xludf.DUMMYFUNCTION("TRIM(REGEXREPLACE(REGEXREPLACE(REGEXREPLACE(REGEXREPLACE(REGEXREPLACE(REGEXREPLACE(REGEXREPLACE(REGEXREPLACE(REGEXREPLACE(
A145,""Budget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)"),"Eminent Domain")</f>
        <v>Eminent Domain</v>
      </c>
      <c r="J145" s="12">
        <v>-22.24</v>
      </c>
      <c r="K145" s="12">
        <v>-35.65</v>
      </c>
      <c r="L145" s="13">
        <v>-0.22464646460000001</v>
      </c>
      <c r="M145" s="13">
        <v>-0.82906976740000005</v>
      </c>
    </row>
    <row r="146" spans="1:13" ht="15.75" customHeight="1" x14ac:dyDescent="0.25">
      <c r="A146" s="8" t="s">
        <v>310</v>
      </c>
      <c r="B146" s="8" t="s">
        <v>311</v>
      </c>
      <c r="C146" s="9">
        <v>43347</v>
      </c>
      <c r="D146" s="10">
        <v>119.29</v>
      </c>
      <c r="E146" s="10">
        <v>5.18</v>
      </c>
      <c r="F146" s="11">
        <v>99</v>
      </c>
      <c r="G146" s="11">
        <v>26</v>
      </c>
      <c r="H146" s="8" t="s">
        <v>18</v>
      </c>
      <c r="I146" s="8" t="str">
        <f ca="1">IFERROR(__xludf.DUMMYFUNCTION("TRIM(REGEXREPLACE(REGEXREPLACE(REGEXREPLACE(REGEXREPLACE(REGEXREPLACE(REGEXREPLACE(REGEXREPLACE(REGEXREPLACE(REGEXREPLACE(
A146,""Budget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)"),"Merfolk")</f>
        <v>Merfolk</v>
      </c>
      <c r="J146" s="12">
        <v>20.29</v>
      </c>
      <c r="K146" s="12">
        <v>-20.82</v>
      </c>
      <c r="L146" s="13">
        <v>0.2049494949</v>
      </c>
      <c r="M146" s="13">
        <v>-0.80076923079999995</v>
      </c>
    </row>
    <row r="147" spans="1:13" ht="15.75" customHeight="1" x14ac:dyDescent="0.25">
      <c r="A147" s="8" t="s">
        <v>312</v>
      </c>
      <c r="B147" s="8" t="s">
        <v>313</v>
      </c>
      <c r="C147" s="9">
        <v>43340</v>
      </c>
      <c r="D147" s="10">
        <v>112.9</v>
      </c>
      <c r="E147" s="10">
        <v>11.09</v>
      </c>
      <c r="F147" s="11">
        <v>94</v>
      </c>
      <c r="G147" s="11">
        <v>20</v>
      </c>
      <c r="H147" s="8" t="s">
        <v>18</v>
      </c>
      <c r="I147" s="8" t="str">
        <f ca="1">IFERROR(__xludf.DUMMYFUNCTION("TRIM(REGEXREPLACE(REGEXREPLACE(REGEXREPLACE(REGEXREPLACE(REGEXREPLACE(REGEXREPLACE(REGEXREPLACE(REGEXREPLACE(REGEXREPLACE(
A147,""Budget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)"),"Sidisi GPG")</f>
        <v>Sidisi GPG</v>
      </c>
      <c r="J147" s="12">
        <v>18.899999999999999</v>
      </c>
      <c r="K147" s="12">
        <v>-8.91</v>
      </c>
      <c r="L147" s="13">
        <v>0.20106382980000001</v>
      </c>
      <c r="M147" s="13">
        <v>-0.44550000000000001</v>
      </c>
    </row>
    <row r="148" spans="1:13" ht="15.75" customHeight="1" x14ac:dyDescent="0.25">
      <c r="A148" s="8" t="s">
        <v>314</v>
      </c>
      <c r="B148" s="8" t="s">
        <v>315</v>
      </c>
      <c r="C148" s="9">
        <v>43333</v>
      </c>
      <c r="D148" s="10">
        <v>116.12</v>
      </c>
      <c r="E148" s="10">
        <v>11.29</v>
      </c>
      <c r="F148" s="11">
        <v>99</v>
      </c>
      <c r="G148" s="11">
        <v>24</v>
      </c>
      <c r="H148" s="8" t="s">
        <v>18</v>
      </c>
      <c r="I148" s="8" t="str">
        <f ca="1">IFERROR(__xludf.DUMMYFUNCTION("TRIM(REGEXREPLACE(REGEXREPLACE(REGEXREPLACE(REGEXREPLACE(REGEXREPLACE(REGEXREPLACE(REGEXREPLACE(REGEXREPLACE(REGEXREPLACE(
A148,""Budget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)"),"Mono-Black Zombies")</f>
        <v>Mono-Black Zombies</v>
      </c>
      <c r="J148" s="12">
        <v>17.12</v>
      </c>
      <c r="K148" s="12">
        <v>-12.71</v>
      </c>
      <c r="L148" s="13">
        <v>0.1729292929</v>
      </c>
      <c r="M148" s="13">
        <v>-0.52958333329999996</v>
      </c>
    </row>
    <row r="149" spans="1:13" ht="15.75" customHeight="1" x14ac:dyDescent="0.25">
      <c r="A149" s="8" t="s">
        <v>316</v>
      </c>
      <c r="B149" s="8" t="s">
        <v>317</v>
      </c>
      <c r="C149" s="9">
        <v>43326</v>
      </c>
      <c r="D149" s="10">
        <v>121.93</v>
      </c>
      <c r="E149" s="10">
        <v>6.31</v>
      </c>
      <c r="F149" s="11">
        <v>97</v>
      </c>
      <c r="G149" s="11">
        <v>16</v>
      </c>
      <c r="H149" s="8" t="s">
        <v>18</v>
      </c>
      <c r="I149" s="8" t="str">
        <f ca="1">IFERROR(__xludf.DUMMYFUNCTION("TRIM(REGEXREPLACE(REGEXREPLACE(REGEXREPLACE(REGEXREPLACE(REGEXREPLACE(REGEXREPLACE(REGEXREPLACE(REGEXREPLACE(REGEXREPLACE(
A149,""Budget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)"),"UR Sai-Master")</f>
        <v>UR Sai-Master</v>
      </c>
      <c r="J149" s="12">
        <v>24.93</v>
      </c>
      <c r="K149" s="12">
        <v>-9.69</v>
      </c>
      <c r="L149" s="13">
        <v>0.25701030930000002</v>
      </c>
      <c r="M149" s="13">
        <v>-0.60562499999999997</v>
      </c>
    </row>
    <row r="150" spans="1:13" ht="15.75" customHeight="1" x14ac:dyDescent="0.25">
      <c r="A150" s="8" t="s">
        <v>318</v>
      </c>
      <c r="B150" s="8" t="s">
        <v>319</v>
      </c>
      <c r="C150" s="9">
        <v>43319</v>
      </c>
      <c r="D150" s="10">
        <v>30.32</v>
      </c>
      <c r="E150" s="10">
        <v>1.55</v>
      </c>
      <c r="F150" s="11">
        <v>47</v>
      </c>
      <c r="G150" s="11">
        <v>10</v>
      </c>
      <c r="H150" s="8" t="s">
        <v>15</v>
      </c>
      <c r="I150" s="8" t="str">
        <f ca="1">IFERROR(__xludf.DUMMYFUNCTION("TRIM(REGEXREPLACE(REGEXREPLACE(REGEXREPLACE(REGEXREPLACE(REGEXREPLACE(REGEXREPLACE(REGEXREPLACE(REGEXREPLACE(REGEXREPLACE(
A150,""Budget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)"),"Mono-White Ascend")</f>
        <v>Mono-White Ascend</v>
      </c>
      <c r="J150" s="12">
        <v>-16.68</v>
      </c>
      <c r="K150" s="12">
        <v>-8.4499999999999993</v>
      </c>
      <c r="L150" s="13">
        <v>-0.35489361699999999</v>
      </c>
      <c r="M150" s="13">
        <v>-0.84499999999999997</v>
      </c>
    </row>
    <row r="151" spans="1:13" ht="15.75" customHeight="1" x14ac:dyDescent="0.25">
      <c r="A151" s="8" t="s">
        <v>320</v>
      </c>
      <c r="B151" s="8" t="s">
        <v>321</v>
      </c>
      <c r="C151" s="9">
        <v>43312</v>
      </c>
      <c r="D151" s="10">
        <v>31.21</v>
      </c>
      <c r="E151" s="10">
        <v>3.43</v>
      </c>
      <c r="F151" s="11">
        <v>49</v>
      </c>
      <c r="G151" s="11">
        <v>19</v>
      </c>
      <c r="H151" s="8" t="s">
        <v>15</v>
      </c>
      <c r="I151" s="8" t="str">
        <f ca="1">IFERROR(__xludf.DUMMYFUNCTION("TRIM(REGEXREPLACE(REGEXREPLACE(REGEXREPLACE(REGEXREPLACE(REGEXREPLACE(REGEXREPLACE(REGEXREPLACE(REGEXREPLACE(REGEXREPLACE(
A151,""Budget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)"),"Goblin Gift")</f>
        <v>Goblin Gift</v>
      </c>
      <c r="J151" s="12">
        <v>-17.79</v>
      </c>
      <c r="K151" s="12">
        <v>-15.57</v>
      </c>
      <c r="L151" s="13">
        <v>-0.3630612245</v>
      </c>
      <c r="M151" s="13">
        <v>-0.8194736842</v>
      </c>
    </row>
    <row r="152" spans="1:13" ht="15.75" customHeight="1" x14ac:dyDescent="0.25">
      <c r="A152" s="8" t="s">
        <v>322</v>
      </c>
      <c r="B152" s="8" t="s">
        <v>323</v>
      </c>
      <c r="C152" s="9">
        <v>43305</v>
      </c>
      <c r="D152" s="10">
        <v>63.75</v>
      </c>
      <c r="E152" s="10">
        <v>1.92</v>
      </c>
      <c r="F152" s="11">
        <v>84</v>
      </c>
      <c r="G152" s="11">
        <v>40</v>
      </c>
      <c r="H152" s="8" t="s">
        <v>15</v>
      </c>
      <c r="I152" s="8" t="str">
        <f ca="1">IFERROR(__xludf.DUMMYFUNCTION("TRIM(REGEXREPLACE(REGEXREPLACE(REGEXREPLACE(REGEXREPLACE(REGEXREPLACE(REGEXREPLACE(REGEXREPLACE(REGEXREPLACE(REGEXREPLACE(
A152,""Budget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)"),"Bogle Horse Green")</f>
        <v>Bogle Horse Green</v>
      </c>
      <c r="J152" s="12">
        <v>-20.25</v>
      </c>
      <c r="K152" s="12">
        <v>-38.08</v>
      </c>
      <c r="L152" s="13">
        <v>-0.2410714286</v>
      </c>
      <c r="M152" s="13">
        <v>-0.95199999999999996</v>
      </c>
    </row>
    <row r="153" spans="1:13" ht="15.75" customHeight="1" x14ac:dyDescent="0.25">
      <c r="A153" s="8" t="s">
        <v>324</v>
      </c>
      <c r="B153" s="8" t="s">
        <v>325</v>
      </c>
      <c r="C153" s="9">
        <v>43298</v>
      </c>
      <c r="D153" s="10">
        <v>50.04</v>
      </c>
      <c r="E153" s="10">
        <v>2.21</v>
      </c>
      <c r="F153" s="11">
        <v>89</v>
      </c>
      <c r="G153" s="11">
        <v>35</v>
      </c>
      <c r="H153" s="8" t="s">
        <v>15</v>
      </c>
      <c r="I153" s="8" t="str">
        <f ca="1">IFERROR(__xludf.DUMMYFUNCTION("TRIM(REGEXREPLACE(REGEXREPLACE(REGEXREPLACE(REGEXREPLACE(REGEXREPLACE(REGEXREPLACE(REGEXREPLACE(REGEXREPLACE(REGEXREPLACE(
A153,""Budget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)"),"Zombies")</f>
        <v>Zombies</v>
      </c>
      <c r="J153" s="12">
        <v>-38.96</v>
      </c>
      <c r="K153" s="12">
        <v>-32.79</v>
      </c>
      <c r="L153" s="13">
        <v>-0.43775280900000002</v>
      </c>
      <c r="M153" s="13">
        <v>-0.9368571429</v>
      </c>
    </row>
    <row r="154" spans="1:13" ht="15.75" customHeight="1" x14ac:dyDescent="0.25">
      <c r="A154" s="8" t="s">
        <v>326</v>
      </c>
      <c r="B154" s="8" t="s">
        <v>327</v>
      </c>
      <c r="C154" s="9">
        <v>43291</v>
      </c>
      <c r="D154" s="10">
        <v>73.98</v>
      </c>
      <c r="E154" s="10">
        <v>3.71</v>
      </c>
      <c r="F154" s="11">
        <v>99</v>
      </c>
      <c r="G154" s="11">
        <v>31</v>
      </c>
      <c r="H154" s="8" t="s">
        <v>18</v>
      </c>
      <c r="I154" s="8" t="str">
        <f ca="1">IFERROR(__xludf.DUMMYFUNCTION("TRIM(REGEXREPLACE(REGEXREPLACE(REGEXREPLACE(REGEXREPLACE(REGEXREPLACE(REGEXREPLACE(REGEXREPLACE(REGEXREPLACE(REGEXREPLACE(
A154,""Budget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)"),"UW Naban")</f>
        <v>UW Naban</v>
      </c>
      <c r="J154" s="12">
        <v>-25.02</v>
      </c>
      <c r="K154" s="12">
        <v>-27.29</v>
      </c>
      <c r="L154" s="13">
        <v>-0.25272727270000001</v>
      </c>
      <c r="M154" s="13">
        <v>-0.88032258060000002</v>
      </c>
    </row>
    <row r="155" spans="1:13" ht="15.75" customHeight="1" x14ac:dyDescent="0.25">
      <c r="A155" s="8" t="s">
        <v>328</v>
      </c>
      <c r="B155" s="8" t="s">
        <v>329</v>
      </c>
      <c r="C155" s="9">
        <v>43284</v>
      </c>
      <c r="D155" s="10">
        <v>133.09</v>
      </c>
      <c r="E155" s="10">
        <v>10.55</v>
      </c>
      <c r="F155" s="11">
        <v>98</v>
      </c>
      <c r="G155" s="11">
        <v>27</v>
      </c>
      <c r="H155" s="8" t="s">
        <v>18</v>
      </c>
      <c r="I155" s="8" t="str">
        <f ca="1">IFERROR(__xludf.DUMMYFUNCTION("TRIM(REGEXREPLACE(REGEXREPLACE(REGEXREPLACE(REGEXREPLACE(REGEXREPLACE(REGEXREPLACE(REGEXREPLACE(REGEXREPLACE(REGEXREPLACE(
A155,""Budget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)"),"Obliterator Devotion")</f>
        <v>Obliterator Devotion</v>
      </c>
      <c r="J155" s="12">
        <v>35.090000000000003</v>
      </c>
      <c r="K155" s="12">
        <v>-16.45</v>
      </c>
      <c r="L155" s="13">
        <v>0.3580612245</v>
      </c>
      <c r="M155" s="13">
        <v>-0.60925925930000002</v>
      </c>
    </row>
    <row r="156" spans="1:13" ht="15.75" customHeight="1" x14ac:dyDescent="0.25">
      <c r="A156" s="8" t="s">
        <v>330</v>
      </c>
      <c r="B156" s="8" t="s">
        <v>331</v>
      </c>
      <c r="C156" s="9">
        <v>43277</v>
      </c>
      <c r="D156" s="10">
        <v>75.44</v>
      </c>
      <c r="E156" s="10">
        <v>2.25</v>
      </c>
      <c r="F156" s="11">
        <v>80</v>
      </c>
      <c r="G156" s="11">
        <v>25</v>
      </c>
      <c r="H156" s="8" t="s">
        <v>15</v>
      </c>
      <c r="I156" s="8" t="str">
        <f ca="1">IFERROR(__xludf.DUMMYFUNCTION("TRIM(REGEXREPLACE(REGEXREPLACE(REGEXREPLACE(REGEXREPLACE(REGEXREPLACE(REGEXREPLACE(REGEXREPLACE(REGEXREPLACE(REGEXREPLACE(
A156,""Budget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)"),"Haphazard Ramp")</f>
        <v>Haphazard Ramp</v>
      </c>
      <c r="J156" s="12">
        <v>-4.5599999999999996</v>
      </c>
      <c r="K156" s="12">
        <v>-22.75</v>
      </c>
      <c r="L156" s="13">
        <v>-5.7000000000000002E-2</v>
      </c>
      <c r="M156" s="13">
        <v>-0.91</v>
      </c>
    </row>
    <row r="157" spans="1:13" ht="15.75" customHeight="1" x14ac:dyDescent="0.25">
      <c r="A157" s="8" t="s">
        <v>332</v>
      </c>
      <c r="B157" s="8" t="s">
        <v>333</v>
      </c>
      <c r="C157" s="9">
        <v>43270</v>
      </c>
      <c r="D157" s="10">
        <v>83.15</v>
      </c>
      <c r="E157" s="10">
        <v>16.86</v>
      </c>
      <c r="F157" s="11">
        <v>89</v>
      </c>
      <c r="G157" s="11">
        <v>30</v>
      </c>
      <c r="H157" s="8" t="s">
        <v>18</v>
      </c>
      <c r="I157" s="8" t="str">
        <f ca="1">IFERROR(__xludf.DUMMYFUNCTION("TRIM(REGEXREPLACE(REGEXREPLACE(REGEXREPLACE(REGEXREPLACE(REGEXREPLACE(REGEXREPLACE(REGEXREPLACE(REGEXREPLACE(REGEXREPLACE(
A157,""Budget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)"),"Mono-Blue Djinn")</f>
        <v>Mono-Blue Djinn</v>
      </c>
      <c r="J157" s="12">
        <v>-5.85</v>
      </c>
      <c r="K157" s="12">
        <v>-13.14</v>
      </c>
      <c r="L157" s="13">
        <v>-6.5730337080000006E-2</v>
      </c>
      <c r="M157" s="13">
        <v>-0.438</v>
      </c>
    </row>
    <row r="158" spans="1:13" ht="15.75" customHeight="1" x14ac:dyDescent="0.25">
      <c r="A158" s="8" t="s">
        <v>334</v>
      </c>
      <c r="B158" s="8" t="s">
        <v>335</v>
      </c>
      <c r="C158" s="9">
        <v>43263</v>
      </c>
      <c r="D158" s="10">
        <v>234.22</v>
      </c>
      <c r="E158" s="10">
        <v>20.149999999999999</v>
      </c>
      <c r="F158" s="11">
        <v>92</v>
      </c>
      <c r="G158" s="11">
        <v>33</v>
      </c>
      <c r="H158" s="8" t="s">
        <v>15</v>
      </c>
      <c r="I158" s="8" t="str">
        <f ca="1">IFERROR(__xludf.DUMMYFUNCTION("TRIM(REGEXREPLACE(REGEXREPLACE(REGEXREPLACE(REGEXREPLACE(REGEXREPLACE(REGEXREPLACE(REGEXREPLACE(REGEXREPLACE(REGEXREPLACE(
A158,""Budget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)"),"Mono-Blue Storm")</f>
        <v>Mono-Blue Storm</v>
      </c>
      <c r="J158" s="12">
        <v>142.22</v>
      </c>
      <c r="K158" s="12">
        <v>-12.85</v>
      </c>
      <c r="L158" s="13">
        <v>1.5458695650000001</v>
      </c>
      <c r="M158" s="13">
        <v>-0.3893939394</v>
      </c>
    </row>
    <row r="159" spans="1:13" ht="15.75" customHeight="1" x14ac:dyDescent="0.25">
      <c r="A159" s="8" t="s">
        <v>336</v>
      </c>
      <c r="B159" s="8" t="s">
        <v>337</v>
      </c>
      <c r="C159" s="9">
        <v>43256</v>
      </c>
      <c r="D159" s="10">
        <v>119.26</v>
      </c>
      <c r="E159" s="10">
        <v>4.9000000000000004</v>
      </c>
      <c r="F159" s="11">
        <v>96</v>
      </c>
      <c r="G159" s="11">
        <v>41</v>
      </c>
      <c r="H159" s="8" t="s">
        <v>15</v>
      </c>
      <c r="I159" s="8" t="str">
        <f ca="1">IFERROR(__xludf.DUMMYFUNCTION("TRIM(REGEXREPLACE(REGEXREPLACE(REGEXREPLACE(REGEXREPLACE(REGEXREPLACE(REGEXREPLACE(REGEXREPLACE(REGEXREPLACE(REGEXREPLACE(
A159,""Budget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)"),"UG Lands")</f>
        <v>UG Lands</v>
      </c>
      <c r="J159" s="12">
        <v>23.26</v>
      </c>
      <c r="K159" s="12">
        <v>-36.1</v>
      </c>
      <c r="L159" s="13">
        <v>0.24229166669999999</v>
      </c>
      <c r="M159" s="13">
        <v>-0.8804878049</v>
      </c>
    </row>
    <row r="160" spans="1:13" ht="15.75" customHeight="1" x14ac:dyDescent="0.25">
      <c r="A160" s="8" t="s">
        <v>338</v>
      </c>
      <c r="B160" s="8" t="s">
        <v>339</v>
      </c>
      <c r="C160" s="9">
        <v>43249</v>
      </c>
      <c r="D160" s="10">
        <v>101.74</v>
      </c>
      <c r="E160" s="10">
        <v>26.65</v>
      </c>
      <c r="F160" s="11">
        <v>98</v>
      </c>
      <c r="G160" s="11">
        <v>57</v>
      </c>
      <c r="H160" s="8" t="s">
        <v>18</v>
      </c>
      <c r="I160" s="8" t="str">
        <f ca="1">IFERROR(__xludf.DUMMYFUNCTION("TRIM(REGEXREPLACE(REGEXREPLACE(REGEXREPLACE(REGEXREPLACE(REGEXREPLACE(REGEXREPLACE(REGEXREPLACE(REGEXREPLACE(REGEXREPLACE(
A160,""Budget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)"),"Thunderous Wizards")</f>
        <v>Thunderous Wizards</v>
      </c>
      <c r="J160" s="12">
        <v>3.74</v>
      </c>
      <c r="K160" s="12">
        <v>-30.35</v>
      </c>
      <c r="L160" s="13">
        <v>3.816326531E-2</v>
      </c>
      <c r="M160" s="13">
        <v>-0.5324561404</v>
      </c>
    </row>
    <row r="161" spans="1:13" ht="15.75" customHeight="1" x14ac:dyDescent="0.25">
      <c r="A161" s="8" t="s">
        <v>340</v>
      </c>
      <c r="B161" s="8" t="s">
        <v>341</v>
      </c>
      <c r="C161" s="9">
        <v>43242</v>
      </c>
      <c r="D161" s="10">
        <v>97.6</v>
      </c>
      <c r="E161" s="10">
        <v>3.22</v>
      </c>
      <c r="F161" s="11">
        <v>98</v>
      </c>
      <c r="G161" s="11">
        <v>23</v>
      </c>
      <c r="H161" s="8" t="s">
        <v>15</v>
      </c>
      <c r="I161" s="8" t="str">
        <f ca="1">IFERROR(__xludf.DUMMYFUNCTION("TRIM(REGEXREPLACE(REGEXREPLACE(REGEXREPLACE(REGEXREPLACE(REGEXREPLACE(REGEXREPLACE(REGEXREPLACE(REGEXREPLACE(REGEXREPLACE(
A161,""Budget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)"),"Sultai Muldrotha")</f>
        <v>Sultai Muldrotha</v>
      </c>
      <c r="J161" s="12">
        <v>-0.4</v>
      </c>
      <c r="K161" s="12">
        <v>-19.78</v>
      </c>
      <c r="L161" s="13">
        <v>-4.0816326530000004E-3</v>
      </c>
      <c r="M161" s="13">
        <v>-0.86</v>
      </c>
    </row>
    <row r="162" spans="1:13" ht="15.75" customHeight="1" x14ac:dyDescent="0.25">
      <c r="A162" s="8" t="s">
        <v>342</v>
      </c>
      <c r="B162" s="8" t="s">
        <v>343</v>
      </c>
      <c r="C162" s="9">
        <v>43235</v>
      </c>
      <c r="D162" s="10">
        <v>98.14</v>
      </c>
      <c r="E162" s="10">
        <v>22.58</v>
      </c>
      <c r="F162" s="11">
        <v>76</v>
      </c>
      <c r="G162" s="11">
        <v>41</v>
      </c>
      <c r="H162" s="8" t="s">
        <v>15</v>
      </c>
      <c r="I162" s="8" t="str">
        <f ca="1">IFERROR(__xludf.DUMMYFUNCTION("TRIM(REGEXREPLACE(REGEXREPLACE(REGEXREPLACE(REGEXREPLACE(REGEXREPLACE(REGEXREPLACE(REGEXREPLACE(REGEXREPLACE(REGEXREPLACE(
A162,""Budget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)"),"UR Auras")</f>
        <v>UR Auras</v>
      </c>
      <c r="J162" s="12">
        <v>22.14</v>
      </c>
      <c r="K162" s="12">
        <v>-18.420000000000002</v>
      </c>
      <c r="L162" s="13">
        <v>0.29131578949999998</v>
      </c>
      <c r="M162" s="13">
        <v>-0.44926829270000002</v>
      </c>
    </row>
    <row r="163" spans="1:13" ht="15.75" customHeight="1" x14ac:dyDescent="0.25">
      <c r="A163" s="8" t="s">
        <v>344</v>
      </c>
      <c r="B163" s="8" t="s">
        <v>345</v>
      </c>
      <c r="C163" s="9">
        <v>43228</v>
      </c>
      <c r="D163" s="10">
        <v>22.17</v>
      </c>
      <c r="E163" s="10">
        <v>9.74</v>
      </c>
      <c r="F163" s="11">
        <v>27</v>
      </c>
      <c r="G163" s="11">
        <v>38</v>
      </c>
      <c r="H163" s="8" t="s">
        <v>15</v>
      </c>
      <c r="I163" s="8" t="str">
        <f ca="1">IFERROR(__xludf.DUMMYFUNCTION("TRIM(REGEXREPLACE(REGEXREPLACE(REGEXREPLACE(REGEXREPLACE(REGEXREPLACE(REGEXREPLACE(REGEXREPLACE(REGEXREPLACE(REGEXREPLACE(
A163,""Budget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)"),"Flaming Wizard Burn")</f>
        <v>Flaming Wizard Burn</v>
      </c>
      <c r="J163" s="12">
        <v>-4.83</v>
      </c>
      <c r="K163" s="12">
        <v>-28.26</v>
      </c>
      <c r="L163" s="13">
        <v>-0.17888888889999999</v>
      </c>
      <c r="M163" s="13">
        <v>-0.7436842105</v>
      </c>
    </row>
    <row r="164" spans="1:13" ht="15.75" customHeight="1" x14ac:dyDescent="0.25">
      <c r="A164" s="8" t="s">
        <v>346</v>
      </c>
      <c r="B164" s="8" t="s">
        <v>347</v>
      </c>
      <c r="C164" s="9">
        <v>43221</v>
      </c>
      <c r="D164" s="10">
        <v>123.21</v>
      </c>
      <c r="E164" s="10">
        <v>2.52</v>
      </c>
      <c r="F164" s="11">
        <v>80</v>
      </c>
      <c r="G164" s="11">
        <v>35</v>
      </c>
      <c r="H164" s="8" t="s">
        <v>15</v>
      </c>
      <c r="I164" s="8" t="str">
        <f ca="1">IFERROR(__xludf.DUMMYFUNCTION("TRIM(REGEXREPLACE(REGEXREPLACE(REGEXREPLACE(REGEXREPLACE(REGEXREPLACE(REGEXREPLACE(REGEXREPLACE(REGEXREPLACE(REGEXREPLACE(
A164,""Budget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)"),"Saprolings")</f>
        <v>Saprolings</v>
      </c>
      <c r="J164" s="12">
        <v>43.21</v>
      </c>
      <c r="K164" s="12">
        <v>-32.479999999999997</v>
      </c>
      <c r="L164" s="13">
        <v>0.54012499999999997</v>
      </c>
      <c r="M164" s="13">
        <v>-0.92800000000000005</v>
      </c>
    </row>
    <row r="165" spans="1:13" ht="15.75" customHeight="1" x14ac:dyDescent="0.25">
      <c r="A165" s="8" t="s">
        <v>348</v>
      </c>
      <c r="B165" s="8" t="s">
        <v>349</v>
      </c>
      <c r="C165" s="9">
        <v>43214</v>
      </c>
      <c r="D165" s="10">
        <v>83.17</v>
      </c>
      <c r="E165" s="10">
        <v>7.23</v>
      </c>
      <c r="F165" s="11">
        <v>98</v>
      </c>
      <c r="G165" s="11">
        <v>49</v>
      </c>
      <c r="H165" s="8" t="s">
        <v>18</v>
      </c>
      <c r="I165" s="8" t="str">
        <f ca="1">IFERROR(__xludf.DUMMYFUNCTION("TRIM(REGEXREPLACE(REGEXREPLACE(REGEXREPLACE(REGEXREPLACE(REGEXREPLACE(REGEXREPLACE(REGEXREPLACE(REGEXREPLACE(REGEXREPLACE(
A165,""Budget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)"),"GW Interlude")</f>
        <v>GW Interlude</v>
      </c>
      <c r="J165" s="12">
        <v>-14.83</v>
      </c>
      <c r="K165" s="12">
        <v>-41.77</v>
      </c>
      <c r="L165" s="13">
        <v>-0.15132653060000001</v>
      </c>
      <c r="M165" s="13">
        <v>-0.85244897959999999</v>
      </c>
    </row>
    <row r="166" spans="1:13" ht="15.75" customHeight="1" x14ac:dyDescent="0.25">
      <c r="A166" s="8" t="s">
        <v>350</v>
      </c>
      <c r="B166" s="8" t="s">
        <v>351</v>
      </c>
      <c r="C166" s="9">
        <v>43207</v>
      </c>
      <c r="D166" s="10">
        <v>65.150000000000006</v>
      </c>
      <c r="E166" s="10">
        <v>1.86</v>
      </c>
      <c r="F166" s="11">
        <v>88</v>
      </c>
      <c r="G166" s="11">
        <v>30</v>
      </c>
      <c r="H166" s="8" t="s">
        <v>18</v>
      </c>
      <c r="I166" s="8" t="str">
        <f ca="1">IFERROR(__xludf.DUMMYFUNCTION("TRIM(REGEXREPLACE(REGEXREPLACE(REGEXREPLACE(REGEXREPLACE(REGEXREPLACE(REGEXREPLACE(REGEXREPLACE(REGEXREPLACE(REGEXREPLACE(
A166,""Budget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)"),"Mono-White Leyline Tokens")</f>
        <v>Mono-White Leyline Tokens</v>
      </c>
      <c r="J166" s="12">
        <v>-22.85</v>
      </c>
      <c r="K166" s="12">
        <v>-28.14</v>
      </c>
      <c r="L166" s="13">
        <v>-0.2596590909</v>
      </c>
      <c r="M166" s="13">
        <v>-0.93799999999999994</v>
      </c>
    </row>
    <row r="167" spans="1:13" ht="15.75" customHeight="1" x14ac:dyDescent="0.25">
      <c r="A167" s="8" t="s">
        <v>352</v>
      </c>
      <c r="B167" s="8" t="s">
        <v>353</v>
      </c>
      <c r="C167" s="9">
        <v>43200</v>
      </c>
      <c r="D167" s="10">
        <v>163.09</v>
      </c>
      <c r="E167" s="10">
        <v>4.1100000000000003</v>
      </c>
      <c r="F167" s="11">
        <v>99</v>
      </c>
      <c r="G167" s="11">
        <v>25</v>
      </c>
      <c r="H167" s="8" t="s">
        <v>18</v>
      </c>
      <c r="I167" s="8" t="str">
        <f ca="1">IFERROR(__xludf.DUMMYFUNCTION("TRIM(REGEXREPLACE(REGEXREPLACE(REGEXREPLACE(REGEXREPLACE(REGEXREPLACE(REGEXREPLACE(REGEXREPLACE(REGEXREPLACE(REGEXREPLACE(
A167,""Budget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)"),"Mardu Vampires")</f>
        <v>Mardu Vampires</v>
      </c>
      <c r="J167" s="12">
        <v>64.09</v>
      </c>
      <c r="K167" s="12">
        <v>-20.89</v>
      </c>
      <c r="L167" s="13">
        <v>0.64737373740000004</v>
      </c>
      <c r="M167" s="13">
        <v>-0.83560000000000001</v>
      </c>
    </row>
    <row r="168" spans="1:13" ht="15.75" customHeight="1" x14ac:dyDescent="0.25">
      <c r="A168" s="8" t="s">
        <v>354</v>
      </c>
      <c r="B168" s="8" t="s">
        <v>355</v>
      </c>
      <c r="C168" s="9">
        <v>43193</v>
      </c>
      <c r="D168" s="10">
        <v>121.61</v>
      </c>
      <c r="E168" s="10">
        <v>1.74</v>
      </c>
      <c r="F168" s="11">
        <v>60</v>
      </c>
      <c r="G168" s="11">
        <v>20</v>
      </c>
      <c r="H168" s="8" t="s">
        <v>15</v>
      </c>
      <c r="I168" s="8" t="str">
        <f ca="1">IFERROR(__xludf.DUMMYFUNCTION("TRIM(REGEXREPLACE(REGEXREPLACE(REGEXREPLACE(REGEXREPLACE(REGEXREPLACE(REGEXREPLACE(REGEXREPLACE(REGEXREPLACE(REGEXREPLACE(
A168,""Budget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)"),"Wurm Revolt")</f>
        <v>Wurm Revolt</v>
      </c>
      <c r="J168" s="12">
        <v>61.61</v>
      </c>
      <c r="K168" s="12">
        <v>-18.260000000000002</v>
      </c>
      <c r="L168" s="13">
        <v>1.0268333329999999</v>
      </c>
      <c r="M168" s="13">
        <v>-0.91300000000000003</v>
      </c>
    </row>
    <row r="169" spans="1:13" ht="15.75" customHeight="1" x14ac:dyDescent="0.25">
      <c r="A169" s="8" t="s">
        <v>356</v>
      </c>
      <c r="B169" s="8" t="s">
        <v>357</v>
      </c>
      <c r="C169" s="9">
        <v>43186</v>
      </c>
      <c r="D169" s="10">
        <v>57.93</v>
      </c>
      <c r="E169" s="10">
        <v>8.69</v>
      </c>
      <c r="F169" s="11">
        <v>100</v>
      </c>
      <c r="G169" s="11">
        <v>44</v>
      </c>
      <c r="H169" s="8" t="s">
        <v>18</v>
      </c>
      <c r="I169" s="8" t="str">
        <f ca="1">IFERROR(__xludf.DUMMYFUNCTION("TRIM(REGEXREPLACE(REGEXREPLACE(REGEXREPLACE(REGEXREPLACE(REGEXREPLACE(REGEXREPLACE(REGEXREPLACE(REGEXREPLACE(REGEXREPLACE(
A169,""Budget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)"),"GR HasteBraid")</f>
        <v>GR HasteBraid</v>
      </c>
      <c r="J169" s="12">
        <v>-42.07</v>
      </c>
      <c r="K169" s="12">
        <v>-35.31</v>
      </c>
      <c r="L169" s="13">
        <v>-0.42070000000000002</v>
      </c>
      <c r="M169" s="13">
        <v>-0.80249999999999999</v>
      </c>
    </row>
    <row r="170" spans="1:13" ht="15.75" customHeight="1" x14ac:dyDescent="0.25">
      <c r="A170" s="8" t="s">
        <v>358</v>
      </c>
      <c r="B170" s="8" t="s">
        <v>359</v>
      </c>
      <c r="C170" s="9">
        <v>43179</v>
      </c>
      <c r="D170" s="10">
        <v>75.540000000000006</v>
      </c>
      <c r="E170" s="10">
        <v>7.92</v>
      </c>
      <c r="F170" s="11">
        <v>99</v>
      </c>
      <c r="G170" s="11">
        <v>26</v>
      </c>
      <c r="H170" s="8" t="s">
        <v>18</v>
      </c>
      <c r="I170" s="8" t="str">
        <f ca="1">IFERROR(__xludf.DUMMYFUNCTION("TRIM(REGEXREPLACE(REGEXREPLACE(REGEXREPLACE(REGEXREPLACE(REGEXREPLACE(REGEXREPLACE(REGEXREPLACE(REGEXREPLACE(REGEXREPLACE(
A170,""Budget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)"),"Teferi's Pool")</f>
        <v>Teferi's Pool</v>
      </c>
      <c r="J170" s="12">
        <v>-23.46</v>
      </c>
      <c r="K170" s="12">
        <v>-18.079999999999998</v>
      </c>
      <c r="L170" s="13">
        <v>-0.23696969700000001</v>
      </c>
      <c r="M170" s="13">
        <v>-0.69538461539999996</v>
      </c>
    </row>
    <row r="171" spans="1:13" ht="15.75" customHeight="1" x14ac:dyDescent="0.25">
      <c r="A171" s="8" t="s">
        <v>360</v>
      </c>
      <c r="B171" s="8" t="s">
        <v>361</v>
      </c>
      <c r="C171" s="9">
        <v>43172</v>
      </c>
      <c r="D171" s="10">
        <v>146.47</v>
      </c>
      <c r="E171" s="10">
        <v>1.49</v>
      </c>
      <c r="F171" s="11">
        <v>78</v>
      </c>
      <c r="G171" s="11">
        <v>18</v>
      </c>
      <c r="H171" s="8" t="s">
        <v>15</v>
      </c>
      <c r="I171" s="8" t="str">
        <f ca="1">IFERROR(__xludf.DUMMYFUNCTION("TRIM(REGEXREPLACE(REGEXREPLACE(REGEXREPLACE(REGEXREPLACE(REGEXREPLACE(REGEXREPLACE(REGEXREPLACE(REGEXREPLACE(REGEXREPLACE(
A171,""Budget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)"),"Golden Journey")</f>
        <v>Golden Journey</v>
      </c>
      <c r="J171" s="12">
        <v>68.47</v>
      </c>
      <c r="K171" s="12">
        <v>-16.510000000000002</v>
      </c>
      <c r="L171" s="13">
        <v>0.87782051279999995</v>
      </c>
      <c r="M171" s="13">
        <v>-0.91722222220000005</v>
      </c>
    </row>
    <row r="172" spans="1:13" ht="15.75" customHeight="1" x14ac:dyDescent="0.25">
      <c r="A172" s="8" t="s">
        <v>362</v>
      </c>
      <c r="B172" s="8" t="s">
        <v>363</v>
      </c>
      <c r="C172" s="9">
        <v>43165</v>
      </c>
      <c r="D172" s="10">
        <v>118.73</v>
      </c>
      <c r="E172" s="10">
        <v>2.67</v>
      </c>
      <c r="F172" s="11">
        <v>95</v>
      </c>
      <c r="G172" s="11">
        <v>36</v>
      </c>
      <c r="H172" s="8" t="s">
        <v>15</v>
      </c>
      <c r="I172" s="8" t="str">
        <f ca="1">IFERROR(__xludf.DUMMYFUNCTION("TRIM(REGEXREPLACE(REGEXREPLACE(REGEXREPLACE(REGEXREPLACE(REGEXREPLACE(REGEXREPLACE(REGEXREPLACE(REGEXREPLACE(REGEXREPLACE(
A172,""Budget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)"),"Cultivator Huatli Tokens")</f>
        <v>Cultivator Huatli Tokens</v>
      </c>
      <c r="J172" s="12">
        <v>23.73</v>
      </c>
      <c r="K172" s="12">
        <v>-33.33</v>
      </c>
      <c r="L172" s="13">
        <v>0.24978947369999999</v>
      </c>
      <c r="M172" s="13">
        <v>-0.92583333329999995</v>
      </c>
    </row>
    <row r="173" spans="1:13" ht="15.75" customHeight="1" x14ac:dyDescent="0.25">
      <c r="A173" s="8" t="s">
        <v>364</v>
      </c>
      <c r="B173" s="8" t="s">
        <v>365</v>
      </c>
      <c r="C173" s="9">
        <v>43158</v>
      </c>
      <c r="D173" s="10">
        <v>97.41</v>
      </c>
      <c r="E173" s="10">
        <v>15.47</v>
      </c>
      <c r="F173" s="11">
        <v>100</v>
      </c>
      <c r="G173" s="11">
        <v>60</v>
      </c>
      <c r="H173" s="8" t="s">
        <v>18</v>
      </c>
      <c r="I173" s="8" t="str">
        <f ca="1">IFERROR(__xludf.DUMMYFUNCTION("TRIM(REGEXREPLACE(REGEXREPLACE(REGEXREPLACE(REGEXREPLACE(REGEXREPLACE(REGEXREPLACE(REGEXREPLACE(REGEXREPLACE(REGEXREPLACE(
A173,""Budget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)"),"Mono-Green Land Destruction")</f>
        <v>Mono-Green Land Destruction</v>
      </c>
      <c r="J173" s="12">
        <v>-2.59</v>
      </c>
      <c r="K173" s="12">
        <v>-44.53</v>
      </c>
      <c r="L173" s="13">
        <v>-2.5899999999999999E-2</v>
      </c>
      <c r="M173" s="13">
        <v>-0.74216666669999998</v>
      </c>
    </row>
    <row r="174" spans="1:13" ht="15.75" customHeight="1" x14ac:dyDescent="0.25">
      <c r="A174" s="8" t="s">
        <v>366</v>
      </c>
      <c r="B174" s="8" t="s">
        <v>367</v>
      </c>
      <c r="C174" s="9">
        <v>43151</v>
      </c>
      <c r="D174" s="10">
        <v>54.55</v>
      </c>
      <c r="E174" s="10">
        <v>2.96</v>
      </c>
      <c r="F174" s="11">
        <v>64</v>
      </c>
      <c r="G174" s="11">
        <v>34</v>
      </c>
      <c r="H174" s="8" t="s">
        <v>15</v>
      </c>
      <c r="I174" s="8" t="str">
        <f ca="1">IFERROR(__xludf.DUMMYFUNCTION("TRIM(REGEXREPLACE(REGEXREPLACE(REGEXREPLACE(REGEXREPLACE(REGEXREPLACE(REGEXREPLACE(REGEXREPLACE(REGEXREPLACE(REGEXREPLACE(
A174,""Budget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)"),"Sunbird's Bounty")</f>
        <v>Sunbird's Bounty</v>
      </c>
      <c r="J174" s="12">
        <v>-9.4499999999999993</v>
      </c>
      <c r="K174" s="12">
        <v>-31.04</v>
      </c>
      <c r="L174" s="13">
        <v>-0.14765624999999999</v>
      </c>
      <c r="M174" s="13">
        <v>-0.91294117649999995</v>
      </c>
    </row>
    <row r="175" spans="1:13" ht="15.75" customHeight="1" x14ac:dyDescent="0.25">
      <c r="A175" s="8" t="s">
        <v>368</v>
      </c>
      <c r="B175" s="8" t="s">
        <v>369</v>
      </c>
      <c r="C175" s="9">
        <v>43144</v>
      </c>
      <c r="D175" s="10">
        <v>71.88</v>
      </c>
      <c r="E175" s="10">
        <v>3.81</v>
      </c>
      <c r="F175" s="11">
        <v>81</v>
      </c>
      <c r="G175" s="11">
        <v>51</v>
      </c>
      <c r="H175" s="8" t="s">
        <v>15</v>
      </c>
      <c r="I175" s="8" t="str">
        <f ca="1">IFERROR(__xludf.DUMMYFUNCTION("TRIM(REGEXREPLACE(REGEXREPLACE(REGEXREPLACE(REGEXREPLACE(REGEXREPLACE(REGEXREPLACE(REGEXREPLACE(REGEXREPLACE(REGEXREPLACE(
A175,""Budget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)"),"Mono-Black Panharmonicon")</f>
        <v>Mono-Black Panharmonicon</v>
      </c>
      <c r="J175" s="12">
        <v>-9.1199999999999992</v>
      </c>
      <c r="K175" s="12">
        <v>-47.19</v>
      </c>
      <c r="L175" s="13">
        <v>-0.1125925926</v>
      </c>
      <c r="M175" s="13">
        <v>-0.92529411760000002</v>
      </c>
    </row>
    <row r="176" spans="1:13" ht="15.75" customHeight="1" x14ac:dyDescent="0.25">
      <c r="A176" s="8" t="s">
        <v>370</v>
      </c>
      <c r="B176" s="8" t="s">
        <v>371</v>
      </c>
      <c r="C176" s="9">
        <v>43137</v>
      </c>
      <c r="D176" s="10">
        <v>63.34</v>
      </c>
      <c r="E176" s="10">
        <v>1.52</v>
      </c>
      <c r="F176" s="10"/>
      <c r="G176" s="10"/>
      <c r="H176" s="8" t="s">
        <v>15</v>
      </c>
      <c r="I176" s="8" t="str">
        <f ca="1">IFERROR(__xludf.DUMMYFUNCTION("TRIM(REGEXREPLACE(REGEXREPLACE(REGEXREPLACE(REGEXREPLACE(REGEXREPLACE(REGEXREPLACE(REGEXREPLACE(REGEXREPLACE(REGEXREPLACE(
A176,""Budget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)"),"Ghalta Gearhulk")</f>
        <v>Ghalta Gearhulk</v>
      </c>
      <c r="J176" s="8" t="s">
        <v>668</v>
      </c>
      <c r="K176" s="8" t="s">
        <v>668</v>
      </c>
      <c r="L176" s="13" t="s">
        <v>668</v>
      </c>
      <c r="M176" s="13" t="s">
        <v>668</v>
      </c>
    </row>
    <row r="177" spans="1:13" ht="15.75" customHeight="1" x14ac:dyDescent="0.25">
      <c r="A177" s="8" t="s">
        <v>372</v>
      </c>
      <c r="B177" s="8" t="s">
        <v>373</v>
      </c>
      <c r="C177" s="9">
        <v>43130</v>
      </c>
      <c r="D177" s="10">
        <v>236.02</v>
      </c>
      <c r="E177" s="10">
        <v>16.64</v>
      </c>
      <c r="F177" s="11">
        <v>90</v>
      </c>
      <c r="G177" s="11">
        <v>53</v>
      </c>
      <c r="H177" s="8" t="s">
        <v>15</v>
      </c>
      <c r="I177" s="8" t="str">
        <f ca="1">IFERROR(__xludf.DUMMYFUNCTION("TRIM(REGEXREPLACE(REGEXREPLACE(REGEXREPLACE(REGEXREPLACE(REGEXREPLACE(REGEXREPLACE(REGEXREPLACE(REGEXREPLACE(REGEXREPLACE(
A177,""Budget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)"),"WB Aristocrats")</f>
        <v>WB Aristocrats</v>
      </c>
      <c r="J177" s="12">
        <v>146.02000000000001</v>
      </c>
      <c r="K177" s="12">
        <v>-36.36</v>
      </c>
      <c r="L177" s="13">
        <v>1.6224444440000001</v>
      </c>
      <c r="M177" s="13">
        <v>-0.68603773580000005</v>
      </c>
    </row>
    <row r="178" spans="1:13" ht="15.75" customHeight="1" x14ac:dyDescent="0.25">
      <c r="A178" s="8" t="s">
        <v>374</v>
      </c>
      <c r="B178" s="8" t="s">
        <v>375</v>
      </c>
      <c r="C178" s="9">
        <v>43123</v>
      </c>
      <c r="D178" s="10">
        <v>48.7</v>
      </c>
      <c r="E178" s="10">
        <v>1.1599999999999999</v>
      </c>
      <c r="F178" s="11">
        <v>53</v>
      </c>
      <c r="G178" s="11">
        <v>26</v>
      </c>
      <c r="H178" s="8" t="s">
        <v>15</v>
      </c>
      <c r="I178" s="8" t="str">
        <f ca="1">IFERROR(__xludf.DUMMYFUNCTION("TRIM(REGEXREPLACE(REGEXREPLACE(REGEXREPLACE(REGEXREPLACE(REGEXREPLACE(REGEXREPLACE(REGEXREPLACE(REGEXREPLACE(REGEXREPLACE(
A178,""Budget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)"),"RB Pirates")</f>
        <v>RB Pirates</v>
      </c>
      <c r="J178" s="12">
        <v>-4.3</v>
      </c>
      <c r="K178" s="12">
        <v>-24.84</v>
      </c>
      <c r="L178" s="13">
        <v>-8.1132075469999995E-2</v>
      </c>
      <c r="M178" s="13">
        <v>-0.95538461539999997</v>
      </c>
    </row>
    <row r="179" spans="1:13" ht="15.75" customHeight="1" x14ac:dyDescent="0.25">
      <c r="A179" s="8" t="s">
        <v>376</v>
      </c>
      <c r="B179" s="8" t="s">
        <v>377</v>
      </c>
      <c r="C179" s="9">
        <v>43116</v>
      </c>
      <c r="D179" s="10">
        <v>100.61</v>
      </c>
      <c r="E179" s="10">
        <v>15.41</v>
      </c>
      <c r="F179" s="11">
        <v>85</v>
      </c>
      <c r="G179" s="11">
        <v>35</v>
      </c>
      <c r="H179" s="8" t="s">
        <v>18</v>
      </c>
      <c r="I179" s="8" t="str">
        <f ca="1">IFERROR(__xludf.DUMMYFUNCTION("TRIM(REGEXREPLACE(REGEXREPLACE(REGEXREPLACE(REGEXREPLACE(REGEXREPLACE(REGEXREPLACE(REGEXREPLACE(REGEXREPLACE(REGEXREPLACE(
A179,""Budget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)"),"Mono-Red Hollow One")</f>
        <v>Mono-Red Hollow One</v>
      </c>
      <c r="J179" s="12">
        <v>15.61</v>
      </c>
      <c r="K179" s="12">
        <v>-19.59</v>
      </c>
      <c r="L179" s="13">
        <v>0.18364705880000001</v>
      </c>
      <c r="M179" s="13">
        <v>-0.55971428570000004</v>
      </c>
    </row>
    <row r="180" spans="1:13" ht="15.75" customHeight="1" x14ac:dyDescent="0.25">
      <c r="A180" s="8" t="s">
        <v>378</v>
      </c>
      <c r="B180" s="8" t="s">
        <v>379</v>
      </c>
      <c r="C180" s="9">
        <v>43109</v>
      </c>
      <c r="D180" s="10">
        <v>88.29</v>
      </c>
      <c r="E180" s="10">
        <v>16.170000000000002</v>
      </c>
      <c r="F180" s="11">
        <v>94</v>
      </c>
      <c r="G180" s="11">
        <v>48</v>
      </c>
      <c r="H180" s="8" t="s">
        <v>18</v>
      </c>
      <c r="I180" s="8" t="str">
        <f ca="1">IFERROR(__xludf.DUMMYFUNCTION("TRIM(REGEXREPLACE(REGEXREPLACE(REGEXREPLACE(REGEXREPLACE(REGEXREPLACE(REGEXREPLACE(REGEXREPLACE(REGEXREPLACE(REGEXREPLACE(
A180,""Budget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)"),"Abzan Rites")</f>
        <v>Abzan Rites</v>
      </c>
      <c r="J180" s="12">
        <v>-5.71</v>
      </c>
      <c r="K180" s="12">
        <v>-31.83</v>
      </c>
      <c r="L180" s="13">
        <v>-6.0744680850000003E-2</v>
      </c>
      <c r="M180" s="13">
        <v>-0.66312499999999996</v>
      </c>
    </row>
    <row r="181" spans="1:13" ht="15.75" customHeight="1" x14ac:dyDescent="0.25">
      <c r="A181" s="8" t="s">
        <v>380</v>
      </c>
      <c r="B181" s="8" t="s">
        <v>381</v>
      </c>
      <c r="C181" s="9">
        <v>43102</v>
      </c>
      <c r="D181" s="10">
        <v>100.97</v>
      </c>
      <c r="E181" s="10">
        <v>18.079999999999998</v>
      </c>
      <c r="F181" s="11">
        <v>94</v>
      </c>
      <c r="G181" s="11">
        <v>49</v>
      </c>
      <c r="H181" s="8" t="s">
        <v>18</v>
      </c>
      <c r="I181" s="8" t="str">
        <f ca="1">IFERROR(__xludf.DUMMYFUNCTION("TRIM(REGEXREPLACE(REGEXREPLACE(REGEXREPLACE(REGEXREPLACE(REGEXREPLACE(REGEXREPLACE(REGEXREPLACE(REGEXREPLACE(REGEXREPLACE(
A181,""Budget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)"),"UW Monks")</f>
        <v>UW Monks</v>
      </c>
      <c r="J181" s="12">
        <v>6.97</v>
      </c>
      <c r="K181" s="12">
        <v>-30.92</v>
      </c>
      <c r="L181" s="13">
        <v>7.4148936169999999E-2</v>
      </c>
      <c r="M181" s="13">
        <v>-0.63102040820000005</v>
      </c>
    </row>
    <row r="182" spans="1:13" ht="15.75" customHeight="1" x14ac:dyDescent="0.25">
      <c r="A182" s="8" t="s">
        <v>382</v>
      </c>
      <c r="B182" s="8" t="s">
        <v>383</v>
      </c>
      <c r="C182" s="9">
        <v>43095</v>
      </c>
      <c r="D182" s="10">
        <v>187.31</v>
      </c>
      <c r="E182" s="10">
        <v>9.4</v>
      </c>
      <c r="F182" s="11">
        <v>94</v>
      </c>
      <c r="G182" s="11">
        <v>24</v>
      </c>
      <c r="H182" s="8" t="s">
        <v>18</v>
      </c>
      <c r="I182" s="8" t="str">
        <f ca="1">IFERROR(__xludf.DUMMYFUNCTION("TRIM(REGEXREPLACE(REGEXREPLACE(REGEXREPLACE(REGEXREPLACE(REGEXREPLACE(REGEXREPLACE(REGEXREPLACE(REGEXREPLACE(REGEXREPLACE(
A182,""Budget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)"),"Wizard Devotion")</f>
        <v>Wizard Devotion</v>
      </c>
      <c r="J182" s="12">
        <v>93.31</v>
      </c>
      <c r="K182" s="12">
        <v>-14.6</v>
      </c>
      <c r="L182" s="13">
        <v>0.99265957449999997</v>
      </c>
      <c r="M182" s="13">
        <v>-0.60833333329999995</v>
      </c>
    </row>
    <row r="183" spans="1:13" ht="15.75" customHeight="1" x14ac:dyDescent="0.25">
      <c r="A183" s="8" t="s">
        <v>384</v>
      </c>
      <c r="B183" s="8" t="s">
        <v>385</v>
      </c>
      <c r="C183" s="9">
        <v>43088</v>
      </c>
      <c r="D183" s="10">
        <v>151.13999999999999</v>
      </c>
      <c r="E183" s="10">
        <v>20.34</v>
      </c>
      <c r="F183" s="11">
        <v>99</v>
      </c>
      <c r="G183" s="11">
        <v>53</v>
      </c>
      <c r="H183" s="8" t="s">
        <v>18</v>
      </c>
      <c r="I183" s="8" t="str">
        <f ca="1">IFERROR(__xludf.DUMMYFUNCTION("TRIM(REGEXREPLACE(REGEXREPLACE(REGEXREPLACE(REGEXREPLACE(REGEXREPLACE(REGEXREPLACE(REGEXREPLACE(REGEXREPLACE(REGEXREPLACE(
A183,""Budget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)"),"Ponzamonicon")</f>
        <v>Ponzamonicon</v>
      </c>
      <c r="J183" s="12">
        <v>52.14</v>
      </c>
      <c r="K183" s="12">
        <v>-32.659999999999997</v>
      </c>
      <c r="L183" s="13">
        <v>0.52666666669999995</v>
      </c>
      <c r="M183" s="13">
        <v>-0.61622641509999998</v>
      </c>
    </row>
    <row r="184" spans="1:13" ht="15.75" customHeight="1" x14ac:dyDescent="0.25">
      <c r="A184" s="8" t="s">
        <v>386</v>
      </c>
      <c r="B184" s="8" t="s">
        <v>387</v>
      </c>
      <c r="C184" s="9">
        <v>43081</v>
      </c>
      <c r="D184" s="10">
        <v>67.48</v>
      </c>
      <c r="E184" s="10">
        <v>3.06</v>
      </c>
      <c r="F184" s="11">
        <v>87</v>
      </c>
      <c r="G184" s="11">
        <v>36</v>
      </c>
      <c r="H184" s="8" t="s">
        <v>15</v>
      </c>
      <c r="I184" s="8" t="str">
        <f ca="1">IFERROR(__xludf.DUMMYFUNCTION("TRIM(REGEXREPLACE(REGEXREPLACE(REGEXREPLACE(REGEXREPLACE(REGEXREPLACE(REGEXREPLACE(REGEXREPLACE(REGEXREPLACE(REGEXREPLACE(
A184,""Budget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)"),"Mono-Green Monument")</f>
        <v>Mono-Green Monument</v>
      </c>
      <c r="J184" s="12">
        <v>-19.52</v>
      </c>
      <c r="K184" s="12">
        <v>-32.94</v>
      </c>
      <c r="L184" s="13">
        <v>-0.22436781610000001</v>
      </c>
      <c r="M184" s="13">
        <v>-0.91500000000000004</v>
      </c>
    </row>
    <row r="185" spans="1:13" ht="15.75" customHeight="1" x14ac:dyDescent="0.25">
      <c r="A185" s="8" t="s">
        <v>388</v>
      </c>
      <c r="B185" s="8" t="s">
        <v>389</v>
      </c>
      <c r="C185" s="9">
        <v>43074</v>
      </c>
      <c r="D185" s="10">
        <v>161.22999999999999</v>
      </c>
      <c r="E185" s="10">
        <v>4.6100000000000003</v>
      </c>
      <c r="F185" s="11">
        <v>99</v>
      </c>
      <c r="G185" s="11">
        <v>18</v>
      </c>
      <c r="H185" s="8" t="s">
        <v>18</v>
      </c>
      <c r="I185" s="8" t="str">
        <f ca="1">IFERROR(__xludf.DUMMYFUNCTION("TRIM(REGEXREPLACE(REGEXREPLACE(REGEXREPLACE(REGEXREPLACE(REGEXREPLACE(REGEXREPLACE(REGEXREPLACE(REGEXREPLACE(REGEXREPLACE(
A185,""Budget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)"),"Martyr Proc")</f>
        <v>Martyr Proc</v>
      </c>
      <c r="J185" s="12">
        <v>62.23</v>
      </c>
      <c r="K185" s="12">
        <v>-13.39</v>
      </c>
      <c r="L185" s="13">
        <v>0.62858585860000005</v>
      </c>
      <c r="M185" s="13">
        <v>-0.74388888890000004</v>
      </c>
    </row>
    <row r="186" spans="1:13" ht="15.75" customHeight="1" x14ac:dyDescent="0.25">
      <c r="A186" s="8" t="s">
        <v>390</v>
      </c>
      <c r="B186" s="8" t="s">
        <v>391</v>
      </c>
      <c r="C186" s="9">
        <v>43067</v>
      </c>
      <c r="D186" s="10">
        <v>159.43</v>
      </c>
      <c r="E186" s="10">
        <v>23.52</v>
      </c>
      <c r="F186" s="11">
        <v>99</v>
      </c>
      <c r="G186" s="11">
        <v>31</v>
      </c>
      <c r="H186" s="8" t="s">
        <v>18</v>
      </c>
      <c r="I186" s="8" t="str">
        <f ca="1">IFERROR(__xludf.DUMMYFUNCTION("TRIM(REGEXREPLACE(REGEXREPLACE(REGEXREPLACE(REGEXREPLACE(REGEXREPLACE(REGEXREPLACE(REGEXREPLACE(REGEXREPLACE(REGEXREPLACE(
A186,""Budget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)"),"GB Leap Whip")</f>
        <v>GB Leap Whip</v>
      </c>
      <c r="J186" s="12">
        <v>60.43</v>
      </c>
      <c r="K186" s="12">
        <v>-7.48</v>
      </c>
      <c r="L186" s="13">
        <v>0.61040404039999996</v>
      </c>
      <c r="M186" s="13">
        <v>-0.2412903226</v>
      </c>
    </row>
    <row r="187" spans="1:13" ht="15.75" customHeight="1" x14ac:dyDescent="0.25">
      <c r="A187" s="8" t="s">
        <v>392</v>
      </c>
      <c r="B187" s="8" t="s">
        <v>393</v>
      </c>
      <c r="C187" s="9">
        <v>43060</v>
      </c>
      <c r="D187" s="10">
        <v>140.65</v>
      </c>
      <c r="E187" s="10">
        <v>31.45</v>
      </c>
      <c r="F187" s="11">
        <v>94</v>
      </c>
      <c r="G187" s="11">
        <v>32</v>
      </c>
      <c r="H187" s="8" t="s">
        <v>18</v>
      </c>
      <c r="I187" s="8" t="str">
        <f ca="1">IFERROR(__xludf.DUMMYFUNCTION("TRIM(REGEXREPLACE(REGEXREPLACE(REGEXREPLACE(REGEXREPLACE(REGEXREPLACE(REGEXREPLACE(REGEXREPLACE(REGEXREPLACE(REGEXREPLACE(
A187,""Budget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)"),"UR Prowess")</f>
        <v>UR Prowess</v>
      </c>
      <c r="J187" s="12">
        <v>46.65</v>
      </c>
      <c r="K187" s="12">
        <v>-0.55000000000000004</v>
      </c>
      <c r="L187" s="13">
        <v>0.49627659569999999</v>
      </c>
      <c r="M187" s="13">
        <v>-1.7187500000000001E-2</v>
      </c>
    </row>
    <row r="188" spans="1:13" ht="15.75" customHeight="1" x14ac:dyDescent="0.25">
      <c r="A188" s="8" t="s">
        <v>394</v>
      </c>
      <c r="B188" s="8" t="s">
        <v>395</v>
      </c>
      <c r="C188" s="9">
        <v>43053</v>
      </c>
      <c r="D188" s="10">
        <v>130.34</v>
      </c>
      <c r="E188" s="10">
        <v>2.2200000000000002</v>
      </c>
      <c r="F188" s="11">
        <v>97</v>
      </c>
      <c r="G188" s="11">
        <v>28</v>
      </c>
      <c r="H188" s="8" t="s">
        <v>15</v>
      </c>
      <c r="I188" s="8" t="str">
        <f ca="1">IFERROR(__xludf.DUMMYFUNCTION("TRIM(REGEXREPLACE(REGEXREPLACE(REGEXREPLACE(REGEXREPLACE(REGEXREPLACE(REGEXREPLACE(REGEXREPLACE(REGEXREPLACE(REGEXREPLACE(
A188,""Budget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)"),"Grixis Amulet")</f>
        <v>Grixis Amulet</v>
      </c>
      <c r="J188" s="12">
        <v>33.340000000000003</v>
      </c>
      <c r="K188" s="12">
        <v>-25.78</v>
      </c>
      <c r="L188" s="13">
        <v>0.34371134019999999</v>
      </c>
      <c r="M188" s="13">
        <v>-0.92071428570000002</v>
      </c>
    </row>
    <row r="189" spans="1:13" ht="15.75" customHeight="1" x14ac:dyDescent="0.25">
      <c r="A189" s="8" t="s">
        <v>396</v>
      </c>
      <c r="B189" s="8" t="s">
        <v>397</v>
      </c>
      <c r="C189" s="9">
        <v>43046</v>
      </c>
      <c r="D189" s="10">
        <v>99.42</v>
      </c>
      <c r="E189" s="10">
        <v>7.67</v>
      </c>
      <c r="F189" s="11">
        <v>92</v>
      </c>
      <c r="G189" s="11">
        <v>43</v>
      </c>
      <c r="H189" s="8" t="s">
        <v>18</v>
      </c>
      <c r="I189" s="8" t="str">
        <f ca="1">IFERROR(__xludf.DUMMYFUNCTION("TRIM(REGEXREPLACE(REGEXREPLACE(REGEXREPLACE(REGEXREPLACE(REGEXREPLACE(REGEXREPLACE(REGEXREPLACE(REGEXREPLACE(REGEXREPLACE(
A189,""Budget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)"),"Tempered Tokens")</f>
        <v>Tempered Tokens</v>
      </c>
      <c r="J189" s="12">
        <v>7.42</v>
      </c>
      <c r="K189" s="12">
        <v>-35.33</v>
      </c>
      <c r="L189" s="13">
        <v>8.065217391E-2</v>
      </c>
      <c r="M189" s="13">
        <v>-0.82162790699999999</v>
      </c>
    </row>
    <row r="190" spans="1:13" ht="15.75" customHeight="1" x14ac:dyDescent="0.25">
      <c r="A190" s="8" t="s">
        <v>398</v>
      </c>
      <c r="B190" s="8" t="s">
        <v>399</v>
      </c>
      <c r="C190" s="9">
        <v>43039</v>
      </c>
      <c r="D190" s="10">
        <v>80.58</v>
      </c>
      <c r="E190" s="10">
        <v>3.57</v>
      </c>
      <c r="F190" s="11">
        <v>93</v>
      </c>
      <c r="G190" s="11">
        <v>20</v>
      </c>
      <c r="H190" s="8" t="s">
        <v>15</v>
      </c>
      <c r="I190" s="8" t="str">
        <f ca="1">IFERROR(__xludf.DUMMYFUNCTION("TRIM(REGEXREPLACE(REGEXREPLACE(REGEXREPLACE(REGEXREPLACE(REGEXREPLACE(REGEXREPLACE(REGEXREPLACE(REGEXREPLACE(REGEXREPLACE(
A190,""Budget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)"),"Mono-Black Monument")</f>
        <v>Mono-Black Monument</v>
      </c>
      <c r="J190" s="12">
        <v>-12.42</v>
      </c>
      <c r="K190" s="12">
        <v>-16.43</v>
      </c>
      <c r="L190" s="13">
        <v>-0.1335483871</v>
      </c>
      <c r="M190" s="13">
        <v>-0.82150000000000001</v>
      </c>
    </row>
    <row r="191" spans="1:13" ht="15.75" customHeight="1" x14ac:dyDescent="0.25">
      <c r="A191" s="8" t="s">
        <v>400</v>
      </c>
      <c r="B191" s="8" t="s">
        <v>401</v>
      </c>
      <c r="C191" s="9">
        <v>43032</v>
      </c>
      <c r="D191" s="10">
        <v>134.27000000000001</v>
      </c>
      <c r="E191" s="10">
        <v>2.41</v>
      </c>
      <c r="F191" s="11">
        <v>95</v>
      </c>
      <c r="G191" s="11">
        <v>15</v>
      </c>
      <c r="H191" s="8" t="s">
        <v>15</v>
      </c>
      <c r="I191" s="8" t="str">
        <f ca="1">IFERROR(__xludf.DUMMYFUNCTION("TRIM(REGEXREPLACE(REGEXREPLACE(REGEXREPLACE(REGEXREPLACE(REGEXREPLACE(REGEXREPLACE(REGEXREPLACE(REGEXREPLACE(REGEXREPLACE(
A191,""Budget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)"),"GW Cat Tribal")</f>
        <v>GW Cat Tribal</v>
      </c>
      <c r="J191" s="12">
        <v>39.270000000000003</v>
      </c>
      <c r="K191" s="12">
        <v>-12.59</v>
      </c>
      <c r="L191" s="13">
        <v>0.41336842109999999</v>
      </c>
      <c r="M191" s="13">
        <v>-0.83933333330000004</v>
      </c>
    </row>
    <row r="192" spans="1:13" ht="15.75" customHeight="1" x14ac:dyDescent="0.25">
      <c r="A192" s="8" t="s">
        <v>402</v>
      </c>
      <c r="B192" s="8" t="s">
        <v>403</v>
      </c>
      <c r="C192" s="9">
        <v>43025</v>
      </c>
      <c r="D192" s="10">
        <v>103.96</v>
      </c>
      <c r="E192" s="10">
        <v>1.65</v>
      </c>
      <c r="F192" s="11">
        <v>86</v>
      </c>
      <c r="G192" s="11">
        <v>52</v>
      </c>
      <c r="H192" s="8" t="s">
        <v>15</v>
      </c>
      <c r="I192" s="8" t="str">
        <f ca="1">IFERROR(__xludf.DUMMYFUNCTION("TRIM(REGEXREPLACE(REGEXREPLACE(REGEXREPLACE(REGEXREPLACE(REGEXREPLACE(REGEXREPLACE(REGEXREPLACE(REGEXREPLACE(REGEXREPLACE(
A192,""Budget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)"),"Revolt Treasure Ramp")</f>
        <v>Revolt Treasure Ramp</v>
      </c>
      <c r="J192" s="12">
        <v>17.96</v>
      </c>
      <c r="K192" s="12">
        <v>-50.35</v>
      </c>
      <c r="L192" s="13">
        <v>0.20883720929999999</v>
      </c>
      <c r="M192" s="13">
        <v>-0.96826923080000005</v>
      </c>
    </row>
    <row r="193" spans="1:13" ht="15.75" customHeight="1" x14ac:dyDescent="0.25">
      <c r="A193" s="8" t="s">
        <v>404</v>
      </c>
      <c r="B193" s="8" t="s">
        <v>405</v>
      </c>
      <c r="C193" s="9">
        <v>43018</v>
      </c>
      <c r="D193" s="10">
        <v>93.29</v>
      </c>
      <c r="E193" s="10">
        <v>30.41</v>
      </c>
      <c r="F193" s="11">
        <v>100</v>
      </c>
      <c r="G193" s="11">
        <v>61</v>
      </c>
      <c r="H193" s="8" t="s">
        <v>15</v>
      </c>
      <c r="I193" s="8" t="str">
        <f ca="1">IFERROR(__xludf.DUMMYFUNCTION("TRIM(REGEXREPLACE(REGEXREPLACE(REGEXREPLACE(REGEXREPLACE(REGEXREPLACE(REGEXREPLACE(REGEXREPLACE(REGEXREPLACE(REGEXREPLACE(
A193,""Budget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)"),"Temur Miracle Grow")</f>
        <v>Temur Miracle Grow</v>
      </c>
      <c r="J193" s="12">
        <v>-6.71</v>
      </c>
      <c r="K193" s="12">
        <v>-30.59</v>
      </c>
      <c r="L193" s="13">
        <v>-6.7100000000000007E-2</v>
      </c>
      <c r="M193" s="13">
        <v>-0.50147540980000005</v>
      </c>
    </row>
    <row r="194" spans="1:13" ht="15.75" customHeight="1" x14ac:dyDescent="0.25">
      <c r="A194" s="8" t="s">
        <v>406</v>
      </c>
      <c r="B194" s="8" t="s">
        <v>407</v>
      </c>
      <c r="C194" s="9">
        <v>43011</v>
      </c>
      <c r="D194" s="10">
        <v>50.91</v>
      </c>
      <c r="E194" s="10">
        <v>2.48</v>
      </c>
      <c r="F194" s="11">
        <v>43</v>
      </c>
      <c r="G194" s="11">
        <v>25</v>
      </c>
      <c r="H194" s="8" t="s">
        <v>15</v>
      </c>
      <c r="I194" s="8" t="str">
        <f ca="1">IFERROR(__xludf.DUMMYFUNCTION("TRIM(REGEXREPLACE(REGEXREPLACE(REGEXREPLACE(REGEXREPLACE(REGEXREPLACE(REGEXREPLACE(REGEXREPLACE(REGEXREPLACE(REGEXREPLACE(
A194,""Budget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)"),"Favorable Pirates")</f>
        <v>Favorable Pirates</v>
      </c>
      <c r="J194" s="12">
        <v>7.91</v>
      </c>
      <c r="K194" s="12">
        <v>-22.52</v>
      </c>
      <c r="L194" s="13">
        <v>0.1839534884</v>
      </c>
      <c r="M194" s="13">
        <v>-0.90080000000000005</v>
      </c>
    </row>
    <row r="195" spans="1:13" ht="15.75" customHeight="1" x14ac:dyDescent="0.25">
      <c r="A195" s="8" t="s">
        <v>408</v>
      </c>
      <c r="B195" s="8" t="s">
        <v>409</v>
      </c>
      <c r="C195" s="9">
        <v>43004</v>
      </c>
      <c r="D195" s="10">
        <v>143.46</v>
      </c>
      <c r="E195" s="10">
        <v>13</v>
      </c>
      <c r="F195" s="11">
        <v>87</v>
      </c>
      <c r="G195" s="11">
        <v>33</v>
      </c>
      <c r="H195" s="8" t="s">
        <v>18</v>
      </c>
      <c r="I195" s="8" t="str">
        <f ca="1">IFERROR(__xludf.DUMMYFUNCTION("TRIM(REGEXREPLACE(REGEXREPLACE(REGEXREPLACE(REGEXREPLACE(REGEXREPLACE(REGEXREPLACE(REGEXREPLACE(REGEXREPLACE(REGEXREPLACE(
A195,""Budget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)"),"Rogues")</f>
        <v>Rogues</v>
      </c>
      <c r="J195" s="12">
        <v>56.46</v>
      </c>
      <c r="K195" s="12">
        <v>-20</v>
      </c>
      <c r="L195" s="13">
        <v>0.64896551719999995</v>
      </c>
      <c r="M195" s="13">
        <v>-0.60606060610000001</v>
      </c>
    </row>
    <row r="196" spans="1:13" ht="15.75" customHeight="1" x14ac:dyDescent="0.25">
      <c r="A196" s="8" t="s">
        <v>410</v>
      </c>
      <c r="B196" s="8" t="s">
        <v>411</v>
      </c>
      <c r="C196" s="9">
        <v>42997</v>
      </c>
      <c r="D196" s="10">
        <v>54.91</v>
      </c>
      <c r="E196" s="10">
        <v>3.91</v>
      </c>
      <c r="F196" s="11">
        <v>67</v>
      </c>
      <c r="G196" s="11">
        <v>15</v>
      </c>
      <c r="H196" s="8" t="s">
        <v>18</v>
      </c>
      <c r="I196" s="8" t="str">
        <f ca="1">IFERROR(__xludf.DUMMYFUNCTION("TRIM(REGEXREPLACE(REGEXREPLACE(REGEXREPLACE(REGEXREPLACE(REGEXREPLACE(REGEXREPLACE(REGEXREPLACE(REGEXREPLACE(REGEXREPLACE(
A196,""Budget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)"),"Wildfire")</f>
        <v>Wildfire</v>
      </c>
      <c r="J196" s="12">
        <v>-12.09</v>
      </c>
      <c r="K196" s="12">
        <v>-11.09</v>
      </c>
      <c r="L196" s="13">
        <v>-0.1804477612</v>
      </c>
      <c r="M196" s="13">
        <v>-0.73933333329999995</v>
      </c>
    </row>
    <row r="197" spans="1:13" ht="15.75" customHeight="1" x14ac:dyDescent="0.25">
      <c r="A197" s="8" t="s">
        <v>412</v>
      </c>
      <c r="B197" s="8" t="s">
        <v>413</v>
      </c>
      <c r="C197" s="9">
        <v>42990</v>
      </c>
      <c r="D197" s="10">
        <v>131.31</v>
      </c>
      <c r="E197" s="10">
        <v>15.76</v>
      </c>
      <c r="F197" s="11">
        <v>96</v>
      </c>
      <c r="G197" s="11">
        <v>31</v>
      </c>
      <c r="H197" s="8" t="s">
        <v>18</v>
      </c>
      <c r="I197" s="8" t="str">
        <f ca="1">IFERROR(__xludf.DUMMYFUNCTION("TRIM(REGEXREPLACE(REGEXREPLACE(REGEXREPLACE(REGEXREPLACE(REGEXREPLACE(REGEXREPLACE(REGEXREPLACE(REGEXREPLACE(REGEXREPLACE(
A197,""Budget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)"),"UG Emerge")</f>
        <v>UG Emerge</v>
      </c>
      <c r="J197" s="12">
        <v>35.31</v>
      </c>
      <c r="K197" s="12">
        <v>-15.24</v>
      </c>
      <c r="L197" s="13">
        <v>0.36781249999999999</v>
      </c>
      <c r="M197" s="13">
        <v>-0.49161290320000001</v>
      </c>
    </row>
    <row r="198" spans="1:13" ht="15.75" customHeight="1" x14ac:dyDescent="0.25">
      <c r="A198" s="8" t="s">
        <v>414</v>
      </c>
      <c r="B198" s="8" t="s">
        <v>415</v>
      </c>
      <c r="C198" s="9">
        <v>42983</v>
      </c>
      <c r="D198" s="10">
        <v>96.07</v>
      </c>
      <c r="E198" s="10">
        <v>16.93</v>
      </c>
      <c r="F198" s="11">
        <v>81</v>
      </c>
      <c r="G198" s="11">
        <v>24</v>
      </c>
      <c r="H198" s="8" t="s">
        <v>18</v>
      </c>
      <c r="I198" s="8" t="str">
        <f ca="1">IFERROR(__xludf.DUMMYFUNCTION("TRIM(REGEXREPLACE(REGEXREPLACE(REGEXREPLACE(REGEXREPLACE(REGEXREPLACE(REGEXREPLACE(REGEXREPLACE(REGEXREPLACE(REGEXREPLACE(
A198,""Budget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)"),"Favorable Winds")</f>
        <v>Favorable Winds</v>
      </c>
      <c r="J198" s="12">
        <v>15.07</v>
      </c>
      <c r="K198" s="12">
        <v>-7.07</v>
      </c>
      <c r="L198" s="13">
        <v>0.18604938269999999</v>
      </c>
      <c r="M198" s="13">
        <v>-0.29458333330000003</v>
      </c>
    </row>
    <row r="199" spans="1:13" ht="15.75" customHeight="1" x14ac:dyDescent="0.25">
      <c r="A199" s="8" t="s">
        <v>416</v>
      </c>
      <c r="B199" s="8" t="s">
        <v>417</v>
      </c>
      <c r="C199" s="9">
        <v>42976</v>
      </c>
      <c r="D199" s="10">
        <v>78.790000000000006</v>
      </c>
      <c r="E199" s="10">
        <v>7.53</v>
      </c>
      <c r="F199" s="11">
        <v>70</v>
      </c>
      <c r="G199" s="11">
        <v>20</v>
      </c>
      <c r="H199" s="8" t="s">
        <v>18</v>
      </c>
      <c r="I199" s="8" t="str">
        <f ca="1">IFERROR(__xludf.DUMMYFUNCTION("TRIM(REGEXREPLACE(REGEXREPLACE(REGEXREPLACE(REGEXREPLACE(REGEXREPLACE(REGEXREPLACE(REGEXREPLACE(REGEXREPLACE(REGEXREPLACE(
A199,""Budget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)"),"Monumental Quest")</f>
        <v>Monumental Quest</v>
      </c>
      <c r="J199" s="12">
        <v>8.7899999999999991</v>
      </c>
      <c r="K199" s="12">
        <v>-12.47</v>
      </c>
      <c r="L199" s="13">
        <v>0.12557142860000001</v>
      </c>
      <c r="M199" s="13">
        <v>-0.62350000000000005</v>
      </c>
    </row>
    <row r="200" spans="1:13" ht="15.75" customHeight="1" x14ac:dyDescent="0.25">
      <c r="A200" s="8" t="s">
        <v>418</v>
      </c>
      <c r="B200" s="8" t="s">
        <v>419</v>
      </c>
      <c r="C200" s="9">
        <v>42969</v>
      </c>
      <c r="D200" s="10">
        <v>152.5</v>
      </c>
      <c r="E200" s="10">
        <v>11.68</v>
      </c>
      <c r="F200" s="11">
        <v>92</v>
      </c>
      <c r="G200" s="11">
        <v>21</v>
      </c>
      <c r="H200" s="8" t="s">
        <v>18</v>
      </c>
      <c r="I200" s="8" t="str">
        <f ca="1">IFERROR(__xludf.DUMMYFUNCTION("TRIM(REGEXREPLACE(REGEXREPLACE(REGEXREPLACE(REGEXREPLACE(REGEXREPLACE(REGEXREPLACE(REGEXREPLACE(REGEXREPLACE(REGEXREPLACE(
A200,""Budget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)"),"Vampires")</f>
        <v>Vampires</v>
      </c>
      <c r="J200" s="12">
        <v>60.5</v>
      </c>
      <c r="K200" s="12">
        <v>-9.32</v>
      </c>
      <c r="L200" s="13">
        <v>0.65760869570000002</v>
      </c>
      <c r="M200" s="13">
        <v>-0.44380952379999999</v>
      </c>
    </row>
    <row r="201" spans="1:13" ht="15.75" customHeight="1" x14ac:dyDescent="0.25">
      <c r="A201" s="8" t="s">
        <v>420</v>
      </c>
      <c r="B201" s="8" t="s">
        <v>421</v>
      </c>
      <c r="C201" s="9">
        <v>42963</v>
      </c>
      <c r="D201" s="10">
        <v>37.44</v>
      </c>
      <c r="E201" s="10">
        <v>1.88</v>
      </c>
      <c r="F201" s="11">
        <v>91</v>
      </c>
      <c r="G201" s="11">
        <v>31</v>
      </c>
      <c r="H201" s="8" t="s">
        <v>15</v>
      </c>
      <c r="I201" s="8" t="str">
        <f ca="1">IFERROR(__xludf.DUMMYFUNCTION("TRIM(REGEXREPLACE(REGEXREPLACE(REGEXREPLACE(REGEXREPLACE(REGEXREPLACE(REGEXREPLACE(REGEXREPLACE(REGEXREPLACE(REGEXREPLACE(
A201,""Budget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)"),"Demon Fling Jund")</f>
        <v>Demon Fling Jund</v>
      </c>
      <c r="J201" s="12">
        <v>-53.56</v>
      </c>
      <c r="K201" s="12">
        <v>-29.12</v>
      </c>
      <c r="L201" s="13">
        <v>-0.5885714286</v>
      </c>
      <c r="M201" s="13">
        <v>-0.93935483870000003</v>
      </c>
    </row>
    <row r="202" spans="1:13" ht="15.75" customHeight="1" x14ac:dyDescent="0.25">
      <c r="A202" s="8" t="s">
        <v>422</v>
      </c>
      <c r="B202" s="8" t="s">
        <v>423</v>
      </c>
      <c r="C202" s="9">
        <v>42955</v>
      </c>
      <c r="D202" s="10">
        <v>37.42</v>
      </c>
      <c r="E202" s="10">
        <v>1.94</v>
      </c>
      <c r="F202" s="11">
        <v>83</v>
      </c>
      <c r="G202" s="11">
        <v>23</v>
      </c>
      <c r="H202" s="8" t="s">
        <v>15</v>
      </c>
      <c r="I202" s="8" t="str">
        <f ca="1">IFERROR(__xludf.DUMMYFUNCTION("TRIM(REGEXREPLACE(REGEXREPLACE(REGEXREPLACE(REGEXREPLACE(REGEXREPLACE(REGEXREPLACE(REGEXREPLACE(REGEXREPLACE(REGEXREPLACE(
A202,""Budget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)"),"CrocPatra")</f>
        <v>CrocPatra</v>
      </c>
      <c r="J202" s="12">
        <v>-45.58</v>
      </c>
      <c r="K202" s="12">
        <v>-21.06</v>
      </c>
      <c r="L202" s="13">
        <v>-0.54915662649999997</v>
      </c>
      <c r="M202" s="13">
        <v>-0.91565217389999998</v>
      </c>
    </row>
    <row r="203" spans="1:13" ht="15.75" customHeight="1" x14ac:dyDescent="0.25">
      <c r="A203" s="8" t="s">
        <v>424</v>
      </c>
      <c r="B203" s="8" t="s">
        <v>425</v>
      </c>
      <c r="C203" s="9">
        <v>42948</v>
      </c>
      <c r="D203" s="10">
        <v>69.37</v>
      </c>
      <c r="E203" s="10">
        <v>21.86</v>
      </c>
      <c r="F203" s="11">
        <v>93</v>
      </c>
      <c r="G203" s="11">
        <v>32</v>
      </c>
      <c r="H203" s="8" t="s">
        <v>15</v>
      </c>
      <c r="I203" s="8" t="str">
        <f ca="1">IFERROR(__xludf.DUMMYFUNCTION("TRIM(REGEXREPLACE(REGEXREPLACE(REGEXREPLACE(REGEXREPLACE(REGEXREPLACE(REGEXREPLACE(REGEXREPLACE(REGEXREPLACE(REGEXREPLACE(
A203,""Budget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)"),"Madcap Gearhulk Reanimator")</f>
        <v>Madcap Gearhulk Reanimator</v>
      </c>
      <c r="J203" s="12">
        <v>-23.63</v>
      </c>
      <c r="K203" s="12">
        <v>-10.14</v>
      </c>
      <c r="L203" s="13">
        <v>-0.25408602149999998</v>
      </c>
      <c r="M203" s="13">
        <v>-0.31687500000000002</v>
      </c>
    </row>
    <row r="204" spans="1:13" ht="15.75" customHeight="1" x14ac:dyDescent="0.25">
      <c r="A204" s="8" t="s">
        <v>426</v>
      </c>
      <c r="B204" s="8" t="s">
        <v>427</v>
      </c>
      <c r="C204" s="9">
        <v>42941</v>
      </c>
      <c r="D204" s="10">
        <v>74.819999999999993</v>
      </c>
      <c r="E204" s="10">
        <v>3.69</v>
      </c>
      <c r="F204" s="11">
        <v>88</v>
      </c>
      <c r="G204" s="11">
        <v>74</v>
      </c>
      <c r="H204" s="8" t="s">
        <v>15</v>
      </c>
      <c r="I204" s="8" t="str">
        <f ca="1">IFERROR(__xludf.DUMMYFUNCTION("TRIM(REGEXREPLACE(REGEXREPLACE(REGEXREPLACE(REGEXREPLACE(REGEXREPLACE(REGEXREPLACE(REGEXREPLACE(REGEXREPLACE(REGEXREPLACE(
A204,""Budget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)"),"GG Panharmonicon")</f>
        <v>GG Panharmonicon</v>
      </c>
      <c r="J204" s="12">
        <v>-13.18</v>
      </c>
      <c r="K204" s="12">
        <v>-70.31</v>
      </c>
      <c r="L204" s="13">
        <v>-0.14977272729999999</v>
      </c>
      <c r="M204" s="13">
        <v>-0.95013513510000003</v>
      </c>
    </row>
    <row r="205" spans="1:13" ht="15.75" customHeight="1" x14ac:dyDescent="0.25">
      <c r="A205" s="8" t="s">
        <v>428</v>
      </c>
      <c r="B205" s="8" t="s">
        <v>429</v>
      </c>
      <c r="C205" s="9">
        <v>42934</v>
      </c>
      <c r="D205" s="10">
        <v>115.31</v>
      </c>
      <c r="E205" s="10">
        <v>1.56</v>
      </c>
      <c r="F205" s="11">
        <v>99</v>
      </c>
      <c r="G205" s="11">
        <v>36</v>
      </c>
      <c r="H205" s="8" t="s">
        <v>15</v>
      </c>
      <c r="I205" s="8" t="str">
        <f ca="1">IFERROR(__xludf.DUMMYFUNCTION("TRIM(REGEXREPLACE(REGEXREPLACE(REGEXREPLACE(REGEXREPLACE(REGEXREPLACE(REGEXREPLACE(REGEXREPLACE(REGEXREPLACE(REGEXREPLACE(
A205,""Budget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)"),"Sunmare White")</f>
        <v>Sunmare White</v>
      </c>
      <c r="J205" s="12">
        <v>16.309999999999999</v>
      </c>
      <c r="K205" s="12">
        <v>-34.44</v>
      </c>
      <c r="L205" s="13">
        <v>0.16474747470000001</v>
      </c>
      <c r="M205" s="13">
        <v>-0.9566666667</v>
      </c>
    </row>
    <row r="206" spans="1:13" ht="15.75" customHeight="1" x14ac:dyDescent="0.25">
      <c r="A206" s="8" t="s">
        <v>430</v>
      </c>
      <c r="B206" s="8" t="s">
        <v>431</v>
      </c>
      <c r="C206" s="9">
        <v>42927</v>
      </c>
      <c r="D206" s="10">
        <v>75</v>
      </c>
      <c r="E206" s="10">
        <v>22.15</v>
      </c>
      <c r="F206" s="11">
        <v>84</v>
      </c>
      <c r="G206" s="11">
        <v>50</v>
      </c>
      <c r="H206" s="8" t="s">
        <v>18</v>
      </c>
      <c r="I206" s="8" t="str">
        <f ca="1">IFERROR(__xludf.DUMMYFUNCTION("TRIM(REGEXREPLACE(REGEXREPLACE(REGEXREPLACE(REGEXREPLACE(REGEXREPLACE(REGEXREPLACE(REGEXREPLACE(REGEXREPLACE(REGEXREPLACE(
A206,""Budget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)"),"Mono-Black Vehicles")</f>
        <v>Mono-Black Vehicles</v>
      </c>
      <c r="J206" s="12">
        <v>-9</v>
      </c>
      <c r="K206" s="12">
        <v>-27.85</v>
      </c>
      <c r="L206" s="13">
        <v>-0.1071428571</v>
      </c>
      <c r="M206" s="13">
        <v>-0.55700000000000005</v>
      </c>
    </row>
    <row r="207" spans="1:13" ht="15.75" customHeight="1" x14ac:dyDescent="0.25">
      <c r="A207" s="8" t="s">
        <v>432</v>
      </c>
      <c r="B207" s="8" t="s">
        <v>433</v>
      </c>
      <c r="C207" s="9">
        <v>42920</v>
      </c>
      <c r="D207" s="10">
        <v>79.22</v>
      </c>
      <c r="E207" s="10">
        <v>1.41</v>
      </c>
      <c r="F207" s="11">
        <v>23</v>
      </c>
      <c r="G207" s="11">
        <v>11</v>
      </c>
      <c r="H207" s="8" t="s">
        <v>15</v>
      </c>
      <c r="I207" s="8" t="str">
        <f ca="1">IFERROR(__xludf.DUMMYFUNCTION("TRIM(REGEXREPLACE(REGEXREPLACE(REGEXREPLACE(REGEXREPLACE(REGEXREPLACE(REGEXREPLACE(REGEXREPLACE(REGEXREPLACE(REGEXREPLACE(
A207,""Budget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)"),"Mono-Blue Reservoir")</f>
        <v>Mono-Blue Reservoir</v>
      </c>
      <c r="J207" s="12">
        <v>56.22</v>
      </c>
      <c r="K207" s="12">
        <v>-9.59</v>
      </c>
      <c r="L207" s="13">
        <v>2.444347826</v>
      </c>
      <c r="M207" s="13">
        <v>-0.87181818180000004</v>
      </c>
    </row>
    <row r="208" spans="1:13" ht="15.75" customHeight="1" x14ac:dyDescent="0.25">
      <c r="A208" s="8" t="s">
        <v>434</v>
      </c>
      <c r="B208" s="8" t="s">
        <v>435</v>
      </c>
      <c r="C208" s="9">
        <v>42913</v>
      </c>
      <c r="D208" s="10">
        <v>56.76</v>
      </c>
      <c r="E208" s="10">
        <v>5.17</v>
      </c>
      <c r="F208" s="11">
        <v>76</v>
      </c>
      <c r="G208" s="11">
        <v>26</v>
      </c>
      <c r="H208" s="8" t="s">
        <v>15</v>
      </c>
      <c r="I208" s="8" t="str">
        <f ca="1">IFERROR(__xludf.DUMMYFUNCTION("TRIM(REGEXREPLACE(REGEXREPLACE(REGEXREPLACE(REGEXREPLACE(REGEXREPLACE(REGEXREPLACE(REGEXREPLACE(REGEXREPLACE(REGEXREPLACE(
A208,""Budget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)"),"Turbo Fog")</f>
        <v>Turbo Fog</v>
      </c>
      <c r="J208" s="12">
        <v>-19.239999999999998</v>
      </c>
      <c r="K208" s="12">
        <v>-20.83</v>
      </c>
      <c r="L208" s="13">
        <v>-0.2531578947</v>
      </c>
      <c r="M208" s="13">
        <v>-0.80115384619999996</v>
      </c>
    </row>
    <row r="209" spans="1:13" ht="15.75" customHeight="1" x14ac:dyDescent="0.25">
      <c r="A209" s="8" t="s">
        <v>436</v>
      </c>
      <c r="B209" s="8" t="s">
        <v>437</v>
      </c>
      <c r="C209" s="9">
        <v>42906</v>
      </c>
      <c r="D209" s="10">
        <v>100.79</v>
      </c>
      <c r="E209" s="10">
        <v>5.15</v>
      </c>
      <c r="F209" s="11">
        <v>98</v>
      </c>
      <c r="G209" s="11">
        <v>28</v>
      </c>
      <c r="H209" s="8" t="s">
        <v>18</v>
      </c>
      <c r="I209" s="8" t="str">
        <f ca="1">IFERROR(__xludf.DUMMYFUNCTION("TRIM(REGEXREPLACE(REGEXREPLACE(REGEXREPLACE(REGEXREPLACE(REGEXREPLACE(REGEXREPLACE(REGEXREPLACE(REGEXREPLACE(REGEXREPLACE(
A209,""Budget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)"),"Nevermore")</f>
        <v>Nevermore</v>
      </c>
      <c r="J209" s="12">
        <v>2.79</v>
      </c>
      <c r="K209" s="12">
        <v>-22.85</v>
      </c>
      <c r="L209" s="13">
        <v>2.8469387759999999E-2</v>
      </c>
      <c r="M209" s="13">
        <v>-0.81607142860000004</v>
      </c>
    </row>
    <row r="210" spans="1:13" ht="15.75" customHeight="1" x14ac:dyDescent="0.25">
      <c r="A210" s="8" t="s">
        <v>438</v>
      </c>
      <c r="B210" s="8" t="s">
        <v>439</v>
      </c>
      <c r="C210" s="9">
        <v>42899</v>
      </c>
      <c r="D210" s="10">
        <v>61.92</v>
      </c>
      <c r="E210" s="10">
        <v>4.22</v>
      </c>
      <c r="F210" s="11">
        <v>98</v>
      </c>
      <c r="G210" s="11">
        <v>42</v>
      </c>
      <c r="H210" s="8" t="s">
        <v>15</v>
      </c>
      <c r="I210" s="8" t="str">
        <f ca="1">IFERROR(__xludf.DUMMYFUNCTION("TRIM(REGEXREPLACE(REGEXREPLACE(REGEXREPLACE(REGEXREPLACE(REGEXREPLACE(REGEXREPLACE(REGEXREPLACE(REGEXREPLACE(REGEXREPLACE(
A210,""Budget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)"),"Deep Bant")</f>
        <v>Deep Bant</v>
      </c>
      <c r="J210" s="12">
        <v>-36.08</v>
      </c>
      <c r="K210" s="12">
        <v>-37.78</v>
      </c>
      <c r="L210" s="13">
        <v>-0.36816326529999999</v>
      </c>
      <c r="M210" s="13">
        <v>-0.89952380949999999</v>
      </c>
    </row>
    <row r="211" spans="1:13" ht="15.75" customHeight="1" x14ac:dyDescent="0.25">
      <c r="A211" s="8" t="s">
        <v>440</v>
      </c>
      <c r="B211" s="8" t="s">
        <v>441</v>
      </c>
      <c r="C211" s="9">
        <v>42892</v>
      </c>
      <c r="D211" s="10">
        <v>152.76</v>
      </c>
      <c r="E211" s="10">
        <v>26.71</v>
      </c>
      <c r="F211" s="10"/>
      <c r="G211" s="10"/>
      <c r="H211" s="8" t="s">
        <v>18</v>
      </c>
      <c r="I211" s="8" t="str">
        <f ca="1">IFERROR(__xludf.DUMMYFUNCTION("TRIM(REGEXREPLACE(REGEXREPLACE(REGEXREPLACE(REGEXREPLACE(REGEXREPLACE(REGEXREPLACE(REGEXREPLACE(REGEXREPLACE(REGEXREPLACE(
A211,""Budget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)"),"GB End")</f>
        <v>GB End</v>
      </c>
      <c r="J211" s="8" t="s">
        <v>668</v>
      </c>
      <c r="K211" s="8" t="s">
        <v>668</v>
      </c>
      <c r="L211" s="13" t="s">
        <v>668</v>
      </c>
      <c r="M211" s="13" t="s">
        <v>668</v>
      </c>
    </row>
    <row r="212" spans="1:13" ht="15.75" customHeight="1" x14ac:dyDescent="0.25">
      <c r="A212" s="8" t="s">
        <v>442</v>
      </c>
      <c r="B212" s="8" t="s">
        <v>443</v>
      </c>
      <c r="C212" s="9">
        <v>42885</v>
      </c>
      <c r="D212" s="10">
        <v>19.7</v>
      </c>
      <c r="E212" s="10">
        <v>10.75</v>
      </c>
      <c r="F212" s="11">
        <v>27</v>
      </c>
      <c r="G212" s="11">
        <v>2</v>
      </c>
      <c r="H212" s="8" t="s">
        <v>15</v>
      </c>
      <c r="I212" s="14" t="s">
        <v>444</v>
      </c>
      <c r="J212" s="12">
        <v>-7.3</v>
      </c>
      <c r="K212" s="12">
        <v>8.75</v>
      </c>
      <c r="L212" s="13">
        <v>-0.2703703704</v>
      </c>
      <c r="M212" s="13">
        <v>4.375</v>
      </c>
    </row>
    <row r="213" spans="1:13" ht="15.75" customHeight="1" x14ac:dyDescent="0.25">
      <c r="A213" s="8" t="s">
        <v>445</v>
      </c>
      <c r="B213" s="8" t="s">
        <v>446</v>
      </c>
      <c r="C213" s="9">
        <v>42878</v>
      </c>
      <c r="D213" s="10">
        <v>50.62</v>
      </c>
      <c r="E213" s="10">
        <v>1.33</v>
      </c>
      <c r="F213" s="11">
        <v>58</v>
      </c>
      <c r="G213" s="11">
        <v>16</v>
      </c>
      <c r="H213" s="8" t="s">
        <v>15</v>
      </c>
      <c r="I213" s="8" t="str">
        <f ca="1">IFERROR(__xludf.DUMMYFUNCTION("TRIM(REGEXREPLACE(REGEXREPLACE(REGEXREPLACE(REGEXREPLACE(REGEXREPLACE(REGEXREPLACE(REGEXREPLACE(REGEXREPLACE(REGEXREPLACE(
A213,""Budget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)"),"Mono-U Bounce'n'Mill")</f>
        <v>Mono-U Bounce'n'Mill</v>
      </c>
      <c r="J213" s="12">
        <v>-7.38</v>
      </c>
      <c r="K213" s="12">
        <v>-14.67</v>
      </c>
      <c r="L213" s="13">
        <v>-0.12724137930000001</v>
      </c>
      <c r="M213" s="13">
        <v>-0.916875</v>
      </c>
    </row>
    <row r="214" spans="1:13" ht="15.75" customHeight="1" x14ac:dyDescent="0.25">
      <c r="A214" s="8" t="s">
        <v>447</v>
      </c>
      <c r="B214" s="8" t="s">
        <v>448</v>
      </c>
      <c r="C214" s="9">
        <v>42871</v>
      </c>
      <c r="D214" s="10">
        <v>236.36</v>
      </c>
      <c r="E214" s="10">
        <v>12.84</v>
      </c>
      <c r="F214" s="11">
        <v>98</v>
      </c>
      <c r="G214" s="11">
        <v>57</v>
      </c>
      <c r="H214" s="8" t="s">
        <v>15</v>
      </c>
      <c r="I214" s="8" t="str">
        <f ca="1">IFERROR(__xludf.DUMMYFUNCTION("TRIM(REGEXREPLACE(REGEXREPLACE(REGEXREPLACE(REGEXREPLACE(REGEXREPLACE(REGEXREPLACE(REGEXREPLACE(REGEXREPLACE(REGEXREPLACE(
A214,""Budget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)"),"WB Aristocats")</f>
        <v>WB Aristocats</v>
      </c>
      <c r="J214" s="12">
        <v>138.36000000000001</v>
      </c>
      <c r="K214" s="12">
        <v>-44.16</v>
      </c>
      <c r="L214" s="13">
        <v>1.4118367350000001</v>
      </c>
      <c r="M214" s="13">
        <v>-0.77473684210000004</v>
      </c>
    </row>
    <row r="215" spans="1:13" ht="15.75" customHeight="1" x14ac:dyDescent="0.25">
      <c r="A215" s="8" t="s">
        <v>449</v>
      </c>
      <c r="B215" s="8" t="s">
        <v>450</v>
      </c>
      <c r="C215" s="9">
        <v>42864</v>
      </c>
      <c r="D215" s="10">
        <v>58.16</v>
      </c>
      <c r="E215" s="10">
        <v>2.0699999999999998</v>
      </c>
      <c r="F215" s="11">
        <v>99</v>
      </c>
      <c r="G215" s="11">
        <v>57</v>
      </c>
      <c r="H215" s="8" t="s">
        <v>15</v>
      </c>
      <c r="I215" s="8" t="str">
        <f ca="1">IFERROR(__xludf.DUMMYFUNCTION("TRIM(REGEXREPLACE(REGEXREPLACE(REGEXREPLACE(REGEXREPLACE(REGEXREPLACE(REGEXREPLACE(REGEXREPLACE(REGEXREPLACE(REGEXREPLACE(
A215,""Budget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)"),"Esper Haven")</f>
        <v>Esper Haven</v>
      </c>
      <c r="J215" s="12">
        <v>-40.840000000000003</v>
      </c>
      <c r="K215" s="12">
        <v>-54.93</v>
      </c>
      <c r="L215" s="13">
        <v>-0.41252525249999999</v>
      </c>
      <c r="M215" s="13">
        <v>-0.96368421049999997</v>
      </c>
    </row>
    <row r="216" spans="1:13" ht="15.75" customHeight="1" x14ac:dyDescent="0.25">
      <c r="A216" s="8" t="s">
        <v>451</v>
      </c>
      <c r="B216" s="8" t="s">
        <v>452</v>
      </c>
      <c r="C216" s="9">
        <v>42857</v>
      </c>
      <c r="D216" s="10">
        <v>143.27000000000001</v>
      </c>
      <c r="E216" s="10">
        <v>3.75</v>
      </c>
      <c r="F216" s="11">
        <v>110</v>
      </c>
      <c r="G216" s="11">
        <v>54</v>
      </c>
      <c r="H216" s="8" t="s">
        <v>15</v>
      </c>
      <c r="I216" s="8" t="str">
        <f ca="1">IFERROR(__xludf.DUMMYFUNCTION("TRIM(REGEXREPLACE(REGEXREPLACE(REGEXREPLACE(REGEXREPLACE(REGEXREPLACE(REGEXREPLACE(REGEXREPLACE(REGEXREPLACE(REGEXREPLACE(
A216,""Budget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)"),"Zombies!!!!")</f>
        <v>Zombies!!!!</v>
      </c>
      <c r="J216" s="12">
        <v>33.270000000000003</v>
      </c>
      <c r="K216" s="12">
        <v>-50.25</v>
      </c>
      <c r="L216" s="13">
        <v>0.3024545455</v>
      </c>
      <c r="M216" s="13">
        <v>-0.93055555560000003</v>
      </c>
    </row>
    <row r="217" spans="1:13" ht="15.75" customHeight="1" x14ac:dyDescent="0.25">
      <c r="A217" s="8" t="s">
        <v>453</v>
      </c>
      <c r="B217" s="8" t="s">
        <v>454</v>
      </c>
      <c r="C217" s="9">
        <v>42850</v>
      </c>
      <c r="D217" s="10">
        <v>113.04</v>
      </c>
      <c r="E217" s="10">
        <v>3.99</v>
      </c>
      <c r="F217" s="11">
        <v>96</v>
      </c>
      <c r="G217" s="11">
        <v>39</v>
      </c>
      <c r="H217" s="8" t="s">
        <v>18</v>
      </c>
      <c r="I217" s="8" t="str">
        <f ca="1">IFERROR(__xludf.DUMMYFUNCTION("TRIM(REGEXREPLACE(REGEXREPLACE(REGEXREPLACE(REGEXREPLACE(REGEXREPLACE(REGEXREPLACE(REGEXREPLACE(REGEXREPLACE(REGEXREPLACE(
A217,""Budget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)"),"Pan-Meria")</f>
        <v>Pan-Meria</v>
      </c>
      <c r="J217" s="12">
        <v>17.04</v>
      </c>
      <c r="K217" s="12">
        <v>-35.01</v>
      </c>
      <c r="L217" s="13">
        <v>0.17749999999999999</v>
      </c>
      <c r="M217" s="13">
        <v>-0.89769230769999997</v>
      </c>
    </row>
    <row r="218" spans="1:13" ht="15.75" customHeight="1" x14ac:dyDescent="0.25">
      <c r="A218" s="8" t="s">
        <v>455</v>
      </c>
      <c r="B218" s="8" t="s">
        <v>456</v>
      </c>
      <c r="C218" s="9">
        <v>42843</v>
      </c>
      <c r="D218" s="10">
        <v>76.58</v>
      </c>
      <c r="E218" s="10">
        <v>6.23</v>
      </c>
      <c r="F218" s="11">
        <v>98</v>
      </c>
      <c r="G218" s="11">
        <v>30</v>
      </c>
      <c r="H218" s="8" t="s">
        <v>18</v>
      </c>
      <c r="I218" s="8" t="str">
        <f ca="1">IFERROR(__xludf.DUMMYFUNCTION("TRIM(REGEXREPLACE(REGEXREPLACE(REGEXREPLACE(REGEXREPLACE(REGEXREPLACE(REGEXREPLACE(REGEXREPLACE(REGEXREPLACE(REGEXREPLACE(
A218,""Budget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)"),"Little Kid GW")</f>
        <v>Little Kid GW</v>
      </c>
      <c r="J218" s="12">
        <v>-21.42</v>
      </c>
      <c r="K218" s="12">
        <v>-23.77</v>
      </c>
      <c r="L218" s="13">
        <v>-0.21857142860000001</v>
      </c>
      <c r="M218" s="13">
        <v>-0.7923333333</v>
      </c>
    </row>
    <row r="219" spans="1:13" ht="15.75" customHeight="1" x14ac:dyDescent="0.25">
      <c r="A219" s="8" t="s">
        <v>457</v>
      </c>
      <c r="B219" s="8" t="s">
        <v>458</v>
      </c>
      <c r="C219" s="9">
        <v>42836</v>
      </c>
      <c r="D219" s="10">
        <v>130.86000000000001</v>
      </c>
      <c r="E219" s="10">
        <v>10.84</v>
      </c>
      <c r="F219" s="11">
        <v>98</v>
      </c>
      <c r="G219" s="11">
        <v>32</v>
      </c>
      <c r="H219" s="8" t="s">
        <v>18</v>
      </c>
      <c r="I219" s="8" t="str">
        <f ca="1">IFERROR(__xludf.DUMMYFUNCTION("TRIM(REGEXREPLACE(REGEXREPLACE(REGEXREPLACE(REGEXREPLACE(REGEXREPLACE(REGEXREPLACE(REGEXREPLACE(REGEXREPLACE(REGEXREPLACE(
A219,""Budget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)"),"Fruity Pebbles")</f>
        <v>Fruity Pebbles</v>
      </c>
      <c r="J219" s="12">
        <v>32.86</v>
      </c>
      <c r="K219" s="12">
        <v>-21.16</v>
      </c>
      <c r="L219" s="13">
        <v>0.33530612240000002</v>
      </c>
      <c r="M219" s="13">
        <v>-0.66125</v>
      </c>
    </row>
    <row r="220" spans="1:13" ht="15.75" customHeight="1" x14ac:dyDescent="0.25">
      <c r="A220" s="8" t="s">
        <v>459</v>
      </c>
      <c r="B220" s="8" t="s">
        <v>460</v>
      </c>
      <c r="C220" s="9">
        <v>42829</v>
      </c>
      <c r="D220" s="10">
        <v>77.069999999999993</v>
      </c>
      <c r="E220" s="10">
        <v>9.5500000000000007</v>
      </c>
      <c r="F220" s="11">
        <v>67</v>
      </c>
      <c r="G220" s="11">
        <v>44</v>
      </c>
      <c r="H220" s="8" t="s">
        <v>15</v>
      </c>
      <c r="I220" s="8" t="str">
        <f ca="1">IFERROR(__xludf.DUMMYFUNCTION("TRIM(REGEXREPLACE(REGEXREPLACE(REGEXREPLACE(REGEXREPLACE(REGEXREPLACE(REGEXREPLACE(REGEXREPLACE(REGEXREPLACE(REGEXREPLACE(
A220,""Budget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)"),"Inspiring U-Drazi")</f>
        <v>Inspiring U-Drazi</v>
      </c>
      <c r="J220" s="12">
        <v>10.07</v>
      </c>
      <c r="K220" s="12">
        <v>-34.450000000000003</v>
      </c>
      <c r="L220" s="13">
        <v>0.15029850750000001</v>
      </c>
      <c r="M220" s="13">
        <v>-0.78295454549999999</v>
      </c>
    </row>
    <row r="221" spans="1:13" ht="15.75" customHeight="1" x14ac:dyDescent="0.25">
      <c r="A221" s="8" t="s">
        <v>461</v>
      </c>
      <c r="B221" s="8" t="s">
        <v>462</v>
      </c>
      <c r="C221" s="9">
        <v>42822</v>
      </c>
      <c r="D221" s="10">
        <v>80.83</v>
      </c>
      <c r="E221" s="10">
        <v>27.91</v>
      </c>
      <c r="F221" s="11">
        <v>96</v>
      </c>
      <c r="G221" s="11">
        <v>40</v>
      </c>
      <c r="H221" s="8" t="s">
        <v>18</v>
      </c>
      <c r="I221" s="8" t="str">
        <f ca="1">IFERROR(__xludf.DUMMYFUNCTION("TRIM(REGEXREPLACE(REGEXREPLACE(REGEXREPLACE(REGEXREPLACE(REGEXREPLACE(REGEXREPLACE(REGEXREPLACE(REGEXREPLACE(REGEXREPLACE(
A221,""Budget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)"),"WB Aristocrats")</f>
        <v>WB Aristocrats</v>
      </c>
      <c r="J221" s="12">
        <v>-15.17</v>
      </c>
      <c r="K221" s="12">
        <v>-12.09</v>
      </c>
      <c r="L221" s="13">
        <v>-0.1580208333</v>
      </c>
      <c r="M221" s="13">
        <v>-0.30225000000000002</v>
      </c>
    </row>
    <row r="222" spans="1:13" ht="15.75" customHeight="1" x14ac:dyDescent="0.25">
      <c r="A222" s="8" t="s">
        <v>463</v>
      </c>
      <c r="B222" s="8" t="s">
        <v>464</v>
      </c>
      <c r="C222" s="9">
        <v>42815</v>
      </c>
      <c r="D222" s="10">
        <v>65.760000000000005</v>
      </c>
      <c r="E222" s="10">
        <v>8.74</v>
      </c>
      <c r="F222" s="11">
        <v>77</v>
      </c>
      <c r="G222" s="11">
        <v>46</v>
      </c>
      <c r="H222" s="8" t="s">
        <v>18</v>
      </c>
      <c r="I222" s="8" t="str">
        <f ca="1">IFERROR(__xludf.DUMMYFUNCTION("TRIM(REGEXREPLACE(REGEXREPLACE(REGEXREPLACE(REGEXREPLACE(REGEXREPLACE(REGEXREPLACE(REGEXREPLACE(REGEXREPLACE(REGEXREPLACE(
A222,""Budget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)"),"42-Land Swan Hunt")</f>
        <v>42-Land Swan Hunt</v>
      </c>
      <c r="J222" s="12">
        <v>-11.24</v>
      </c>
      <c r="K222" s="12">
        <v>-37.26</v>
      </c>
      <c r="L222" s="13">
        <v>-0.14597402600000001</v>
      </c>
      <c r="M222" s="13">
        <v>-0.81</v>
      </c>
    </row>
    <row r="223" spans="1:13" ht="15.75" customHeight="1" x14ac:dyDescent="0.25">
      <c r="A223" s="8" t="s">
        <v>465</v>
      </c>
      <c r="B223" s="8" t="s">
        <v>466</v>
      </c>
      <c r="C223" s="9">
        <v>42808</v>
      </c>
      <c r="D223" s="10">
        <v>193.44</v>
      </c>
      <c r="E223" s="10">
        <v>28.5</v>
      </c>
      <c r="F223" s="11">
        <v>88</v>
      </c>
      <c r="G223" s="11">
        <v>50</v>
      </c>
      <c r="H223" s="8" t="s">
        <v>18</v>
      </c>
      <c r="I223" s="8" t="str">
        <f ca="1">IFERROR(__xludf.DUMMYFUNCTION("TRIM(REGEXREPLACE(REGEXREPLACE(REGEXREPLACE(REGEXREPLACE(REGEXREPLACE(REGEXREPLACE(REGEXREPLACE(REGEXREPLACE(REGEXREPLACE(
A223,""Budget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)"),"Mono-Green Devotion")</f>
        <v>Mono-Green Devotion</v>
      </c>
      <c r="J223" s="12">
        <v>105.44</v>
      </c>
      <c r="K223" s="12">
        <v>-21.5</v>
      </c>
      <c r="L223" s="13">
        <v>1.1981818179999999</v>
      </c>
      <c r="M223" s="13">
        <v>-0.43</v>
      </c>
    </row>
    <row r="224" spans="1:13" ht="15.75" customHeight="1" x14ac:dyDescent="0.25">
      <c r="A224" s="8" t="s">
        <v>467</v>
      </c>
      <c r="B224" s="8" t="s">
        <v>468</v>
      </c>
      <c r="C224" s="9">
        <v>42801</v>
      </c>
      <c r="D224" s="10">
        <v>72.44</v>
      </c>
      <c r="E224" s="10">
        <v>15.36</v>
      </c>
      <c r="F224" s="11">
        <v>93</v>
      </c>
      <c r="G224" s="11">
        <v>20</v>
      </c>
      <c r="H224" s="8" t="s">
        <v>18</v>
      </c>
      <c r="I224" s="8" t="str">
        <f ca="1">IFERROR(__xludf.DUMMYFUNCTION("TRIM(REGEXREPLACE(REGEXREPLACE(REGEXREPLACE(REGEXREPLACE(REGEXREPLACE(REGEXREPLACE(REGEXREPLACE(REGEXREPLACE(REGEXREPLACE(
A224,""Budget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)"),"Mono-White Humans")</f>
        <v>Mono-White Humans</v>
      </c>
      <c r="J224" s="12">
        <v>-20.56</v>
      </c>
      <c r="K224" s="12">
        <v>-4.6399999999999997</v>
      </c>
      <c r="L224" s="13">
        <v>-0.2210752688</v>
      </c>
      <c r="M224" s="13">
        <v>-0.23200000000000001</v>
      </c>
    </row>
    <row r="225" spans="1:13" ht="15.75" customHeight="1" x14ac:dyDescent="0.25">
      <c r="A225" s="8" t="s">
        <v>469</v>
      </c>
      <c r="B225" s="8" t="s">
        <v>470</v>
      </c>
      <c r="C225" s="9">
        <v>42794</v>
      </c>
      <c r="D225" s="10">
        <v>48.93</v>
      </c>
      <c r="E225" s="10">
        <v>16.149999999999999</v>
      </c>
      <c r="F225" s="11">
        <v>53</v>
      </c>
      <c r="G225" s="11">
        <v>11</v>
      </c>
      <c r="H225" s="8" t="s">
        <v>15</v>
      </c>
      <c r="I225" s="8" t="str">
        <f ca="1">IFERROR(__xludf.DUMMYFUNCTION("TRIM(REGEXREPLACE(REGEXREPLACE(REGEXREPLACE(REGEXREPLACE(REGEXREPLACE(REGEXREPLACE(REGEXREPLACE(REGEXREPLACE(REGEXREPLACE(
A225,""Budget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)"),"Sram Aid")</f>
        <v>Sram Aid</v>
      </c>
      <c r="J225" s="12">
        <v>-4.07</v>
      </c>
      <c r="K225" s="12">
        <v>5.15</v>
      </c>
      <c r="L225" s="13">
        <v>-7.6792452829999996E-2</v>
      </c>
      <c r="M225" s="13">
        <v>0.46818181819999999</v>
      </c>
    </row>
    <row r="226" spans="1:13" ht="15.75" customHeight="1" x14ac:dyDescent="0.25">
      <c r="A226" s="8" t="s">
        <v>471</v>
      </c>
      <c r="B226" s="8" t="s">
        <v>472</v>
      </c>
      <c r="C226" s="9">
        <v>42787</v>
      </c>
      <c r="D226" s="10">
        <v>65.819999999999993</v>
      </c>
      <c r="E226" s="10">
        <v>8.24</v>
      </c>
      <c r="F226" s="11">
        <v>89</v>
      </c>
      <c r="G226" s="11">
        <v>35</v>
      </c>
      <c r="H226" s="8" t="s">
        <v>15</v>
      </c>
      <c r="I226" s="8" t="str">
        <f ca="1">IFERROR(__xludf.DUMMYFUNCTION("TRIM(REGEXREPLACE(REGEXREPLACE(REGEXREPLACE(REGEXREPLACE(REGEXREPLACE(REGEXREPLACE(REGEXREPLACE(REGEXREPLACE(REGEXREPLACE(
A226,""Budget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)"),"Marvelous Paradox")</f>
        <v>Marvelous Paradox</v>
      </c>
      <c r="J226" s="12">
        <v>-23.18</v>
      </c>
      <c r="K226" s="12">
        <v>-26.76</v>
      </c>
      <c r="L226" s="13">
        <v>-0.26044943819999999</v>
      </c>
      <c r="M226" s="13">
        <v>-0.76457142860000005</v>
      </c>
    </row>
    <row r="227" spans="1:13" ht="15.75" customHeight="1" x14ac:dyDescent="0.25">
      <c r="A227" s="8" t="s">
        <v>473</v>
      </c>
      <c r="B227" s="8" t="s">
        <v>474</v>
      </c>
      <c r="C227" s="9">
        <v>42780</v>
      </c>
      <c r="D227" s="10">
        <v>87.45</v>
      </c>
      <c r="E227" s="10">
        <v>1.83</v>
      </c>
      <c r="F227" s="11">
        <v>76</v>
      </c>
      <c r="G227" s="11">
        <v>15</v>
      </c>
      <c r="H227" s="8" t="s">
        <v>15</v>
      </c>
      <c r="I227" s="8" t="str">
        <f ca="1">IFERROR(__xludf.DUMMYFUNCTION("TRIM(REGEXREPLACE(REGEXREPLACE(REGEXREPLACE(REGEXREPLACE(REGEXREPLACE(REGEXREPLACE(REGEXREPLACE(REGEXREPLACE(REGEXREPLACE(
A227,""Budget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)"),"Mono-White Servos")</f>
        <v>Mono-White Servos</v>
      </c>
      <c r="J227" s="12">
        <v>11.45</v>
      </c>
      <c r="K227" s="12">
        <v>-13.17</v>
      </c>
      <c r="L227" s="13">
        <v>0.15065789469999999</v>
      </c>
      <c r="M227" s="13">
        <v>-0.878</v>
      </c>
    </row>
    <row r="228" spans="1:13" ht="15.75" customHeight="1" x14ac:dyDescent="0.25">
      <c r="A228" s="8" t="s">
        <v>475</v>
      </c>
      <c r="B228" s="8" t="s">
        <v>476</v>
      </c>
      <c r="C228" s="9">
        <v>42773</v>
      </c>
      <c r="D228" s="10">
        <v>142.97999999999999</v>
      </c>
      <c r="E228" s="10">
        <v>17.579999999999998</v>
      </c>
      <c r="F228" s="11">
        <v>98</v>
      </c>
      <c r="G228" s="11">
        <v>38</v>
      </c>
      <c r="H228" s="8" t="s">
        <v>15</v>
      </c>
      <c r="I228" s="8" t="str">
        <f ca="1">IFERROR(__xludf.DUMMYFUNCTION("TRIM(REGEXREPLACE(REGEXREPLACE(REGEXREPLACE(REGEXREPLACE(REGEXREPLACE(REGEXREPLACE(REGEXREPLACE(REGEXREPLACE(REGEXREPLACE(
A228,""Budget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)"),"Infinite Bantharmonicon")</f>
        <v>Infinite Bantharmonicon</v>
      </c>
      <c r="J228" s="12">
        <v>44.98</v>
      </c>
      <c r="K228" s="12">
        <v>-20.420000000000002</v>
      </c>
      <c r="L228" s="13">
        <v>0.45897959179999998</v>
      </c>
      <c r="M228" s="13">
        <v>-0.53736842110000005</v>
      </c>
    </row>
    <row r="229" spans="1:13" ht="15.75" customHeight="1" x14ac:dyDescent="0.25">
      <c r="A229" s="8" t="s">
        <v>477</v>
      </c>
      <c r="B229" s="8" t="s">
        <v>478</v>
      </c>
      <c r="C229" s="9">
        <v>42766</v>
      </c>
      <c r="D229" s="10">
        <v>79.08</v>
      </c>
      <c r="E229" s="10">
        <v>2.56</v>
      </c>
      <c r="F229" s="11">
        <v>55</v>
      </c>
      <c r="G229" s="11">
        <v>18</v>
      </c>
      <c r="H229" s="8" t="s">
        <v>15</v>
      </c>
      <c r="I229" s="8" t="str">
        <f ca="1">IFERROR(__xludf.DUMMYFUNCTION("TRIM(REGEXREPLACE(REGEXREPLACE(REGEXREPLACE(REGEXREPLACE(REGEXREPLACE(REGEXREPLACE(REGEXREPLACE(REGEXREPLACE(REGEXREPLACE(
A229,""Budget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)"),"Paradox Engine")</f>
        <v>Paradox Engine</v>
      </c>
      <c r="J229" s="12">
        <v>24.08</v>
      </c>
      <c r="K229" s="12">
        <v>-15.44</v>
      </c>
      <c r="L229" s="13">
        <v>0.43781818179999998</v>
      </c>
      <c r="M229" s="13">
        <v>-0.85777777779999997</v>
      </c>
    </row>
    <row r="230" spans="1:13" ht="15.75" customHeight="1" x14ac:dyDescent="0.25">
      <c r="A230" s="8" t="s">
        <v>479</v>
      </c>
      <c r="B230" s="8" t="s">
        <v>480</v>
      </c>
      <c r="C230" s="9">
        <v>42759</v>
      </c>
      <c r="D230" s="10">
        <v>126.99</v>
      </c>
      <c r="E230" s="10">
        <v>8.5299999999999994</v>
      </c>
      <c r="F230" s="11">
        <v>93</v>
      </c>
      <c r="G230" s="11">
        <v>30</v>
      </c>
      <c r="H230" s="8" t="s">
        <v>18</v>
      </c>
      <c r="I230" s="8" t="str">
        <f ca="1">IFERROR(__xludf.DUMMYFUNCTION("TRIM(REGEXREPLACE(REGEXREPLACE(REGEXREPLACE(REGEXREPLACE(REGEXREPLACE(REGEXREPLACE(REGEXREPLACE(REGEXREPLACE(REGEXREPLACE(
A230,""Budget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)"),"Rakdos Aggro")</f>
        <v>Rakdos Aggro</v>
      </c>
      <c r="J230" s="12">
        <v>33.99</v>
      </c>
      <c r="K230" s="12">
        <v>-21.47</v>
      </c>
      <c r="L230" s="13">
        <v>0.36548387100000002</v>
      </c>
      <c r="M230" s="13">
        <v>-0.71566666670000001</v>
      </c>
    </row>
    <row r="231" spans="1:13" ht="15.75" customHeight="1" x14ac:dyDescent="0.25">
      <c r="A231" s="8" t="s">
        <v>481</v>
      </c>
      <c r="B231" s="8" t="s">
        <v>482</v>
      </c>
      <c r="C231" s="9">
        <v>42751</v>
      </c>
      <c r="D231" s="10">
        <v>89.49</v>
      </c>
      <c r="E231" s="10">
        <v>10.32</v>
      </c>
      <c r="F231" s="11">
        <v>95</v>
      </c>
      <c r="G231" s="11">
        <v>30</v>
      </c>
      <c r="H231" s="8" t="s">
        <v>18</v>
      </c>
      <c r="I231" s="8" t="str">
        <f ca="1">IFERROR(__xludf.DUMMYFUNCTION("TRIM(REGEXREPLACE(REGEXREPLACE(REGEXREPLACE(REGEXREPLACE(REGEXREPLACE(REGEXREPLACE(REGEXREPLACE(REGEXREPLACE(REGEXREPLACE(
A231,""Budget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)"),"Mono-Blue Colossus")</f>
        <v>Mono-Blue Colossus</v>
      </c>
      <c r="J231" s="12">
        <v>-5.51</v>
      </c>
      <c r="K231" s="12">
        <v>-19.68</v>
      </c>
      <c r="L231" s="13">
        <v>-5.8000000000000003E-2</v>
      </c>
      <c r="M231" s="13">
        <v>-0.65600000000000003</v>
      </c>
    </row>
    <row r="232" spans="1:13" ht="15.75" customHeight="1" x14ac:dyDescent="0.25">
      <c r="A232" s="8" t="s">
        <v>483</v>
      </c>
      <c r="B232" s="8" t="s">
        <v>484</v>
      </c>
      <c r="C232" s="9">
        <v>42745</v>
      </c>
      <c r="D232" s="10">
        <v>134.02000000000001</v>
      </c>
      <c r="E232" s="10">
        <v>63.7</v>
      </c>
      <c r="F232" s="11">
        <v>99</v>
      </c>
      <c r="G232" s="11">
        <v>134</v>
      </c>
      <c r="H232" s="8" t="s">
        <v>147</v>
      </c>
      <c r="I232" s="8" t="str">
        <f ca="1">IFERROR(__xludf.DUMMYFUNCTION("TRIM(REGEXREPLACE(REGEXREPLACE(REGEXREPLACE(REGEXREPLACE(REGEXREPLACE(REGEXREPLACE(REGEXREPLACE(REGEXREPLACE(REGEXREPLACE(
A232,""Budget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)"),"Burn")</f>
        <v>Burn</v>
      </c>
      <c r="J232" s="12">
        <v>35.020000000000003</v>
      </c>
      <c r="K232" s="12">
        <v>-70.3</v>
      </c>
      <c r="L232" s="13">
        <v>0.35373737370000002</v>
      </c>
      <c r="M232" s="13">
        <v>-0.52462686569999994</v>
      </c>
    </row>
    <row r="233" spans="1:13" ht="15.75" customHeight="1" x14ac:dyDescent="0.25">
      <c r="A233" s="8" t="s">
        <v>485</v>
      </c>
      <c r="B233" s="8" t="s">
        <v>486</v>
      </c>
      <c r="C233" s="9">
        <v>42738</v>
      </c>
      <c r="D233" s="10">
        <v>153.11000000000001</v>
      </c>
      <c r="E233" s="10">
        <v>5.52</v>
      </c>
      <c r="F233" s="11">
        <v>83</v>
      </c>
      <c r="G233" s="11">
        <v>40</v>
      </c>
      <c r="H233" s="8" t="s">
        <v>18</v>
      </c>
      <c r="I233" s="8" t="str">
        <f ca="1">IFERROR(__xludf.DUMMYFUNCTION("TRIM(REGEXREPLACE(REGEXREPLACE(REGEXREPLACE(REGEXREPLACE(REGEXREPLACE(REGEXREPLACE(REGEXREPLACE(REGEXREPLACE(REGEXREPLACE(
A233,""Budget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)"),"Mono-Black Panharmonicon")</f>
        <v>Mono-Black Panharmonicon</v>
      </c>
      <c r="J233" s="12">
        <v>70.11</v>
      </c>
      <c r="K233" s="12">
        <v>-34.479999999999997</v>
      </c>
      <c r="L233" s="13">
        <v>0.84469879520000002</v>
      </c>
      <c r="M233" s="13">
        <v>-0.86199999999999999</v>
      </c>
    </row>
    <row r="234" spans="1:13" ht="15.75" customHeight="1" x14ac:dyDescent="0.25">
      <c r="A234" s="8" t="s">
        <v>487</v>
      </c>
      <c r="B234" s="8" t="s">
        <v>488</v>
      </c>
      <c r="C234" s="9">
        <v>42731</v>
      </c>
      <c r="D234" s="10">
        <v>103.03</v>
      </c>
      <c r="E234" s="10">
        <v>17.350000000000001</v>
      </c>
      <c r="F234" s="11">
        <v>93</v>
      </c>
      <c r="G234" s="11">
        <v>28</v>
      </c>
      <c r="H234" s="8" t="s">
        <v>18</v>
      </c>
      <c r="I234" s="8" t="str">
        <f ca="1">IFERROR(__xludf.DUMMYFUNCTION("TRIM(REGEXREPLACE(REGEXREPLACE(REGEXREPLACE(REGEXREPLACE(REGEXREPLACE(REGEXREPLACE(REGEXREPLACE(REGEXREPLACE(REGEXREPLACE(
A234,""Budget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)"),"Jeskai Flying Men")</f>
        <v>Jeskai Flying Men</v>
      </c>
      <c r="J234" s="12">
        <v>10.029999999999999</v>
      </c>
      <c r="K234" s="12">
        <v>-10.65</v>
      </c>
      <c r="L234" s="13">
        <v>0.1078494624</v>
      </c>
      <c r="M234" s="13">
        <v>-0.3803571429</v>
      </c>
    </row>
    <row r="235" spans="1:13" ht="15.75" customHeight="1" x14ac:dyDescent="0.25">
      <c r="A235" s="8" t="s">
        <v>489</v>
      </c>
      <c r="B235" s="8" t="s">
        <v>490</v>
      </c>
      <c r="C235" s="9">
        <v>42724</v>
      </c>
      <c r="D235" s="10">
        <v>63.41</v>
      </c>
      <c r="E235" s="10">
        <v>3.93</v>
      </c>
      <c r="F235" s="11">
        <v>87</v>
      </c>
      <c r="G235" s="11">
        <v>34</v>
      </c>
      <c r="H235" s="8" t="s">
        <v>15</v>
      </c>
      <c r="I235" s="8" t="str">
        <f ca="1">IFERROR(__xludf.DUMMYFUNCTION("TRIM(REGEXREPLACE(REGEXREPLACE(REGEXREPLACE(REGEXREPLACE(REGEXREPLACE(REGEXREPLACE(REGEXREPLACE(REGEXREPLACE(REGEXREPLACE(
A235,""Budget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)"),"Gearhulk Stompy")</f>
        <v>Gearhulk Stompy</v>
      </c>
      <c r="J235" s="12">
        <v>-23.59</v>
      </c>
      <c r="K235" s="12">
        <v>-30.07</v>
      </c>
      <c r="L235" s="13">
        <v>-0.27114942530000002</v>
      </c>
      <c r="M235" s="13">
        <v>-0.88441176470000005</v>
      </c>
    </row>
    <row r="236" spans="1:13" ht="15.75" customHeight="1" x14ac:dyDescent="0.25">
      <c r="A236" s="8" t="s">
        <v>491</v>
      </c>
      <c r="B236" s="8" t="s">
        <v>492</v>
      </c>
      <c r="C236" s="9">
        <v>42717</v>
      </c>
      <c r="D236" s="10">
        <v>114.94</v>
      </c>
      <c r="E236" s="10">
        <v>21.51</v>
      </c>
      <c r="F236" s="11">
        <v>91</v>
      </c>
      <c r="G236" s="11">
        <v>31</v>
      </c>
      <c r="H236" s="8" t="s">
        <v>18</v>
      </c>
      <c r="I236" s="8" t="str">
        <f ca="1">IFERROR(__xludf.DUMMYFUNCTION("TRIM(REGEXREPLACE(REGEXREPLACE(REGEXREPLACE(REGEXREPLACE(REGEXREPLACE(REGEXREPLACE(REGEXREPLACE(REGEXREPLACE(REGEXREPLACE(
A236,""Budget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)"),"UR Summonings")</f>
        <v>UR Summonings</v>
      </c>
      <c r="J236" s="12">
        <v>23.94</v>
      </c>
      <c r="K236" s="12">
        <v>-9.49</v>
      </c>
      <c r="L236" s="13">
        <v>0.26307692310000003</v>
      </c>
      <c r="M236" s="13">
        <v>-0.30612903229999999</v>
      </c>
    </row>
    <row r="237" spans="1:13" ht="15.75" customHeight="1" x14ac:dyDescent="0.25">
      <c r="A237" s="8" t="s">
        <v>493</v>
      </c>
      <c r="B237" s="8" t="s">
        <v>494</v>
      </c>
      <c r="C237" s="9">
        <v>42710</v>
      </c>
      <c r="D237" s="10">
        <v>34.72</v>
      </c>
      <c r="E237" s="10">
        <v>3.97</v>
      </c>
      <c r="F237" s="11">
        <v>64</v>
      </c>
      <c r="G237" s="11">
        <v>19</v>
      </c>
      <c r="H237" s="8" t="s">
        <v>15</v>
      </c>
      <c r="I237" s="8" t="str">
        <f ca="1">IFERROR(__xludf.DUMMYFUNCTION("TRIM(REGEXREPLACE(REGEXREPLACE(REGEXREPLACE(REGEXREPLACE(REGEXREPLACE(REGEXREPLACE(REGEXREPLACE(REGEXREPLACE(REGEXREPLACE(
A237,""Budget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)"),"UB Key Control")</f>
        <v>UB Key Control</v>
      </c>
      <c r="J237" s="12">
        <v>-29.28</v>
      </c>
      <c r="K237" s="12">
        <v>-15.03</v>
      </c>
      <c r="L237" s="13">
        <v>-0.45750000000000002</v>
      </c>
      <c r="M237" s="13">
        <v>-0.79105263159999994</v>
      </c>
    </row>
    <row r="238" spans="1:13" ht="15.75" customHeight="1" x14ac:dyDescent="0.25">
      <c r="A238" s="8" t="s">
        <v>495</v>
      </c>
      <c r="B238" s="8" t="s">
        <v>496</v>
      </c>
      <c r="C238" s="9">
        <v>42703</v>
      </c>
      <c r="D238" s="10">
        <v>43.29</v>
      </c>
      <c r="E238" s="10">
        <v>12.83</v>
      </c>
      <c r="F238" s="11">
        <v>97</v>
      </c>
      <c r="G238" s="11">
        <v>67</v>
      </c>
      <c r="H238" s="8" t="s">
        <v>18</v>
      </c>
      <c r="I238" s="8" t="str">
        <f ca="1">IFERROR(__xludf.DUMMYFUNCTION("TRIM(REGEXREPLACE(REGEXREPLACE(REGEXREPLACE(REGEXREPLACE(REGEXREPLACE(REGEXREPLACE(REGEXREPLACE(REGEXREPLACE(REGEXREPLACE(
A238,""Budget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)"),"Mono-White Blink")</f>
        <v>Mono-White Blink</v>
      </c>
      <c r="J238" s="12">
        <v>-53.71</v>
      </c>
      <c r="K238" s="12">
        <v>-54.17</v>
      </c>
      <c r="L238" s="13">
        <v>-0.55371134020000001</v>
      </c>
      <c r="M238" s="13">
        <v>-0.80850746269999996</v>
      </c>
    </row>
    <row r="239" spans="1:13" ht="15.75" customHeight="1" x14ac:dyDescent="0.25">
      <c r="A239" s="8" t="s">
        <v>497</v>
      </c>
      <c r="B239" s="8" t="s">
        <v>498</v>
      </c>
      <c r="C239" s="9">
        <v>42696</v>
      </c>
      <c r="D239" s="10">
        <v>65.75</v>
      </c>
      <c r="E239" s="10">
        <v>1.52</v>
      </c>
      <c r="F239" s="11">
        <v>42</v>
      </c>
      <c r="G239" s="11">
        <v>5</v>
      </c>
      <c r="H239" s="8" t="s">
        <v>15</v>
      </c>
      <c r="I239" s="8" t="str">
        <f ca="1">IFERROR(__xludf.DUMMYFUNCTION("TRIM(REGEXREPLACE(REGEXREPLACE(REGEXREPLACE(REGEXREPLACE(REGEXREPLACE(REGEXREPLACE(REGEXREPLACE(REGEXREPLACE(REGEXREPLACE(
A239,""Budget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)"),"Reckless Panharmonicon")</f>
        <v>Reckless Panharmonicon</v>
      </c>
      <c r="J239" s="12">
        <v>23.75</v>
      </c>
      <c r="K239" s="12">
        <v>-3.48</v>
      </c>
      <c r="L239" s="13">
        <v>0.56547619049999998</v>
      </c>
      <c r="M239" s="13">
        <v>-0.69599999999999995</v>
      </c>
    </row>
    <row r="240" spans="1:13" ht="15.75" customHeight="1" x14ac:dyDescent="0.25">
      <c r="A240" s="8" t="s">
        <v>499</v>
      </c>
      <c r="B240" s="8" t="s">
        <v>500</v>
      </c>
      <c r="C240" s="9">
        <v>42689</v>
      </c>
      <c r="D240" s="10">
        <v>55.62</v>
      </c>
      <c r="E240" s="10">
        <v>3.49</v>
      </c>
      <c r="F240" s="11">
        <v>88</v>
      </c>
      <c r="G240" s="11">
        <v>39</v>
      </c>
      <c r="H240" s="8" t="s">
        <v>15</v>
      </c>
      <c r="I240" s="8" t="str">
        <f ca="1">IFERROR(__xludf.DUMMYFUNCTION("TRIM(REGEXREPLACE(REGEXREPLACE(REGEXREPLACE(REGEXREPLACE(REGEXREPLACE(REGEXREPLACE(REGEXREPLACE(REGEXREPLACE(REGEXREPLACE(
A240,""Budget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)"),"Combustible Ramp")</f>
        <v>Combustible Ramp</v>
      </c>
      <c r="J240" s="12">
        <v>-32.380000000000003</v>
      </c>
      <c r="K240" s="12">
        <v>-35.51</v>
      </c>
      <c r="L240" s="13">
        <v>-0.36795454550000001</v>
      </c>
      <c r="M240" s="13">
        <v>-0.91051282050000004</v>
      </c>
    </row>
    <row r="241" spans="1:13" ht="15.75" customHeight="1" x14ac:dyDescent="0.25">
      <c r="A241" s="8" t="s">
        <v>501</v>
      </c>
      <c r="B241" s="8" t="s">
        <v>502</v>
      </c>
      <c r="C241" s="9">
        <v>42682</v>
      </c>
      <c r="D241" s="10">
        <v>41.52</v>
      </c>
      <c r="E241" s="10">
        <v>4.59</v>
      </c>
      <c r="F241" s="11">
        <v>68</v>
      </c>
      <c r="G241" s="11">
        <v>10</v>
      </c>
      <c r="H241" s="8" t="s">
        <v>18</v>
      </c>
      <c r="I241" s="8" t="str">
        <f ca="1">IFERROR(__xludf.DUMMYFUNCTION("TRIM(REGEXREPLACE(REGEXREPLACE(REGEXREPLACE(REGEXREPLACE(REGEXREPLACE(REGEXREPLACE(REGEXREPLACE(REGEXREPLACE(REGEXREPLACE(
A241,""Budget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)"),"Turn 2 Tokens")</f>
        <v>Turn 2 Tokens</v>
      </c>
      <c r="J241" s="12">
        <v>-26.48</v>
      </c>
      <c r="K241" s="12">
        <v>-5.41</v>
      </c>
      <c r="L241" s="13">
        <v>-0.3894117647</v>
      </c>
      <c r="M241" s="13">
        <v>-0.54100000000000004</v>
      </c>
    </row>
    <row r="242" spans="1:13" ht="15.75" customHeight="1" x14ac:dyDescent="0.25">
      <c r="A242" s="8" t="s">
        <v>503</v>
      </c>
      <c r="B242" s="8" t="s">
        <v>504</v>
      </c>
      <c r="C242" s="9">
        <v>42675</v>
      </c>
      <c r="D242" s="10">
        <v>86.13</v>
      </c>
      <c r="E242" s="10">
        <v>1.25</v>
      </c>
      <c r="F242" s="11">
        <v>50</v>
      </c>
      <c r="G242" s="11">
        <v>14</v>
      </c>
      <c r="H242" s="8" t="s">
        <v>15</v>
      </c>
      <c r="I242" s="8" t="str">
        <f ca="1">IFERROR(__xludf.DUMMYFUNCTION("TRIM(REGEXREPLACE(REGEXREPLACE(REGEXREPLACE(REGEXREPLACE(REGEXREPLACE(REGEXREPLACE(REGEXREPLACE(REGEXREPLACE(REGEXREPLACE(
A242,""Budget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)"),"WB Fabricate")</f>
        <v>WB Fabricate</v>
      </c>
      <c r="J242" s="12">
        <v>36.130000000000003</v>
      </c>
      <c r="K242" s="12">
        <v>-12.75</v>
      </c>
      <c r="L242" s="13">
        <v>0.72260000000000002</v>
      </c>
      <c r="M242" s="13">
        <v>-0.91071428570000001</v>
      </c>
    </row>
    <row r="243" spans="1:13" ht="15.75" customHeight="1" x14ac:dyDescent="0.25">
      <c r="A243" s="8" t="s">
        <v>505</v>
      </c>
      <c r="B243" s="8" t="s">
        <v>506</v>
      </c>
      <c r="C243" s="9">
        <v>42668</v>
      </c>
      <c r="D243" s="10">
        <v>39.520000000000003</v>
      </c>
      <c r="E243" s="10">
        <v>8.43</v>
      </c>
      <c r="F243" s="11">
        <v>85</v>
      </c>
      <c r="G243" s="11">
        <v>35</v>
      </c>
      <c r="H243" s="8" t="s">
        <v>15</v>
      </c>
      <c r="I243" s="8" t="str">
        <f ca="1">IFERROR(__xludf.DUMMYFUNCTION("TRIM(REGEXREPLACE(REGEXREPLACE(REGEXREPLACE(REGEXREPLACE(REGEXREPLACE(REGEXREPLACE(REGEXREPLACE(REGEXREPLACE(REGEXREPLACE(
A243,""Budget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)"),"Energy Fog")</f>
        <v>Energy Fog</v>
      </c>
      <c r="J243" s="12">
        <v>-45.48</v>
      </c>
      <c r="K243" s="12">
        <v>-26.57</v>
      </c>
      <c r="L243" s="13">
        <v>-0.5350588235</v>
      </c>
      <c r="M243" s="13">
        <v>-0.75914285709999996</v>
      </c>
    </row>
    <row r="244" spans="1:13" ht="15.75" customHeight="1" x14ac:dyDescent="0.25">
      <c r="A244" s="8" t="s">
        <v>507</v>
      </c>
      <c r="B244" s="8" t="s">
        <v>508</v>
      </c>
      <c r="C244" s="9">
        <v>42661</v>
      </c>
      <c r="D244" s="10">
        <v>21.34</v>
      </c>
      <c r="E244" s="10">
        <v>1.56</v>
      </c>
      <c r="F244" s="11">
        <v>88</v>
      </c>
      <c r="G244" s="11">
        <v>36</v>
      </c>
      <c r="H244" s="8" t="s">
        <v>15</v>
      </c>
      <c r="I244" s="8" t="str">
        <f ca="1">IFERROR(__xludf.DUMMYFUNCTION("TRIM(REGEXREPLACE(REGEXREPLACE(REGEXREPLACE(REGEXREPLACE(REGEXREPLACE(REGEXREPLACE(REGEXREPLACE(REGEXREPLACE(REGEXREPLACE(
A244,""Budget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)"),"Poisonless Infect")</f>
        <v>Poisonless Infect</v>
      </c>
      <c r="J244" s="12">
        <v>-66.66</v>
      </c>
      <c r="K244" s="12">
        <v>-34.44</v>
      </c>
      <c r="L244" s="13">
        <v>-0.75749999999999995</v>
      </c>
      <c r="M244" s="13">
        <v>-0.9566666667</v>
      </c>
    </row>
    <row r="245" spans="1:13" ht="15.75" customHeight="1" x14ac:dyDescent="0.25">
      <c r="A245" s="8" t="s">
        <v>509</v>
      </c>
      <c r="B245" s="8" t="s">
        <v>510</v>
      </c>
      <c r="C245" s="9">
        <v>42654</v>
      </c>
      <c r="D245" s="10">
        <v>34.1</v>
      </c>
      <c r="E245" s="10">
        <v>1.76</v>
      </c>
      <c r="F245" s="11">
        <v>63</v>
      </c>
      <c r="G245" s="11">
        <v>33</v>
      </c>
      <c r="H245" s="8" t="s">
        <v>15</v>
      </c>
      <c r="I245" s="8" t="str">
        <f ca="1">IFERROR(__xludf.DUMMYFUNCTION("TRIM(REGEXREPLACE(REGEXREPLACE(REGEXREPLACE(REGEXREPLACE(REGEXREPLACE(REGEXREPLACE(REGEXREPLACE(REGEXREPLACE(REGEXREPLACE(
A245,""Budget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)"),"Temur Summonings")</f>
        <v>Temur Summonings</v>
      </c>
      <c r="J245" s="12">
        <v>-28.9</v>
      </c>
      <c r="K245" s="12">
        <v>-31.24</v>
      </c>
      <c r="L245" s="13">
        <v>-0.4587301587</v>
      </c>
      <c r="M245" s="13">
        <v>-0.94666666669999999</v>
      </c>
    </row>
    <row r="246" spans="1:13" ht="15.75" customHeight="1" x14ac:dyDescent="0.25">
      <c r="A246" s="8" t="s">
        <v>511</v>
      </c>
      <c r="B246" s="8" t="s">
        <v>512</v>
      </c>
      <c r="C246" s="9">
        <v>42647</v>
      </c>
      <c r="D246" s="10">
        <v>172.64</v>
      </c>
      <c r="E246" s="10">
        <v>16.739999999999998</v>
      </c>
      <c r="F246" s="11">
        <v>98</v>
      </c>
      <c r="G246" s="11">
        <v>39</v>
      </c>
      <c r="H246" s="8" t="s">
        <v>18</v>
      </c>
      <c r="I246" s="8" t="str">
        <f ca="1">IFERROR(__xludf.DUMMYFUNCTION("TRIM(REGEXREPLACE(REGEXREPLACE(REGEXREPLACE(REGEXREPLACE(REGEXREPLACE(REGEXREPLACE(REGEXREPLACE(REGEXREPLACE(REGEXREPLACE(
A246,""Budget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)"),"GB Zombies")</f>
        <v>GB Zombies</v>
      </c>
      <c r="J246" s="12">
        <v>74.64</v>
      </c>
      <c r="K246" s="12">
        <v>-22.26</v>
      </c>
      <c r="L246" s="13">
        <v>0.76163265309999995</v>
      </c>
      <c r="M246" s="13">
        <v>-0.57076923079999997</v>
      </c>
    </row>
    <row r="247" spans="1:13" ht="15.75" customHeight="1" x14ac:dyDescent="0.25">
      <c r="A247" s="8" t="s">
        <v>513</v>
      </c>
      <c r="B247" s="8" t="s">
        <v>514</v>
      </c>
      <c r="C247" s="9">
        <v>42640</v>
      </c>
      <c r="D247" s="10">
        <v>116.71</v>
      </c>
      <c r="E247" s="10">
        <v>15.19</v>
      </c>
      <c r="F247" s="11">
        <v>98</v>
      </c>
      <c r="G247" s="11">
        <v>45</v>
      </c>
      <c r="H247" s="8" t="s">
        <v>18</v>
      </c>
      <c r="I247" s="8" t="str">
        <f ca="1">IFERROR(__xludf.DUMMYFUNCTION("TRIM(REGEXREPLACE(REGEXREPLACE(REGEXREPLACE(REGEXREPLACE(REGEXREPLACE(REGEXREPLACE(REGEXREPLACE(REGEXREPLACE(REGEXREPLACE(
A247,""Budget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)"),"UW Spirits")</f>
        <v>UW Spirits</v>
      </c>
      <c r="J247" s="12">
        <v>18.71</v>
      </c>
      <c r="K247" s="12">
        <v>-29.81</v>
      </c>
      <c r="L247" s="13">
        <v>0.1909183673</v>
      </c>
      <c r="M247" s="13">
        <v>-0.66244444440000005</v>
      </c>
    </row>
    <row r="248" spans="1:13" ht="15.75" customHeight="1" x14ac:dyDescent="0.25">
      <c r="A248" s="8" t="s">
        <v>515</v>
      </c>
      <c r="B248" s="8" t="s">
        <v>516</v>
      </c>
      <c r="C248" s="9">
        <v>42633</v>
      </c>
      <c r="D248" s="10">
        <v>101.34</v>
      </c>
      <c r="E248" s="10">
        <v>10.51</v>
      </c>
      <c r="F248" s="11">
        <v>94</v>
      </c>
      <c r="G248" s="11">
        <v>15</v>
      </c>
      <c r="H248" s="8" t="s">
        <v>18</v>
      </c>
      <c r="I248" s="8" t="str">
        <f ca="1">IFERROR(__xludf.DUMMYFUNCTION("TRIM(REGEXREPLACE(REGEXREPLACE(REGEXREPLACE(REGEXREPLACE(REGEXREPLACE(REGEXREPLACE(REGEXREPLACE(REGEXREPLACE(REGEXREPLACE(
A248,""Budget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)"),"Stake Sisters")</f>
        <v>Stake Sisters</v>
      </c>
      <c r="J248" s="12">
        <v>7.34</v>
      </c>
      <c r="K248" s="12">
        <v>-4.49</v>
      </c>
      <c r="L248" s="13">
        <v>7.8085106380000005E-2</v>
      </c>
      <c r="M248" s="13">
        <v>-0.2993333333</v>
      </c>
    </row>
    <row r="249" spans="1:13" ht="15.75" customHeight="1" x14ac:dyDescent="0.25">
      <c r="A249" s="8" t="s">
        <v>517</v>
      </c>
      <c r="B249" s="8" t="s">
        <v>518</v>
      </c>
      <c r="C249" s="9">
        <v>42626</v>
      </c>
      <c r="D249" s="10">
        <v>101.3</v>
      </c>
      <c r="E249" s="10">
        <v>9.0299999999999994</v>
      </c>
      <c r="F249" s="11">
        <v>86</v>
      </c>
      <c r="G249" s="11">
        <v>26</v>
      </c>
      <c r="H249" s="8" t="s">
        <v>15</v>
      </c>
      <c r="I249" s="8" t="str">
        <f ca="1">IFERROR(__xludf.DUMMYFUNCTION("TRIM(REGEXREPLACE(REGEXREPLACE(REGEXREPLACE(REGEXREPLACE(REGEXREPLACE(REGEXREPLACE(REGEXREPLACE(REGEXREPLACE(REGEXREPLACE(
A249,""Budget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)"),"GW Bloodbriar")</f>
        <v>GW Bloodbriar</v>
      </c>
      <c r="J249" s="12">
        <v>15.3</v>
      </c>
      <c r="K249" s="12">
        <v>-16.97</v>
      </c>
      <c r="L249" s="13">
        <v>0.1779069767</v>
      </c>
      <c r="M249" s="13">
        <v>-0.65269230769999997</v>
      </c>
    </row>
    <row r="250" spans="1:13" ht="15.75" customHeight="1" x14ac:dyDescent="0.25">
      <c r="A250" s="8" t="s">
        <v>519</v>
      </c>
      <c r="B250" s="8" t="s">
        <v>520</v>
      </c>
      <c r="C250" s="9">
        <v>42619</v>
      </c>
      <c r="D250" s="10">
        <v>136.38</v>
      </c>
      <c r="E250" s="10">
        <v>13.82</v>
      </c>
      <c r="F250" s="11">
        <v>99</v>
      </c>
      <c r="G250" s="11">
        <v>28</v>
      </c>
      <c r="H250" s="8" t="s">
        <v>18</v>
      </c>
      <c r="I250" s="8" t="str">
        <f ca="1">IFERROR(__xludf.DUMMYFUNCTION("TRIM(REGEXREPLACE(REGEXREPLACE(REGEXREPLACE(REGEXREPLACE(REGEXREPLACE(REGEXREPLACE(REGEXREPLACE(REGEXREPLACE(REGEXREPLACE(
A250,""Budget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)"),"Enchantress")</f>
        <v>Enchantress</v>
      </c>
      <c r="J250" s="12">
        <v>37.380000000000003</v>
      </c>
      <c r="K250" s="12">
        <v>-14.18</v>
      </c>
      <c r="L250" s="13">
        <v>0.37757575760000001</v>
      </c>
      <c r="M250" s="13">
        <v>-0.50642857139999997</v>
      </c>
    </row>
    <row r="251" spans="1:13" ht="15.75" customHeight="1" x14ac:dyDescent="0.25">
      <c r="A251" s="8" t="s">
        <v>521</v>
      </c>
      <c r="B251" s="8" t="s">
        <v>522</v>
      </c>
      <c r="C251" s="9">
        <v>42612</v>
      </c>
      <c r="D251" s="10">
        <v>100.9</v>
      </c>
      <c r="E251" s="10">
        <v>10.44</v>
      </c>
      <c r="F251" s="11">
        <v>84</v>
      </c>
      <c r="G251" s="11">
        <v>27</v>
      </c>
      <c r="H251" s="8" t="s">
        <v>18</v>
      </c>
      <c r="I251" s="8" t="str">
        <f ca="1">IFERROR(__xludf.DUMMYFUNCTION("TRIM(REGEXREPLACE(REGEXREPLACE(REGEXREPLACE(REGEXREPLACE(REGEXREPLACE(REGEXREPLACE(REGEXREPLACE(REGEXREPLACE(REGEXREPLACE(
A251,""Budget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)"),"All-In Shaman")</f>
        <v>All-In Shaman</v>
      </c>
      <c r="J251" s="12">
        <v>16.899999999999999</v>
      </c>
      <c r="K251" s="12">
        <v>-16.559999999999999</v>
      </c>
      <c r="L251" s="13">
        <v>0.2011904762</v>
      </c>
      <c r="M251" s="13">
        <v>-0.61333333329999995</v>
      </c>
    </row>
    <row r="252" spans="1:13" ht="15.75" customHeight="1" x14ac:dyDescent="0.25">
      <c r="A252" s="8" t="s">
        <v>523</v>
      </c>
      <c r="B252" s="8" t="s">
        <v>524</v>
      </c>
      <c r="C252" s="9">
        <v>42605</v>
      </c>
      <c r="D252" s="10">
        <v>113.64</v>
      </c>
      <c r="E252" s="10">
        <v>9.43</v>
      </c>
      <c r="F252" s="11">
        <v>91</v>
      </c>
      <c r="G252" s="11">
        <v>29</v>
      </c>
      <c r="H252" s="8" t="s">
        <v>15</v>
      </c>
      <c r="I252" s="8" t="str">
        <f ca="1">IFERROR(__xludf.DUMMYFUNCTION("TRIM(REGEXREPLACE(REGEXREPLACE(REGEXREPLACE(REGEXREPLACE(REGEXREPLACE(REGEXREPLACE(REGEXREPLACE(REGEXREPLACE(REGEXREPLACE(
A252,""Budget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)"),"Naya Evolution")</f>
        <v>Naya Evolution</v>
      </c>
      <c r="J252" s="12">
        <v>22.64</v>
      </c>
      <c r="K252" s="12">
        <v>-19.57</v>
      </c>
      <c r="L252" s="13">
        <v>0.2487912088</v>
      </c>
      <c r="M252" s="13">
        <v>-0.67482758620000005</v>
      </c>
    </row>
    <row r="253" spans="1:13" ht="15.75" customHeight="1" x14ac:dyDescent="0.25">
      <c r="A253" s="8" t="s">
        <v>525</v>
      </c>
      <c r="B253" s="8" t="s">
        <v>526</v>
      </c>
      <c r="C253" s="9">
        <v>42598</v>
      </c>
      <c r="D253" s="10">
        <v>58.17</v>
      </c>
      <c r="E253" s="10">
        <v>3.53</v>
      </c>
      <c r="F253" s="11">
        <v>93</v>
      </c>
      <c r="G253" s="11">
        <v>23</v>
      </c>
      <c r="H253" s="8" t="s">
        <v>15</v>
      </c>
      <c r="I253" s="8" t="str">
        <f ca="1">IFERROR(__xludf.DUMMYFUNCTION("TRIM(REGEXREPLACE(REGEXREPLACE(REGEXREPLACE(REGEXREPLACE(REGEXREPLACE(REGEXREPLACE(REGEXREPLACE(REGEXREPLACE(REGEXREPLACE(
A253,""Budget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)"),"Evolutionary Dredge")</f>
        <v>Evolutionary Dredge</v>
      </c>
      <c r="J253" s="12">
        <v>-34.83</v>
      </c>
      <c r="K253" s="12">
        <v>-19.47</v>
      </c>
      <c r="L253" s="13">
        <v>-0.37451612899999998</v>
      </c>
      <c r="M253" s="13">
        <v>-0.84652173909999995</v>
      </c>
    </row>
    <row r="254" spans="1:13" ht="15.75" customHeight="1" x14ac:dyDescent="0.25">
      <c r="A254" s="8" t="s">
        <v>527</v>
      </c>
      <c r="B254" s="8" t="s">
        <v>528</v>
      </c>
      <c r="C254" s="9">
        <v>42591</v>
      </c>
      <c r="D254" s="10">
        <v>29.38</v>
      </c>
      <c r="E254" s="10">
        <v>1.93</v>
      </c>
      <c r="F254" s="11">
        <v>53</v>
      </c>
      <c r="G254" s="11">
        <v>51</v>
      </c>
      <c r="H254" s="8" t="s">
        <v>15</v>
      </c>
      <c r="I254" s="8" t="str">
        <f ca="1">IFERROR(__xludf.DUMMYFUNCTION("TRIM(REGEXREPLACE(REGEXREPLACE(REGEXREPLACE(REGEXREPLACE(REGEXREPLACE(REGEXREPLACE(REGEXREPLACE(REGEXREPLACE(REGEXREPLACE(
A254,""Budget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)"),"Alchemist Burn")</f>
        <v>Alchemist Burn</v>
      </c>
      <c r="J254" s="12">
        <v>-23.62</v>
      </c>
      <c r="K254" s="12">
        <v>-49.07</v>
      </c>
      <c r="L254" s="13">
        <v>-0.44566037739999997</v>
      </c>
      <c r="M254" s="13">
        <v>-0.9621568627</v>
      </c>
    </row>
    <row r="255" spans="1:13" ht="15.75" customHeight="1" x14ac:dyDescent="0.25">
      <c r="A255" s="8" t="s">
        <v>529</v>
      </c>
      <c r="B255" s="8" t="s">
        <v>530</v>
      </c>
      <c r="C255" s="9">
        <v>42584</v>
      </c>
      <c r="D255" s="10">
        <v>49.77</v>
      </c>
      <c r="E255" s="10">
        <v>1.88</v>
      </c>
      <c r="F255" s="11">
        <v>83</v>
      </c>
      <c r="G255" s="11">
        <v>52</v>
      </c>
      <c r="H255" s="8" t="s">
        <v>15</v>
      </c>
      <c r="I255" s="8" t="str">
        <f ca="1">IFERROR(__xludf.DUMMYFUNCTION("TRIM(REGEXREPLACE(REGEXREPLACE(REGEXREPLACE(REGEXREPLACE(REGEXREPLACE(REGEXREPLACE(REGEXREPLACE(REGEXREPLACE(REGEXREPLACE(
A255,""Budget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)"),"UG Emerge")</f>
        <v>UG Emerge</v>
      </c>
      <c r="J255" s="12">
        <v>-33.229999999999997</v>
      </c>
      <c r="K255" s="12">
        <v>-50.12</v>
      </c>
      <c r="L255" s="13">
        <v>-0.40036144579999999</v>
      </c>
      <c r="M255" s="13">
        <v>-0.96384615380000005</v>
      </c>
    </row>
    <row r="256" spans="1:13" ht="15.75" customHeight="1" x14ac:dyDescent="0.25">
      <c r="A256" s="8" t="s">
        <v>531</v>
      </c>
      <c r="B256" s="8" t="s">
        <v>532</v>
      </c>
      <c r="C256" s="9">
        <v>42577</v>
      </c>
      <c r="D256" s="10">
        <v>101.1</v>
      </c>
      <c r="E256" s="10">
        <v>4.0199999999999996</v>
      </c>
      <c r="F256" s="11">
        <v>99</v>
      </c>
      <c r="G256" s="11">
        <v>18</v>
      </c>
      <c r="H256" s="8" t="s">
        <v>18</v>
      </c>
      <c r="I256" s="8" t="str">
        <f ca="1">IFERROR(__xludf.DUMMYFUNCTION("TRIM(REGEXREPLACE(REGEXREPLACE(REGEXREPLACE(REGEXREPLACE(REGEXREPLACE(REGEXREPLACE(REGEXREPLACE(REGEXREPLACE(REGEXREPLACE(
A256,""Budget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)"),"Aura Swap")</f>
        <v>Aura Swap</v>
      </c>
      <c r="J256" s="12">
        <v>2.1</v>
      </c>
      <c r="K256" s="12">
        <v>-13.98</v>
      </c>
      <c r="L256" s="13">
        <v>2.121212121E-2</v>
      </c>
      <c r="M256" s="13">
        <v>-0.77666666669999995</v>
      </c>
    </row>
    <row r="257" spans="1:13" ht="15.75" customHeight="1" x14ac:dyDescent="0.25">
      <c r="A257" s="8" t="s">
        <v>533</v>
      </c>
      <c r="B257" s="8" t="s">
        <v>534</v>
      </c>
      <c r="C257" s="9">
        <v>42570</v>
      </c>
      <c r="D257" s="10">
        <v>48.35</v>
      </c>
      <c r="E257" s="10">
        <v>6.35</v>
      </c>
      <c r="F257" s="11">
        <v>54</v>
      </c>
      <c r="G257" s="11">
        <v>22</v>
      </c>
      <c r="H257" s="8" t="s">
        <v>18</v>
      </c>
      <c r="I257" s="8" t="str">
        <f ca="1">IFERROR(__xludf.DUMMYFUNCTION("TRIM(REGEXREPLACE(REGEXREPLACE(REGEXREPLACE(REGEXREPLACE(REGEXREPLACE(REGEXREPLACE(REGEXREPLACE(REGEXREPLACE(REGEXREPLACE(
A257,""Budget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)"),"Suicide Black")</f>
        <v>Suicide Black</v>
      </c>
      <c r="J257" s="12">
        <v>-5.65</v>
      </c>
      <c r="K257" s="12">
        <v>-15.65</v>
      </c>
      <c r="L257" s="13">
        <v>-0.1046296296</v>
      </c>
      <c r="M257" s="13">
        <v>-0.7113636364</v>
      </c>
    </row>
    <row r="258" spans="1:13" ht="15.75" customHeight="1" x14ac:dyDescent="0.25">
      <c r="A258" s="8" t="s">
        <v>535</v>
      </c>
      <c r="B258" s="8" t="s">
        <v>536</v>
      </c>
      <c r="C258" s="9">
        <v>42563</v>
      </c>
      <c r="D258" s="10">
        <v>32.64</v>
      </c>
      <c r="E258" s="10">
        <v>2.97</v>
      </c>
      <c r="F258" s="11">
        <v>81</v>
      </c>
      <c r="G258" s="11">
        <v>60</v>
      </c>
      <c r="H258" s="8" t="s">
        <v>15</v>
      </c>
      <c r="I258" s="8" t="str">
        <f ca="1">IFERROR(__xludf.DUMMYFUNCTION("TRIM(REGEXREPLACE(REGEXREPLACE(REGEXREPLACE(REGEXREPLACE(REGEXREPLACE(REGEXREPLACE(REGEXREPLACE(REGEXREPLACE(REGEXREPLACE(
A258,""Budget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)"),"UR Dragons")</f>
        <v>UR Dragons</v>
      </c>
      <c r="J258" s="12">
        <v>-48.36</v>
      </c>
      <c r="K258" s="12">
        <v>-57.03</v>
      </c>
      <c r="L258" s="13">
        <v>-0.59703703699999999</v>
      </c>
      <c r="M258" s="13">
        <v>-0.95050000000000001</v>
      </c>
    </row>
    <row r="259" spans="1:13" ht="15.75" customHeight="1" x14ac:dyDescent="0.25">
      <c r="A259" s="8" t="s">
        <v>537</v>
      </c>
      <c r="B259" s="8" t="s">
        <v>538</v>
      </c>
      <c r="C259" s="9">
        <v>42556</v>
      </c>
      <c r="D259" s="10">
        <v>133.16</v>
      </c>
      <c r="E259" s="10">
        <v>9.19</v>
      </c>
      <c r="F259" s="11">
        <v>98</v>
      </c>
      <c r="G259" s="11">
        <v>18</v>
      </c>
      <c r="H259" s="8" t="s">
        <v>18</v>
      </c>
      <c r="I259" s="8" t="str">
        <f ca="1">IFERROR(__xludf.DUMMYFUNCTION("TRIM(REGEXREPLACE(REGEXREPLACE(REGEXREPLACE(REGEXREPLACE(REGEXREPLACE(REGEXREPLACE(REGEXREPLACE(REGEXREPLACE(REGEXREPLACE(
A259,""Budget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)"),"Mono-Blue Faeries")</f>
        <v>Mono-Blue Faeries</v>
      </c>
      <c r="J259" s="12">
        <v>35.159999999999997</v>
      </c>
      <c r="K259" s="12">
        <v>-8.81</v>
      </c>
      <c r="L259" s="13">
        <v>0.35877551019999998</v>
      </c>
      <c r="M259" s="13">
        <v>-0.48944444440000001</v>
      </c>
    </row>
    <row r="260" spans="1:13" ht="15.75" customHeight="1" x14ac:dyDescent="0.25">
      <c r="A260" s="8" t="s">
        <v>539</v>
      </c>
      <c r="B260" s="8" t="s">
        <v>540</v>
      </c>
      <c r="C260" s="9">
        <v>42549</v>
      </c>
      <c r="D260" s="10">
        <v>126.49</v>
      </c>
      <c r="E260" s="10">
        <v>14.46</v>
      </c>
      <c r="F260" s="11">
        <v>94</v>
      </c>
      <c r="G260" s="11">
        <v>20</v>
      </c>
      <c r="H260" s="8" t="s">
        <v>18</v>
      </c>
      <c r="I260" s="8" t="str">
        <f ca="1">IFERROR(__xludf.DUMMYFUNCTION("TRIM(REGEXREPLACE(REGEXREPLACE(REGEXREPLACE(REGEXREPLACE(REGEXREPLACE(REGEXREPLACE(REGEXREPLACE(REGEXREPLACE(REGEXREPLACE(
A260,""Budget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)"),"Possibility Storm")</f>
        <v>Possibility Storm</v>
      </c>
      <c r="J260" s="12">
        <v>32.49</v>
      </c>
      <c r="K260" s="12">
        <v>-5.54</v>
      </c>
      <c r="L260" s="13">
        <v>0.3456382979</v>
      </c>
      <c r="M260" s="13">
        <v>-0.27700000000000002</v>
      </c>
    </row>
    <row r="261" spans="1:13" ht="15.75" customHeight="1" x14ac:dyDescent="0.25">
      <c r="A261" s="8" t="s">
        <v>541</v>
      </c>
      <c r="B261" s="8" t="s">
        <v>542</v>
      </c>
      <c r="C261" s="9">
        <v>42542</v>
      </c>
      <c r="D261" s="10">
        <v>97.77</v>
      </c>
      <c r="E261" s="10">
        <v>1.24</v>
      </c>
      <c r="F261" s="11">
        <v>98</v>
      </c>
      <c r="G261" s="11">
        <v>40</v>
      </c>
      <c r="H261" s="8" t="s">
        <v>15</v>
      </c>
      <c r="I261" s="8" t="str">
        <f ca="1">IFERROR(__xludf.DUMMYFUNCTION("TRIM(REGEXREPLACE(REGEXREPLACE(REGEXREPLACE(REGEXREPLACE(REGEXREPLACE(REGEXREPLACE(REGEXREPLACE(REGEXREPLACE(REGEXREPLACE(
A261,""Budget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)"),"Mono-White Angels")</f>
        <v>Mono-White Angels</v>
      </c>
      <c r="J261" s="12">
        <v>-0.23</v>
      </c>
      <c r="K261" s="12">
        <v>-38.76</v>
      </c>
      <c r="L261" s="13">
        <v>-2.3469387760000002E-3</v>
      </c>
      <c r="M261" s="13">
        <v>-0.96899999999999997</v>
      </c>
    </row>
    <row r="262" spans="1:13" ht="15.75" customHeight="1" x14ac:dyDescent="0.25">
      <c r="A262" s="8" t="s">
        <v>543</v>
      </c>
      <c r="B262" s="8" t="s">
        <v>544</v>
      </c>
      <c r="C262" s="9">
        <v>42535</v>
      </c>
      <c r="D262" s="10">
        <v>94.46</v>
      </c>
      <c r="E262" s="10">
        <v>1.68</v>
      </c>
      <c r="F262" s="11">
        <v>93</v>
      </c>
      <c r="G262" s="11">
        <v>20</v>
      </c>
      <c r="H262" s="8" t="s">
        <v>18</v>
      </c>
      <c r="I262" s="8" t="str">
        <f ca="1">IFERROR(__xludf.DUMMYFUNCTION("TRIM(REGEXREPLACE(REGEXREPLACE(REGEXREPLACE(REGEXREPLACE(REGEXREPLACE(REGEXREPLACE(REGEXREPLACE(REGEXREPLACE(REGEXREPLACE(
A262,""Budget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)"),"Trading Post Tron")</f>
        <v>Trading Post Tron</v>
      </c>
      <c r="J262" s="12">
        <v>1.46</v>
      </c>
      <c r="K262" s="12">
        <v>-18.32</v>
      </c>
      <c r="L262" s="13">
        <v>1.5698924730000001E-2</v>
      </c>
      <c r="M262" s="13">
        <v>-0.91600000000000004</v>
      </c>
    </row>
    <row r="263" spans="1:13" ht="15.75" customHeight="1" x14ac:dyDescent="0.25">
      <c r="A263" s="8" t="s">
        <v>545</v>
      </c>
      <c r="B263" s="8" t="s">
        <v>546</v>
      </c>
      <c r="C263" s="9">
        <v>42528</v>
      </c>
      <c r="D263" s="10">
        <v>50.88</v>
      </c>
      <c r="E263" s="10">
        <v>2.5499999999999998</v>
      </c>
      <c r="F263" s="11">
        <v>46</v>
      </c>
      <c r="G263" s="11">
        <v>20</v>
      </c>
      <c r="H263" s="8" t="s">
        <v>15</v>
      </c>
      <c r="I263" s="8" t="str">
        <f ca="1">IFERROR(__xludf.DUMMYFUNCTION("TRIM(REGEXREPLACE(REGEXREPLACE(REGEXREPLACE(REGEXREPLACE(REGEXREPLACE(REGEXREPLACE(REGEXREPLACE(REGEXREPLACE(REGEXREPLACE(
A263,""Budget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)"),"Mono-Green Aurora")</f>
        <v>Mono-Green Aurora</v>
      </c>
      <c r="J263" s="12">
        <v>4.88</v>
      </c>
      <c r="K263" s="12">
        <v>-17.45</v>
      </c>
      <c r="L263" s="13">
        <v>0.1060869565</v>
      </c>
      <c r="M263" s="13">
        <v>-0.87250000000000005</v>
      </c>
    </row>
    <row r="264" spans="1:13" ht="15.75" customHeight="1" x14ac:dyDescent="0.25">
      <c r="A264" s="8" t="s">
        <v>547</v>
      </c>
      <c r="B264" s="8" t="s">
        <v>548</v>
      </c>
      <c r="C264" s="9">
        <v>42521</v>
      </c>
      <c r="D264" s="10">
        <v>33.92</v>
      </c>
      <c r="E264" s="10">
        <v>1.54</v>
      </c>
      <c r="F264" s="11">
        <v>82</v>
      </c>
      <c r="G264" s="11">
        <v>25</v>
      </c>
      <c r="H264" s="8" t="s">
        <v>15</v>
      </c>
      <c r="I264" s="8" t="str">
        <f ca="1">IFERROR(__xludf.DUMMYFUNCTION("TRIM(REGEXREPLACE(REGEXREPLACE(REGEXREPLACE(REGEXREPLACE(REGEXREPLACE(REGEXREPLACE(REGEXREPLACE(REGEXREPLACE(REGEXREPLACE(
A264,""Budget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)"),"UW Clue Flash")</f>
        <v>UW Clue Flash</v>
      </c>
      <c r="J264" s="12">
        <v>-48.08</v>
      </c>
      <c r="K264" s="12">
        <v>-23.46</v>
      </c>
      <c r="L264" s="13">
        <v>-0.58634146340000004</v>
      </c>
      <c r="M264" s="13">
        <v>-0.93840000000000001</v>
      </c>
    </row>
    <row r="265" spans="1:13" ht="15.75" customHeight="1" x14ac:dyDescent="0.25">
      <c r="A265" s="8" t="s">
        <v>549</v>
      </c>
      <c r="B265" s="8" t="s">
        <v>550</v>
      </c>
      <c r="C265" s="9">
        <v>42516</v>
      </c>
      <c r="D265" s="10">
        <v>152.79</v>
      </c>
      <c r="E265" s="10">
        <v>7.28</v>
      </c>
      <c r="F265" s="11">
        <v>85</v>
      </c>
      <c r="G265" s="11">
        <v>45</v>
      </c>
      <c r="H265" s="8" t="s">
        <v>18</v>
      </c>
      <c r="I265" s="8" t="str">
        <f ca="1">IFERROR(__xludf.DUMMYFUNCTION("TRIM(REGEXREPLACE(REGEXREPLACE(REGEXREPLACE(REGEXREPLACE(REGEXREPLACE(REGEXREPLACE(REGEXREPLACE(REGEXREPLACE(REGEXREPLACE(
A265,""Budget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)"),"Beatdown Elves")</f>
        <v>Beatdown Elves</v>
      </c>
      <c r="J265" s="12">
        <v>67.790000000000006</v>
      </c>
      <c r="K265" s="12">
        <v>-37.72</v>
      </c>
      <c r="L265" s="13">
        <v>0.79752941180000003</v>
      </c>
      <c r="M265" s="13">
        <v>-0.83822222219999998</v>
      </c>
    </row>
    <row r="266" spans="1:13" ht="15.75" customHeight="1" x14ac:dyDescent="0.25">
      <c r="A266" s="8" t="s">
        <v>551</v>
      </c>
      <c r="B266" s="8" t="s">
        <v>552</v>
      </c>
      <c r="C266" s="9">
        <v>42507</v>
      </c>
      <c r="D266" s="10">
        <v>75.17</v>
      </c>
      <c r="E266" s="10">
        <v>2.92</v>
      </c>
      <c r="F266" s="11">
        <v>99</v>
      </c>
      <c r="G266" s="11">
        <v>75</v>
      </c>
      <c r="H266" s="8" t="s">
        <v>15</v>
      </c>
      <c r="I266" s="8" t="str">
        <f ca="1">IFERROR(__xludf.DUMMYFUNCTION("TRIM(REGEXREPLACE(REGEXREPLACE(REGEXREPLACE(REGEXREPLACE(REGEXREPLACE(REGEXREPLACE(REGEXREPLACE(REGEXREPLACE(REGEXREPLACE(
A266,""Budget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)"),"Ever After Reanimator")</f>
        <v>Ever After Reanimator</v>
      </c>
      <c r="J266" s="12">
        <v>-23.83</v>
      </c>
      <c r="K266" s="12">
        <v>-72.08</v>
      </c>
      <c r="L266" s="13">
        <v>-0.2407070707</v>
      </c>
      <c r="M266" s="13">
        <v>-0.96106666669999996</v>
      </c>
    </row>
    <row r="267" spans="1:13" ht="15.75" customHeight="1" x14ac:dyDescent="0.25">
      <c r="A267" s="8" t="s">
        <v>553</v>
      </c>
      <c r="B267" s="8" t="s">
        <v>554</v>
      </c>
      <c r="C267" s="9">
        <v>42500</v>
      </c>
      <c r="D267" s="10">
        <v>51.01</v>
      </c>
      <c r="E267" s="10">
        <v>2.13</v>
      </c>
      <c r="F267" s="11">
        <v>97</v>
      </c>
      <c r="G267" s="11">
        <v>31</v>
      </c>
      <c r="H267" s="8" t="s">
        <v>15</v>
      </c>
      <c r="I267" s="8" t="str">
        <f ca="1">IFERROR(__xludf.DUMMYFUNCTION("TRIM(REGEXREPLACE(REGEXREPLACE(REGEXREPLACE(REGEXREPLACE(REGEXREPLACE(REGEXREPLACE(REGEXREPLACE(REGEXREPLACE(REGEXREPLACE(
A267,""Budget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)"),"Devils' Goggles")</f>
        <v>Devils' Goggles</v>
      </c>
      <c r="J267" s="12">
        <v>-45.99</v>
      </c>
      <c r="K267" s="12">
        <v>-28.87</v>
      </c>
      <c r="L267" s="13">
        <v>-0.47412371129999997</v>
      </c>
      <c r="M267" s="13">
        <v>-0.9312903226</v>
      </c>
    </row>
    <row r="268" spans="1:13" ht="15.75" customHeight="1" x14ac:dyDescent="0.25">
      <c r="A268" s="8" t="s">
        <v>555</v>
      </c>
      <c r="B268" s="8" t="s">
        <v>556</v>
      </c>
      <c r="C268" s="9">
        <v>42493</v>
      </c>
      <c r="D268" s="10">
        <v>23.21</v>
      </c>
      <c r="E268" s="10">
        <v>1.98</v>
      </c>
      <c r="F268" s="11">
        <v>45</v>
      </c>
      <c r="G268" s="11">
        <v>13</v>
      </c>
      <c r="H268" s="8" t="s">
        <v>15</v>
      </c>
      <c r="I268" s="8" t="str">
        <f ca="1">IFERROR(__xludf.DUMMYFUNCTION("TRIM(REGEXREPLACE(REGEXREPLACE(REGEXREPLACE(REGEXREPLACE(REGEXREPLACE(REGEXREPLACE(REGEXREPLACE(REGEXREPLACE(REGEXREPLACE(
A268,""Budget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)"),"Insolent Red")</f>
        <v>Insolent Red</v>
      </c>
      <c r="J268" s="12">
        <v>-21.79</v>
      </c>
      <c r="K268" s="12">
        <v>-11.02</v>
      </c>
      <c r="L268" s="13">
        <v>-0.4842222222</v>
      </c>
      <c r="M268" s="13">
        <v>-0.84769230770000004</v>
      </c>
    </row>
    <row r="269" spans="1:13" ht="15.75" customHeight="1" x14ac:dyDescent="0.25">
      <c r="A269" s="8" t="s">
        <v>557</v>
      </c>
      <c r="B269" s="8" t="s">
        <v>558</v>
      </c>
      <c r="C269" s="9">
        <v>42486</v>
      </c>
      <c r="D269" s="10">
        <v>25.74</v>
      </c>
      <c r="E269" s="10">
        <v>1.41</v>
      </c>
      <c r="F269" s="11">
        <v>20</v>
      </c>
      <c r="G269" s="11">
        <v>9</v>
      </c>
      <c r="H269" s="8" t="s">
        <v>15</v>
      </c>
      <c r="I269" s="8" t="str">
        <f ca="1">IFERROR(__xludf.DUMMYFUNCTION("TRIM(REGEXREPLACE(REGEXREPLACE(REGEXREPLACE(REGEXREPLACE(REGEXREPLACE(REGEXREPLACE(REGEXREPLACE(REGEXREPLACE(REGEXREPLACE(
A269,""Budget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)"),"Mono-Blue Brains")</f>
        <v>Mono-Blue Brains</v>
      </c>
      <c r="J269" s="12">
        <v>5.74</v>
      </c>
      <c r="K269" s="12">
        <v>-7.59</v>
      </c>
      <c r="L269" s="13">
        <v>0.28699999999999998</v>
      </c>
      <c r="M269" s="13">
        <v>-0.84333333330000004</v>
      </c>
    </row>
    <row r="270" spans="1:13" ht="15.75" customHeight="1" x14ac:dyDescent="0.25">
      <c r="A270" s="14" t="s">
        <v>559</v>
      </c>
      <c r="B270" s="8" t="s">
        <v>560</v>
      </c>
      <c r="C270" s="9">
        <v>42479</v>
      </c>
      <c r="D270" s="10">
        <v>81.66</v>
      </c>
      <c r="E270" s="10">
        <v>2.83</v>
      </c>
      <c r="F270" s="11">
        <v>88</v>
      </c>
      <c r="G270" s="11">
        <v>32</v>
      </c>
      <c r="H270" s="8" t="s">
        <v>15</v>
      </c>
      <c r="I270" s="8" t="str">
        <f ca="1">IFERROR(__xludf.DUMMYFUNCTION("TRIM(REGEXREPLACE(REGEXREPLACE(REGEXREPLACE(REGEXREPLACE(REGEXREPLACE(REGEXREPLACE(REGEXREPLACE(REGEXREPLACE(REGEXREPLACE(
A270,""Budget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)"),"Fevered Thing Tutelage")</f>
        <v>Fevered Thing Tutelage</v>
      </c>
      <c r="J270" s="12">
        <v>-6.34</v>
      </c>
      <c r="K270" s="12">
        <v>-29.17</v>
      </c>
      <c r="L270" s="13">
        <v>-7.2045454549999999E-2</v>
      </c>
      <c r="M270" s="13">
        <v>-0.91156250000000005</v>
      </c>
    </row>
    <row r="271" spans="1:13" ht="15.75" customHeight="1" x14ac:dyDescent="0.25">
      <c r="A271" s="8" t="s">
        <v>561</v>
      </c>
      <c r="B271" s="8" t="s">
        <v>562</v>
      </c>
      <c r="C271" s="9">
        <v>42472</v>
      </c>
      <c r="D271" s="10">
        <v>80.540000000000006</v>
      </c>
      <c r="E271" s="10">
        <v>14.59</v>
      </c>
      <c r="F271" s="11">
        <v>99</v>
      </c>
      <c r="G271" s="11">
        <v>69</v>
      </c>
      <c r="H271" s="8" t="s">
        <v>18</v>
      </c>
      <c r="I271" s="8" t="str">
        <f ca="1">IFERROR(__xludf.DUMMYFUNCTION("TRIM(REGEXREPLACE(REGEXREPLACE(REGEXREPLACE(REGEXREPLACE(REGEXREPLACE(REGEXREPLACE(REGEXREPLACE(REGEXREPLACE(REGEXREPLACE(
A271,""Budget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)"),"Dark-Dwellers Stone Rain")</f>
        <v>Dark-Dwellers Stone Rain</v>
      </c>
      <c r="J271" s="12">
        <v>-18.46</v>
      </c>
      <c r="K271" s="12">
        <v>-54.41</v>
      </c>
      <c r="L271" s="13">
        <v>-0.1864646465</v>
      </c>
      <c r="M271" s="13">
        <v>-0.78855072459999997</v>
      </c>
    </row>
    <row r="272" spans="1:13" ht="15.75" customHeight="1" x14ac:dyDescent="0.25">
      <c r="A272" s="8" t="s">
        <v>563</v>
      </c>
      <c r="B272" s="8" t="s">
        <v>564</v>
      </c>
      <c r="C272" s="9">
        <v>42465</v>
      </c>
      <c r="D272" s="10">
        <v>102.98</v>
      </c>
      <c r="E272" s="10">
        <v>16.02</v>
      </c>
      <c r="F272" s="11">
        <v>130</v>
      </c>
      <c r="G272" s="11">
        <v>18</v>
      </c>
      <c r="H272" s="8" t="s">
        <v>18</v>
      </c>
      <c r="I272" s="8" t="str">
        <f ca="1">IFERROR(__xludf.DUMMYFUNCTION("TRIM(REGEXREPLACE(REGEXREPLACE(REGEXREPLACE(REGEXREPLACE(REGEXREPLACE(REGEXREPLACE(REGEXREPLACE(REGEXREPLACE(REGEXREPLACE(
A272,""Budget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)"),"Red-White Allies")</f>
        <v>Red-White Allies</v>
      </c>
      <c r="J272" s="12">
        <v>-27.02</v>
      </c>
      <c r="K272" s="12">
        <v>-1.98</v>
      </c>
      <c r="L272" s="13">
        <v>-0.20784615379999999</v>
      </c>
      <c r="M272" s="13">
        <v>-0.11</v>
      </c>
    </row>
    <row r="273" spans="1:13" ht="15.75" customHeight="1" x14ac:dyDescent="0.25">
      <c r="A273" s="8" t="s">
        <v>565</v>
      </c>
      <c r="B273" s="8" t="s">
        <v>566</v>
      </c>
      <c r="C273" s="9">
        <v>42458</v>
      </c>
      <c r="D273" s="10">
        <v>144.46</v>
      </c>
      <c r="E273" s="10">
        <v>15.13</v>
      </c>
      <c r="F273" s="11">
        <v>91</v>
      </c>
      <c r="G273" s="11">
        <v>35</v>
      </c>
      <c r="H273" s="8" t="s">
        <v>18</v>
      </c>
      <c r="I273" s="8" t="str">
        <f ca="1">IFERROR(__xludf.DUMMYFUNCTION("TRIM(REGEXREPLACE(REGEXREPLACE(REGEXREPLACE(REGEXREPLACE(REGEXREPLACE(REGEXREPLACE(REGEXREPLACE(REGEXREPLACE(REGEXREPLACE(
A273,""Budget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)"),"Tutelage Turbo Fog")</f>
        <v>Tutelage Turbo Fog</v>
      </c>
      <c r="J273" s="12">
        <v>53.46</v>
      </c>
      <c r="K273" s="12">
        <v>-19.87</v>
      </c>
      <c r="L273" s="13">
        <v>0.58747252750000001</v>
      </c>
      <c r="M273" s="13">
        <v>-0.56771428570000004</v>
      </c>
    </row>
    <row r="274" spans="1:13" ht="15.75" customHeight="1" x14ac:dyDescent="0.25">
      <c r="A274" s="8" t="s">
        <v>567</v>
      </c>
      <c r="B274" s="8" t="s">
        <v>568</v>
      </c>
      <c r="C274" s="9">
        <v>42451</v>
      </c>
      <c r="D274" s="10">
        <v>55.32</v>
      </c>
      <c r="E274" s="10">
        <v>9.44</v>
      </c>
      <c r="F274" s="11">
        <v>98</v>
      </c>
      <c r="G274" s="11">
        <v>48</v>
      </c>
      <c r="H274" s="8" t="s">
        <v>15</v>
      </c>
      <c r="I274" s="8" t="str">
        <f ca="1">IFERROR(__xludf.DUMMYFUNCTION("TRIM(REGEXREPLACE(REGEXREPLACE(REGEXREPLACE(REGEXREPLACE(REGEXREPLACE(REGEXREPLACE(REGEXREPLACE(REGEXREPLACE(REGEXREPLACE(
A274,""Budget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)"),"Post-Rotation Mono-Blue Eldrazi")</f>
        <v>Post-Rotation Mono-Blue Eldrazi</v>
      </c>
      <c r="J274" s="12">
        <v>-42.68</v>
      </c>
      <c r="K274" s="12">
        <v>-38.56</v>
      </c>
      <c r="L274" s="13">
        <v>-0.43551020410000002</v>
      </c>
      <c r="M274" s="13">
        <v>-0.80333333330000001</v>
      </c>
    </row>
    <row r="275" spans="1:13" ht="15.75" customHeight="1" x14ac:dyDescent="0.25">
      <c r="A275" s="8" t="s">
        <v>569</v>
      </c>
      <c r="B275" s="8" t="s">
        <v>570</v>
      </c>
      <c r="C275" s="9">
        <v>42444</v>
      </c>
      <c r="D275" s="10">
        <v>102.05</v>
      </c>
      <c r="E275" s="10">
        <v>6.87</v>
      </c>
      <c r="F275" s="11">
        <v>87</v>
      </c>
      <c r="G275" s="11">
        <v>37</v>
      </c>
      <c r="H275" s="8" t="s">
        <v>18</v>
      </c>
      <c r="I275" s="8" t="str">
        <f ca="1">IFERROR(__xludf.DUMMYFUNCTION("TRIM(REGEXREPLACE(REGEXREPLACE(REGEXREPLACE(REGEXREPLACE(REGEXREPLACE(REGEXREPLACE(REGEXREPLACE(REGEXREPLACE(REGEXREPLACE(
A275,""Budget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)"),"Death Cloud")</f>
        <v>Death Cloud</v>
      </c>
      <c r="J275" s="12">
        <v>15.05</v>
      </c>
      <c r="K275" s="12">
        <v>-30.13</v>
      </c>
      <c r="L275" s="13">
        <v>0.17298850569999999</v>
      </c>
      <c r="M275" s="13">
        <v>-0.81432432430000001</v>
      </c>
    </row>
    <row r="276" spans="1:13" ht="15.75" customHeight="1" x14ac:dyDescent="0.25">
      <c r="A276" s="8" t="s">
        <v>571</v>
      </c>
      <c r="B276" s="8" t="s">
        <v>572</v>
      </c>
      <c r="C276" s="9">
        <v>42437</v>
      </c>
      <c r="D276" s="10">
        <v>76.62</v>
      </c>
      <c r="E276" s="10">
        <v>2.4</v>
      </c>
      <c r="F276" s="11">
        <v>95</v>
      </c>
      <c r="G276" s="11">
        <v>36</v>
      </c>
      <c r="H276" s="8" t="s">
        <v>18</v>
      </c>
      <c r="I276" s="8" t="str">
        <f ca="1">IFERROR(__xludf.DUMMYFUNCTION("TRIM(REGEXREPLACE(REGEXREPLACE(REGEXREPLACE(REGEXREPLACE(REGEXREPLACE(REGEXREPLACE(REGEXREPLACE(REGEXREPLACE(REGEXREPLACE(
A276,""Budget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)"),"White-Black Tokens")</f>
        <v>White-Black Tokens</v>
      </c>
      <c r="J276" s="12">
        <v>-18.38</v>
      </c>
      <c r="K276" s="12">
        <v>-33.6</v>
      </c>
      <c r="L276" s="13">
        <v>-0.1934736842</v>
      </c>
      <c r="M276" s="13">
        <v>-0.93333333330000001</v>
      </c>
    </row>
    <row r="277" spans="1:13" ht="15.75" customHeight="1" x14ac:dyDescent="0.25">
      <c r="A277" s="8" t="s">
        <v>573</v>
      </c>
      <c r="B277" s="8" t="s">
        <v>574</v>
      </c>
      <c r="C277" s="9">
        <v>42430</v>
      </c>
      <c r="D277" s="10">
        <v>74.67</v>
      </c>
      <c r="E277" s="10">
        <v>8.09</v>
      </c>
      <c r="F277" s="11">
        <v>66</v>
      </c>
      <c r="G277" s="11">
        <v>21</v>
      </c>
      <c r="H277" s="8" t="s">
        <v>18</v>
      </c>
      <c r="I277" s="8" t="str">
        <f ca="1">IFERROR(__xludf.DUMMYFUNCTION("TRIM(REGEXREPLACE(REGEXREPLACE(REGEXREPLACE(REGEXREPLACE(REGEXREPLACE(REGEXREPLACE(REGEXREPLACE(REGEXREPLACE(REGEXREPLACE(
A277,""Budget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)"),"8 Whack Goblins")</f>
        <v>8 Whack Goblins</v>
      </c>
      <c r="J277" s="12">
        <v>8.67</v>
      </c>
      <c r="K277" s="12">
        <v>-12.91</v>
      </c>
      <c r="L277" s="13">
        <v>0.13136363640000001</v>
      </c>
      <c r="M277" s="13">
        <v>-0.61476190480000004</v>
      </c>
    </row>
    <row r="278" spans="1:13" ht="15.75" customHeight="1" x14ac:dyDescent="0.25">
      <c r="A278" s="8" t="s">
        <v>575</v>
      </c>
      <c r="B278" s="8" t="s">
        <v>576</v>
      </c>
      <c r="C278" s="9">
        <v>42423</v>
      </c>
      <c r="D278" s="10">
        <v>31.41</v>
      </c>
      <c r="E278" s="10">
        <v>2.02</v>
      </c>
      <c r="F278" s="11">
        <v>58</v>
      </c>
      <c r="G278" s="11">
        <v>19</v>
      </c>
      <c r="H278" s="8" t="s">
        <v>15</v>
      </c>
      <c r="I278" s="8" t="str">
        <f ca="1">IFERROR(__xludf.DUMMYFUNCTION("TRIM(REGEXREPLACE(REGEXREPLACE(REGEXREPLACE(REGEXREPLACE(REGEXREPLACE(REGEXREPLACE(REGEXREPLACE(REGEXREPLACE(REGEXREPLACE(
A278,""Budget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)"),"UR Prowess")</f>
        <v>UR Prowess</v>
      </c>
      <c r="J278" s="12">
        <v>-26.59</v>
      </c>
      <c r="K278" s="12">
        <v>-16.98</v>
      </c>
      <c r="L278" s="13">
        <v>-0.45844827589999998</v>
      </c>
      <c r="M278" s="13">
        <v>-0.89368421050000002</v>
      </c>
    </row>
    <row r="279" spans="1:13" ht="15.75" customHeight="1" x14ac:dyDescent="0.25">
      <c r="A279" s="8" t="s">
        <v>577</v>
      </c>
      <c r="B279" s="8" t="s">
        <v>578</v>
      </c>
      <c r="C279" s="9">
        <v>42416</v>
      </c>
      <c r="D279" s="10">
        <v>37.049999999999997</v>
      </c>
      <c r="E279" s="10">
        <v>1.81</v>
      </c>
      <c r="F279" s="11">
        <v>55</v>
      </c>
      <c r="G279" s="11">
        <v>36</v>
      </c>
      <c r="H279" s="8" t="s">
        <v>15</v>
      </c>
      <c r="I279" s="8" t="str">
        <f ca="1">IFERROR(__xludf.DUMMYFUNCTION("TRIM(REGEXREPLACE(REGEXREPLACE(REGEXREPLACE(REGEXREPLACE(REGEXREPLACE(REGEXREPLACE(REGEXREPLACE(REGEXREPLACE(REGEXREPLACE(
A279,""Budget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)"),"Mardu Threaten")</f>
        <v>Mardu Threaten</v>
      </c>
      <c r="J279" s="12">
        <v>-17.95</v>
      </c>
      <c r="K279" s="12">
        <v>-34.19</v>
      </c>
      <c r="L279" s="13">
        <v>-0.32636363639999999</v>
      </c>
      <c r="M279" s="13">
        <v>-0.94972222220000002</v>
      </c>
    </row>
    <row r="280" spans="1:13" ht="15.75" customHeight="1" x14ac:dyDescent="0.25">
      <c r="A280" s="8" t="s">
        <v>579</v>
      </c>
      <c r="B280" s="8" t="s">
        <v>580</v>
      </c>
      <c r="C280" s="9">
        <v>42409</v>
      </c>
      <c r="D280" s="10">
        <v>42.26</v>
      </c>
      <c r="E280" s="10">
        <v>1.94</v>
      </c>
      <c r="F280" s="11">
        <v>86</v>
      </c>
      <c r="G280" s="11">
        <v>46</v>
      </c>
      <c r="H280" s="8" t="s">
        <v>15</v>
      </c>
      <c r="I280" s="8" t="str">
        <f ca="1">IFERROR(__xludf.DUMMYFUNCTION("TRIM(REGEXREPLACE(REGEXREPLACE(REGEXREPLACE(REGEXREPLACE(REGEXREPLACE(REGEXREPLACE(REGEXREPLACE(REGEXREPLACE(REGEXREPLACE(
A280,""Budget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)"),"Bounce'n'Blink")</f>
        <v>Bounce'n'Blink</v>
      </c>
      <c r="J280" s="12">
        <v>-43.74</v>
      </c>
      <c r="K280" s="12">
        <v>-44.06</v>
      </c>
      <c r="L280" s="13">
        <v>-0.50860465119999998</v>
      </c>
      <c r="M280" s="13">
        <v>-0.95782608700000005</v>
      </c>
    </row>
    <row r="281" spans="1:13" ht="15.75" customHeight="1" x14ac:dyDescent="0.25">
      <c r="A281" s="8" t="s">
        <v>581</v>
      </c>
      <c r="B281" s="8" t="s">
        <v>582</v>
      </c>
      <c r="C281" s="9">
        <v>42402</v>
      </c>
      <c r="D281" s="10">
        <v>75.989999999999995</v>
      </c>
      <c r="E281" s="10">
        <v>2.73</v>
      </c>
      <c r="F281" s="11">
        <v>88</v>
      </c>
      <c r="G281" s="11">
        <v>66</v>
      </c>
      <c r="H281" s="8" t="s">
        <v>15</v>
      </c>
      <c r="I281" s="8" t="str">
        <f ca="1">IFERROR(__xludf.DUMMYFUNCTION("TRIM(REGEXREPLACE(REGEXREPLACE(REGEXREPLACE(REGEXREPLACE(REGEXREPLACE(REGEXREPLACE(REGEXREPLACE(REGEXREPLACE(REGEXREPLACE(
A281,""Budget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)"),"Displacer Combo")</f>
        <v>Displacer Combo</v>
      </c>
      <c r="J281" s="12">
        <v>-12.01</v>
      </c>
      <c r="K281" s="12">
        <v>-63.27</v>
      </c>
      <c r="L281" s="13">
        <v>-0.13647727270000001</v>
      </c>
      <c r="M281" s="13">
        <v>-0.95863636360000004</v>
      </c>
    </row>
    <row r="282" spans="1:13" ht="15.75" customHeight="1" x14ac:dyDescent="0.25">
      <c r="A282" s="8" t="s">
        <v>583</v>
      </c>
      <c r="B282" s="8" t="s">
        <v>584</v>
      </c>
      <c r="C282" s="9">
        <v>42395</v>
      </c>
      <c r="D282" s="10">
        <v>42.39</v>
      </c>
      <c r="E282" s="10">
        <v>5.0599999999999996</v>
      </c>
      <c r="F282" s="11">
        <v>81</v>
      </c>
      <c r="G282" s="11">
        <v>48</v>
      </c>
      <c r="H282" s="8" t="s">
        <v>15</v>
      </c>
      <c r="I282" s="8" t="str">
        <f ca="1">IFERROR(__xludf.DUMMYFUNCTION("TRIM(REGEXREPLACE(REGEXREPLACE(REGEXREPLACE(REGEXREPLACE(REGEXREPLACE(REGEXREPLACE(REGEXREPLACE(REGEXREPLACE(REGEXREPLACE(
A282,""Budget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)"),"UR Thopters")</f>
        <v>UR Thopters</v>
      </c>
      <c r="J282" s="12">
        <v>-38.61</v>
      </c>
      <c r="K282" s="12">
        <v>-42.94</v>
      </c>
      <c r="L282" s="13">
        <v>-0.47666666670000002</v>
      </c>
      <c r="M282" s="13">
        <v>-0.89458333329999995</v>
      </c>
    </row>
    <row r="283" spans="1:13" ht="15.75" customHeight="1" x14ac:dyDescent="0.25">
      <c r="A283" s="8" t="s">
        <v>585</v>
      </c>
      <c r="B283" s="8" t="s">
        <v>586</v>
      </c>
      <c r="C283" s="9">
        <v>42388</v>
      </c>
      <c r="D283" s="10">
        <v>69.180000000000007</v>
      </c>
      <c r="E283" s="10">
        <v>11.2</v>
      </c>
      <c r="F283" s="11">
        <v>67</v>
      </c>
      <c r="G283" s="11">
        <v>13</v>
      </c>
      <c r="H283" s="8" t="s">
        <v>18</v>
      </c>
      <c r="I283" s="8" t="str">
        <f ca="1">IFERROR(__xludf.DUMMYFUNCTION("TRIM(REGEXREPLACE(REGEXREPLACE(REGEXREPLACE(REGEXREPLACE(REGEXREPLACE(REGEXREPLACE(REGEXREPLACE(REGEXREPLACE(REGEXREPLACE(
A283,""Budget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)"),"Mono-Red Burn")</f>
        <v>Mono-Red Burn</v>
      </c>
      <c r="J283" s="12">
        <v>2.1800000000000002</v>
      </c>
      <c r="K283" s="12">
        <v>-1.8</v>
      </c>
      <c r="L283" s="13">
        <v>3.2537313429999999E-2</v>
      </c>
      <c r="M283" s="13">
        <v>-0.13846153850000001</v>
      </c>
    </row>
    <row r="284" spans="1:13" ht="15.75" customHeight="1" x14ac:dyDescent="0.25">
      <c r="A284" s="8" t="s">
        <v>587</v>
      </c>
      <c r="B284" s="8" t="s">
        <v>588</v>
      </c>
      <c r="C284" s="9">
        <v>42381</v>
      </c>
      <c r="D284" s="10">
        <v>168.81</v>
      </c>
      <c r="E284" s="10">
        <v>9.27</v>
      </c>
      <c r="F284" s="11">
        <v>68</v>
      </c>
      <c r="G284" s="11">
        <v>26</v>
      </c>
      <c r="H284" s="8" t="s">
        <v>18</v>
      </c>
      <c r="I284" s="8" t="str">
        <f ca="1">IFERROR(__xludf.DUMMYFUNCTION("TRIM(REGEXREPLACE(REGEXREPLACE(REGEXREPLACE(REGEXREPLACE(REGEXREPLACE(REGEXREPLACE(REGEXREPLACE(REGEXREPLACE(REGEXREPLACE(
A284,""Budget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)"),"Mono-Black Infect")</f>
        <v>Mono-Black Infect</v>
      </c>
      <c r="J284" s="12">
        <v>100.81</v>
      </c>
      <c r="K284" s="12">
        <v>-16.73</v>
      </c>
      <c r="L284" s="13">
        <v>1.4824999999999999</v>
      </c>
      <c r="M284" s="13">
        <v>-0.64346153849999999</v>
      </c>
    </row>
    <row r="285" spans="1:13" ht="15.75" customHeight="1" x14ac:dyDescent="0.25">
      <c r="A285" s="8" t="s">
        <v>589</v>
      </c>
      <c r="B285" s="8" t="s">
        <v>590</v>
      </c>
      <c r="C285" s="9">
        <v>42374</v>
      </c>
      <c r="D285" s="10">
        <v>29.92</v>
      </c>
      <c r="E285" s="10">
        <v>1.55</v>
      </c>
      <c r="F285" s="11">
        <v>32</v>
      </c>
      <c r="G285" s="11">
        <v>5</v>
      </c>
      <c r="H285" s="8" t="s">
        <v>15</v>
      </c>
      <c r="I285" s="8" t="str">
        <f ca="1">IFERROR(__xludf.DUMMYFUNCTION("TRIM(REGEXREPLACE(REGEXREPLACE(REGEXREPLACE(REGEXREPLACE(REGEXREPLACE(REGEXREPLACE(REGEXREPLACE(REGEXREPLACE(REGEXREPLACE(
A285,""Budget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)"),"Goblins")</f>
        <v>Goblins</v>
      </c>
      <c r="J285" s="12">
        <v>-2.08</v>
      </c>
      <c r="K285" s="12">
        <v>-3.45</v>
      </c>
      <c r="L285" s="13">
        <v>-6.5000000000000002E-2</v>
      </c>
      <c r="M285" s="13">
        <v>-0.69</v>
      </c>
    </row>
    <row r="286" spans="1:13" ht="15.75" customHeight="1" x14ac:dyDescent="0.25">
      <c r="A286" s="8" t="s">
        <v>591</v>
      </c>
      <c r="B286" s="8" t="s">
        <v>592</v>
      </c>
      <c r="C286" s="9">
        <v>42367</v>
      </c>
      <c r="D286" s="10">
        <v>96.74</v>
      </c>
      <c r="E286" s="10">
        <v>12.2</v>
      </c>
      <c r="F286" s="11">
        <v>99</v>
      </c>
      <c r="G286" s="11">
        <v>32</v>
      </c>
      <c r="H286" s="8" t="s">
        <v>18</v>
      </c>
      <c r="I286" s="8" t="str">
        <f ca="1">IFERROR(__xludf.DUMMYFUNCTION("TRIM(REGEXREPLACE(REGEXREPLACE(REGEXREPLACE(REGEXREPLACE(REGEXREPLACE(REGEXREPLACE(REGEXREPLACE(REGEXREPLACE(REGEXREPLACE(
A286,""Budget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)"),"Knowledge Pool Combo")</f>
        <v>Knowledge Pool Combo</v>
      </c>
      <c r="J286" s="12">
        <v>-2.2599999999999998</v>
      </c>
      <c r="K286" s="12">
        <v>-19.8</v>
      </c>
      <c r="L286" s="13">
        <v>-2.2828282830000001E-2</v>
      </c>
      <c r="M286" s="13">
        <v>-0.61875000000000002</v>
      </c>
    </row>
    <row r="287" spans="1:13" ht="15.75" customHeight="1" x14ac:dyDescent="0.25">
      <c r="A287" s="8" t="s">
        <v>593</v>
      </c>
      <c r="B287" s="8" t="s">
        <v>594</v>
      </c>
      <c r="C287" s="9">
        <v>42360</v>
      </c>
      <c r="D287" s="10">
        <v>29.99</v>
      </c>
      <c r="E287" s="10">
        <v>3.33</v>
      </c>
      <c r="F287" s="11">
        <v>46</v>
      </c>
      <c r="G287" s="11">
        <v>22</v>
      </c>
      <c r="H287" s="8" t="s">
        <v>15</v>
      </c>
      <c r="I287" s="8" t="str">
        <f ca="1">IFERROR(__xludf.DUMMYFUNCTION("TRIM(REGEXREPLACE(REGEXREPLACE(REGEXREPLACE(REGEXREPLACE(REGEXREPLACE(REGEXREPLACE(REGEXREPLACE(REGEXREPLACE(REGEXREPLACE(
A287,""Budget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)"),"Savannah Lions")</f>
        <v>Savannah Lions</v>
      </c>
      <c r="J287" s="12">
        <v>-16.010000000000002</v>
      </c>
      <c r="K287" s="12">
        <v>-18.670000000000002</v>
      </c>
      <c r="L287" s="13">
        <v>-0.34804347829999999</v>
      </c>
      <c r="M287" s="13">
        <v>-0.84863636360000005</v>
      </c>
    </row>
    <row r="288" spans="1:13" ht="15.75" customHeight="1" x14ac:dyDescent="0.25">
      <c r="A288" s="8" t="s">
        <v>595</v>
      </c>
      <c r="B288" s="8" t="s">
        <v>596</v>
      </c>
      <c r="C288" s="9">
        <v>42353</v>
      </c>
      <c r="D288" s="10">
        <v>49.63</v>
      </c>
      <c r="E288" s="10">
        <v>1.99</v>
      </c>
      <c r="F288" s="11">
        <v>54</v>
      </c>
      <c r="G288" s="11">
        <v>26</v>
      </c>
      <c r="H288" s="8" t="s">
        <v>15</v>
      </c>
      <c r="I288" s="8" t="str">
        <f ca="1">IFERROR(__xludf.DUMMYFUNCTION("TRIM(REGEXREPLACE(REGEXREPLACE(REGEXREPLACE(REGEXREPLACE(REGEXREPLACE(REGEXREPLACE(REGEXREPLACE(REGEXREPLACE(REGEXREPLACE(
A288,""Budget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)"),"rAllies")</f>
        <v>rAllies</v>
      </c>
      <c r="J288" s="12">
        <v>-4.37</v>
      </c>
      <c r="K288" s="12">
        <v>-24.01</v>
      </c>
      <c r="L288" s="13">
        <v>-8.0925925930000003E-2</v>
      </c>
      <c r="M288" s="13">
        <v>-0.92346153850000001</v>
      </c>
    </row>
    <row r="289" spans="1:13" ht="15.75" customHeight="1" x14ac:dyDescent="0.25">
      <c r="A289" s="8" t="s">
        <v>597</v>
      </c>
      <c r="B289" s="8" t="s">
        <v>598</v>
      </c>
      <c r="C289" s="9">
        <v>42346</v>
      </c>
      <c r="D289" s="10">
        <v>40.06</v>
      </c>
      <c r="E289" s="10">
        <v>49.16</v>
      </c>
      <c r="F289" s="11">
        <v>48</v>
      </c>
      <c r="G289" s="11">
        <v>50</v>
      </c>
      <c r="H289" s="8" t="s">
        <v>18</v>
      </c>
      <c r="I289" s="8" t="str">
        <f ca="1">IFERROR(__xludf.DUMMYFUNCTION("TRIM(REGEXREPLACE(REGEXREPLACE(REGEXREPLACE(REGEXREPLACE(REGEXREPLACE(REGEXREPLACE(REGEXREPLACE(REGEXREPLACE(REGEXREPLACE(
A289,""Budget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)"),"8 Rack")</f>
        <v>8 Rack</v>
      </c>
      <c r="J289" s="12">
        <v>-7.94</v>
      </c>
      <c r="K289" s="12">
        <v>-0.84</v>
      </c>
      <c r="L289" s="13">
        <v>-0.16541666669999999</v>
      </c>
      <c r="M289" s="13">
        <v>-1.6799999999999999E-2</v>
      </c>
    </row>
    <row r="290" spans="1:13" ht="15.75" customHeight="1" x14ac:dyDescent="0.25">
      <c r="A290" s="8" t="s">
        <v>599</v>
      </c>
      <c r="B290" s="8" t="s">
        <v>600</v>
      </c>
      <c r="C290" s="9">
        <v>42339</v>
      </c>
      <c r="D290" s="10">
        <v>50.99</v>
      </c>
      <c r="E290" s="10">
        <v>1.63</v>
      </c>
      <c r="F290" s="11">
        <v>62</v>
      </c>
      <c r="G290" s="11">
        <v>24</v>
      </c>
      <c r="H290" s="8" t="s">
        <v>15</v>
      </c>
      <c r="I290" s="8" t="str">
        <f ca="1">IFERROR(__xludf.DUMMYFUNCTION("TRIM(REGEXREPLACE(REGEXREPLACE(REGEXREPLACE(REGEXREPLACE(REGEXREPLACE(REGEXREPLACE(REGEXREPLACE(REGEXREPLACE(REGEXREPLACE(
A290,""Budget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)"),"GB Value Leap")</f>
        <v>GB Value Leap</v>
      </c>
      <c r="J290" s="12">
        <v>-11.01</v>
      </c>
      <c r="K290" s="12">
        <v>-22.37</v>
      </c>
      <c r="L290" s="13">
        <v>-0.1775806452</v>
      </c>
      <c r="M290" s="13">
        <v>-0.93208333330000004</v>
      </c>
    </row>
    <row r="291" spans="1:13" ht="15.75" customHeight="1" x14ac:dyDescent="0.25">
      <c r="A291" s="8" t="s">
        <v>601</v>
      </c>
      <c r="B291" s="8" t="s">
        <v>602</v>
      </c>
      <c r="C291" s="9">
        <v>42332</v>
      </c>
      <c r="D291" s="10">
        <v>58.59</v>
      </c>
      <c r="E291" s="10">
        <v>22.18</v>
      </c>
      <c r="F291" s="11">
        <v>60</v>
      </c>
      <c r="G291" s="11">
        <v>17</v>
      </c>
      <c r="H291" s="8" t="s">
        <v>18</v>
      </c>
      <c r="I291" s="8" t="str">
        <f ca="1">IFERROR(__xludf.DUMMYFUNCTION("TRIM(REGEXREPLACE(REGEXREPLACE(REGEXREPLACE(REGEXREPLACE(REGEXREPLACE(REGEXREPLACE(REGEXREPLACE(REGEXREPLACE(REGEXREPLACE(
A291,""Budget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)"),"Mono-Green Aggro")</f>
        <v>Mono-Green Aggro</v>
      </c>
      <c r="J291" s="12">
        <v>-1.41</v>
      </c>
      <c r="K291" s="12">
        <v>5.18</v>
      </c>
      <c r="L291" s="13">
        <v>-2.35E-2</v>
      </c>
      <c r="M291" s="13">
        <v>0.30470588240000002</v>
      </c>
    </row>
    <row r="292" spans="1:13" ht="15.75" customHeight="1" x14ac:dyDescent="0.25">
      <c r="A292" s="8" t="s">
        <v>603</v>
      </c>
      <c r="B292" s="8" t="s">
        <v>604</v>
      </c>
      <c r="C292" s="9">
        <v>42325</v>
      </c>
      <c r="D292" s="10">
        <v>23.48</v>
      </c>
      <c r="E292" s="10">
        <v>1.22</v>
      </c>
      <c r="F292" s="11">
        <v>24</v>
      </c>
      <c r="G292" s="11">
        <v>8</v>
      </c>
      <c r="H292" s="8" t="s">
        <v>15</v>
      </c>
      <c r="I292" s="8" t="str">
        <f ca="1">IFERROR(__xludf.DUMMYFUNCTION("TRIM(REGEXREPLACE(REGEXREPLACE(REGEXREPLACE(REGEXREPLACE(REGEXREPLACE(REGEXREPLACE(REGEXREPLACE(REGEXREPLACE(REGEXREPLACE(
A292,""Budget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)"),"Bogles")</f>
        <v>Bogles</v>
      </c>
      <c r="J292" s="12">
        <v>-0.52</v>
      </c>
      <c r="K292" s="12">
        <v>-6.78</v>
      </c>
      <c r="L292" s="13">
        <v>-2.1666666670000001E-2</v>
      </c>
      <c r="M292" s="13">
        <v>-0.84750000000000003</v>
      </c>
    </row>
    <row r="293" spans="1:13" ht="15.75" customHeight="1" x14ac:dyDescent="0.25">
      <c r="A293" s="8" t="s">
        <v>605</v>
      </c>
      <c r="B293" s="8" t="s">
        <v>606</v>
      </c>
      <c r="C293" s="9">
        <v>42318</v>
      </c>
      <c r="D293" s="10">
        <v>92.15</v>
      </c>
      <c r="E293" s="10">
        <v>5.17</v>
      </c>
      <c r="F293" s="11">
        <v>57</v>
      </c>
      <c r="G293" s="11">
        <v>22</v>
      </c>
      <c r="H293" s="8" t="s">
        <v>15</v>
      </c>
      <c r="I293" s="8" t="str">
        <f ca="1">IFERROR(__xludf.DUMMYFUNCTION("TRIM(REGEXREPLACE(REGEXREPLACE(REGEXREPLACE(REGEXREPLACE(REGEXREPLACE(REGEXREPLACE(REGEXREPLACE(REGEXREPLACE(REGEXREPLACE(
A293,""Budget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)"),"Turbo Turns")</f>
        <v>Turbo Turns</v>
      </c>
      <c r="J293" s="12">
        <v>35.15</v>
      </c>
      <c r="K293" s="12">
        <v>-16.829999999999998</v>
      </c>
      <c r="L293" s="13">
        <v>0.61666666670000003</v>
      </c>
      <c r="M293" s="13">
        <v>-0.76500000000000001</v>
      </c>
    </row>
    <row r="294" spans="1:13" ht="15.75" customHeight="1" x14ac:dyDescent="0.25">
      <c r="A294" s="8" t="s">
        <v>607</v>
      </c>
      <c r="B294" s="8" t="s">
        <v>608</v>
      </c>
      <c r="C294" s="9">
        <v>42312</v>
      </c>
      <c r="D294" s="10">
        <v>198.04</v>
      </c>
      <c r="E294" s="10">
        <v>21.35</v>
      </c>
      <c r="F294" s="11">
        <v>99</v>
      </c>
      <c r="G294" s="11">
        <v>58</v>
      </c>
      <c r="H294" s="8" t="s">
        <v>15</v>
      </c>
      <c r="I294" s="8" t="str">
        <f ca="1">IFERROR(__xludf.DUMMYFUNCTION("TRIM(REGEXREPLACE(REGEXREPLACE(REGEXREPLACE(REGEXREPLACE(REGEXREPLACE(REGEXREPLACE(REGEXREPLACE(REGEXREPLACE(REGEXREPLACE(
A294,""Budget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)"),"Reanimator")</f>
        <v>Reanimator</v>
      </c>
      <c r="J294" s="12">
        <v>99.04</v>
      </c>
      <c r="K294" s="12">
        <v>-36.65</v>
      </c>
      <c r="L294" s="13">
        <v>1.00040404</v>
      </c>
      <c r="M294" s="13">
        <v>-0.63189655170000003</v>
      </c>
    </row>
    <row r="295" spans="1:13" ht="15.75" customHeight="1" x14ac:dyDescent="0.25">
      <c r="A295" s="14" t="s">
        <v>609</v>
      </c>
      <c r="B295" s="8" t="s">
        <v>610</v>
      </c>
      <c r="C295" s="9">
        <v>42305</v>
      </c>
      <c r="D295" s="10">
        <v>38.53</v>
      </c>
      <c r="E295" s="10">
        <v>1.38</v>
      </c>
      <c r="F295" s="11">
        <v>42</v>
      </c>
      <c r="G295" s="11">
        <v>13</v>
      </c>
      <c r="H295" s="8" t="s">
        <v>15</v>
      </c>
      <c r="I295" s="8" t="str">
        <f ca="1">IFERROR(__xludf.DUMMYFUNCTION("TRIM(REGEXREPLACE(REGEXREPLACE(REGEXREPLACE(REGEXREPLACE(REGEXREPLACE(REGEXREPLACE(REGEXREPLACE(REGEXREPLACE(REGEXREPLACE(
A295,""Budget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)"),"Marshmallow Tutelage")</f>
        <v>Marshmallow Tutelage</v>
      </c>
      <c r="J295" s="12">
        <v>-3.47</v>
      </c>
      <c r="K295" s="12">
        <v>-11.62</v>
      </c>
      <c r="L295" s="13">
        <v>-8.2619047619999997E-2</v>
      </c>
      <c r="M295" s="13">
        <v>-0.89384615379999999</v>
      </c>
    </row>
    <row r="296" spans="1:13" ht="15.75" customHeight="1" x14ac:dyDescent="0.25">
      <c r="A296" s="8" t="s">
        <v>611</v>
      </c>
      <c r="B296" s="8" t="s">
        <v>612</v>
      </c>
      <c r="C296" s="9">
        <v>42298</v>
      </c>
      <c r="D296" s="10">
        <v>22.17</v>
      </c>
      <c r="E296" s="10">
        <v>1.19</v>
      </c>
      <c r="F296" s="11">
        <v>25</v>
      </c>
      <c r="G296" s="11">
        <v>3</v>
      </c>
      <c r="H296" s="8" t="s">
        <v>15</v>
      </c>
      <c r="I296" s="8" t="str">
        <f ca="1">IFERROR(__xludf.DUMMYFUNCTION("TRIM(REGEXREPLACE(REGEXREPLACE(REGEXREPLACE(REGEXREPLACE(REGEXREPLACE(REGEXREPLACE(REGEXREPLACE(REGEXREPLACE(REGEXREPLACE(
A296,""Budget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)"),"Eldrazi Aggro")</f>
        <v>Eldrazi Aggro</v>
      </c>
      <c r="J296" s="12">
        <v>-2.83</v>
      </c>
      <c r="K296" s="12">
        <v>-1.81</v>
      </c>
      <c r="L296" s="13">
        <v>-0.1132</v>
      </c>
      <c r="M296" s="13">
        <v>-0.60333333330000005</v>
      </c>
    </row>
    <row r="297" spans="1:13" ht="15.75" customHeight="1" x14ac:dyDescent="0.25">
      <c r="A297" s="8" t="s">
        <v>613</v>
      </c>
      <c r="B297" s="8" t="s">
        <v>614</v>
      </c>
      <c r="C297" s="9">
        <v>42291</v>
      </c>
      <c r="D297" s="10">
        <v>195.94</v>
      </c>
      <c r="E297" s="10">
        <v>20.05</v>
      </c>
      <c r="F297" s="11">
        <v>96</v>
      </c>
      <c r="G297" s="11">
        <v>51</v>
      </c>
      <c r="H297" s="8" t="s">
        <v>15</v>
      </c>
      <c r="I297" s="8" t="str">
        <f ca="1">IFERROR(__xludf.DUMMYFUNCTION("TRIM(REGEXREPLACE(REGEXREPLACE(REGEXREPLACE(REGEXREPLACE(REGEXREPLACE(REGEXREPLACE(REGEXREPLACE(REGEXREPLACE(REGEXREPLACE(
A297,""Budget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)"),"Ulamog Exile")</f>
        <v>Ulamog Exile</v>
      </c>
      <c r="J297" s="12">
        <v>99.94</v>
      </c>
      <c r="K297" s="12">
        <v>-30.95</v>
      </c>
      <c r="L297" s="13">
        <v>1.041041667</v>
      </c>
      <c r="M297" s="13">
        <v>-0.60686274510000005</v>
      </c>
    </row>
    <row r="298" spans="1:13" ht="15.75" customHeight="1" x14ac:dyDescent="0.25">
      <c r="A298" s="8" t="s">
        <v>615</v>
      </c>
      <c r="B298" s="8" t="s">
        <v>616</v>
      </c>
      <c r="C298" s="9">
        <v>42284</v>
      </c>
      <c r="D298" s="10">
        <v>101.11</v>
      </c>
      <c r="E298" s="10">
        <v>13.19</v>
      </c>
      <c r="F298" s="11">
        <v>84</v>
      </c>
      <c r="G298" s="11">
        <v>65</v>
      </c>
      <c r="H298" s="8" t="s">
        <v>18</v>
      </c>
      <c r="I298" s="8" t="str">
        <f ca="1">IFERROR(__xludf.DUMMYFUNCTION("TRIM(REGEXREPLACE(REGEXREPLACE(REGEXREPLACE(REGEXREPLACE(REGEXREPLACE(REGEXREPLACE(REGEXREPLACE(REGEXREPLACE(REGEXREPLACE(
A298,""Budget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)"),"Troll Worship")</f>
        <v>Troll Worship</v>
      </c>
      <c r="J298" s="12">
        <v>17.11</v>
      </c>
      <c r="K298" s="12">
        <v>-51.81</v>
      </c>
      <c r="L298" s="13">
        <v>0.2036904762</v>
      </c>
      <c r="M298" s="13">
        <v>-0.7970769231</v>
      </c>
    </row>
    <row r="299" spans="1:13" ht="15.75" customHeight="1" x14ac:dyDescent="0.25">
      <c r="A299" s="8" t="s">
        <v>617</v>
      </c>
      <c r="B299" s="8" t="s">
        <v>618</v>
      </c>
      <c r="C299" s="9">
        <v>42277</v>
      </c>
      <c r="D299" s="10">
        <v>293.92</v>
      </c>
      <c r="E299" s="10">
        <v>10.27</v>
      </c>
      <c r="F299" s="11">
        <v>98</v>
      </c>
      <c r="G299" s="11">
        <v>36</v>
      </c>
      <c r="H299" s="8" t="s">
        <v>18</v>
      </c>
      <c r="I299" s="8" t="str">
        <f ca="1">IFERROR(__xludf.DUMMYFUNCTION("TRIM(REGEXREPLACE(REGEXREPLACE(REGEXREPLACE(REGEXREPLACE(REGEXREPLACE(REGEXREPLACE(REGEXREPLACE(REGEXREPLACE(REGEXREPLACE(
A299,""Budget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)"),"Ironworks Combo")</f>
        <v>Ironworks Combo</v>
      </c>
      <c r="J299" s="12">
        <v>195.92</v>
      </c>
      <c r="K299" s="12">
        <v>-25.73</v>
      </c>
      <c r="L299" s="13">
        <v>1.9991836730000001</v>
      </c>
      <c r="M299" s="13">
        <v>-0.71472222220000003</v>
      </c>
    </row>
    <row r="300" spans="1:13" ht="15.75" customHeight="1" x14ac:dyDescent="0.25">
      <c r="A300" s="8" t="s">
        <v>619</v>
      </c>
      <c r="B300" s="8" t="s">
        <v>620</v>
      </c>
      <c r="C300" s="9">
        <v>42270</v>
      </c>
      <c r="D300" s="10">
        <v>150.16999999999999</v>
      </c>
      <c r="E300" s="10">
        <v>5.79</v>
      </c>
      <c r="F300" s="11">
        <v>72</v>
      </c>
      <c r="G300" s="11">
        <v>26</v>
      </c>
      <c r="H300" s="8" t="s">
        <v>18</v>
      </c>
      <c r="I300" s="8" t="str">
        <f ca="1">IFERROR(__xludf.DUMMYFUNCTION("TRIM(REGEXREPLACE(REGEXREPLACE(REGEXREPLACE(REGEXREPLACE(REGEXREPLACE(REGEXREPLACE(REGEXREPLACE(REGEXREPLACE(REGEXREPLACE(
A300,""Budget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)"),"Rally Vampires")</f>
        <v>Rally Vampires</v>
      </c>
      <c r="J300" s="12">
        <v>78.17</v>
      </c>
      <c r="K300" s="12">
        <v>-20.21</v>
      </c>
      <c r="L300" s="13">
        <v>1.085694444</v>
      </c>
      <c r="M300" s="13">
        <v>-0.77730769229999996</v>
      </c>
    </row>
    <row r="301" spans="1:13" ht="15.75" customHeight="1" x14ac:dyDescent="0.25">
      <c r="A301" s="8" t="s">
        <v>621</v>
      </c>
      <c r="B301" s="8" t="s">
        <v>622</v>
      </c>
      <c r="C301" s="9">
        <v>42263</v>
      </c>
      <c r="D301" s="10">
        <v>255.34</v>
      </c>
      <c r="E301" s="10">
        <v>59.82</v>
      </c>
      <c r="F301" s="11">
        <v>73</v>
      </c>
      <c r="G301" s="11">
        <v>23</v>
      </c>
      <c r="H301" s="8" t="s">
        <v>18</v>
      </c>
      <c r="I301" s="8" t="str">
        <f ca="1">IFERROR(__xludf.DUMMYFUNCTION("TRIM(REGEXREPLACE(REGEXREPLACE(REGEXREPLACE(REGEXREPLACE(REGEXREPLACE(REGEXREPLACE(REGEXREPLACE(REGEXREPLACE(REGEXREPLACE(
A301,""Budget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)"),"Heartless Summoning")</f>
        <v>Heartless Summoning</v>
      </c>
      <c r="J301" s="12">
        <v>182.34</v>
      </c>
      <c r="K301" s="12">
        <v>36.82</v>
      </c>
      <c r="L301" s="13">
        <v>2.4978082189999999</v>
      </c>
      <c r="M301" s="13">
        <v>1.600869565</v>
      </c>
    </row>
    <row r="302" spans="1:13" ht="15.75" customHeight="1" x14ac:dyDescent="0.25">
      <c r="A302" s="8" t="s">
        <v>623</v>
      </c>
      <c r="B302" s="8" t="s">
        <v>624</v>
      </c>
      <c r="C302" s="9">
        <v>42257</v>
      </c>
      <c r="D302" s="10">
        <v>107.64</v>
      </c>
      <c r="E302" s="10">
        <v>15.14</v>
      </c>
      <c r="F302" s="11">
        <v>91</v>
      </c>
      <c r="G302" s="11">
        <v>26</v>
      </c>
      <c r="H302" s="8" t="s">
        <v>18</v>
      </c>
      <c r="I302" s="8" t="str">
        <f ca="1">IFERROR(__xludf.DUMMYFUNCTION("TRIM(REGEXREPLACE(REGEXREPLACE(REGEXREPLACE(REGEXREPLACE(REGEXREPLACE(REGEXREPLACE(REGEXREPLACE(REGEXREPLACE(REGEXREPLACE(
A302,""Budget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)"),"Evoke Control")</f>
        <v>Evoke Control</v>
      </c>
      <c r="J302" s="12">
        <v>16.64</v>
      </c>
      <c r="K302" s="12">
        <v>-10.86</v>
      </c>
      <c r="L302" s="13">
        <v>0.18285714289999999</v>
      </c>
      <c r="M302" s="13">
        <v>-0.41769230769999999</v>
      </c>
    </row>
    <row r="303" spans="1:13" ht="15.75" customHeight="1" x14ac:dyDescent="0.25">
      <c r="A303" s="8" t="s">
        <v>625</v>
      </c>
      <c r="B303" s="8" t="s">
        <v>626</v>
      </c>
      <c r="C303" s="9">
        <v>42249</v>
      </c>
      <c r="D303" s="10">
        <v>62.18</v>
      </c>
      <c r="E303" s="10">
        <v>9.94</v>
      </c>
      <c r="F303" s="11">
        <v>75</v>
      </c>
      <c r="G303" s="11">
        <v>41</v>
      </c>
      <c r="H303" s="8" t="s">
        <v>15</v>
      </c>
      <c r="I303" s="8" t="str">
        <f ca="1">IFERROR(__xludf.DUMMYFUNCTION("TRIM(REGEXREPLACE(REGEXREPLACE(REGEXREPLACE(REGEXREPLACE(REGEXREPLACE(REGEXREPLACE(REGEXREPLACE(REGEXREPLACE(REGEXREPLACE(
A303,""Budget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)"),"Post-Rotation Pyromancer's Goggles")</f>
        <v>Post-Rotation Pyromancer's Goggles</v>
      </c>
      <c r="J303" s="12">
        <v>-12.82</v>
      </c>
      <c r="K303" s="12">
        <v>-31.06</v>
      </c>
      <c r="L303" s="13">
        <v>-0.17093333329999999</v>
      </c>
      <c r="M303" s="13">
        <v>-0.75756097560000002</v>
      </c>
    </row>
    <row r="304" spans="1:13" ht="15.75" customHeight="1" x14ac:dyDescent="0.25">
      <c r="A304" s="8" t="s">
        <v>627</v>
      </c>
      <c r="B304" s="8" t="s">
        <v>628</v>
      </c>
      <c r="C304" s="9">
        <v>42242</v>
      </c>
      <c r="D304" s="10">
        <v>39.65</v>
      </c>
      <c r="E304" s="10">
        <v>2.69</v>
      </c>
      <c r="F304" s="11">
        <v>80</v>
      </c>
      <c r="G304" s="11">
        <v>25</v>
      </c>
      <c r="H304" s="8" t="s">
        <v>15</v>
      </c>
      <c r="I304" s="8" t="str">
        <f ca="1">IFERROR(__xludf.DUMMYFUNCTION("TRIM(REGEXREPLACE(REGEXREPLACE(REGEXREPLACE(REGEXREPLACE(REGEXREPLACE(REGEXREPLACE(REGEXREPLACE(REGEXREPLACE(REGEXREPLACE(
A304,""Budget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)"),"UB Walls")</f>
        <v>UB Walls</v>
      </c>
      <c r="J304" s="12">
        <v>-40.35</v>
      </c>
      <c r="K304" s="12">
        <v>-22.31</v>
      </c>
      <c r="L304" s="13">
        <v>-0.50437500000000002</v>
      </c>
      <c r="M304" s="13">
        <v>-0.89239999999999997</v>
      </c>
    </row>
    <row r="305" spans="1:13" ht="15.75" customHeight="1" x14ac:dyDescent="0.25">
      <c r="A305" s="8" t="s">
        <v>629</v>
      </c>
      <c r="B305" s="8" t="s">
        <v>630</v>
      </c>
      <c r="C305" s="9">
        <v>42235</v>
      </c>
      <c r="D305" s="10">
        <v>107.31</v>
      </c>
      <c r="E305" s="10">
        <v>10</v>
      </c>
      <c r="F305" s="11">
        <v>94</v>
      </c>
      <c r="G305" s="11">
        <v>50</v>
      </c>
      <c r="H305" s="8" t="s">
        <v>18</v>
      </c>
      <c r="I305" s="8" t="str">
        <f ca="1">IFERROR(__xludf.DUMMYFUNCTION("TRIM(REGEXREPLACE(REGEXREPLACE(REGEXREPLACE(REGEXREPLACE(REGEXREPLACE(REGEXREPLACE(REGEXREPLACE(REGEXREPLACE(REGEXREPLACE(
A305,""Budget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)"),"Mono-White Emeria Control")</f>
        <v>Mono-White Emeria Control</v>
      </c>
      <c r="J305" s="12">
        <v>13.31</v>
      </c>
      <c r="K305" s="12">
        <v>-40</v>
      </c>
      <c r="L305" s="13">
        <v>0.1415957447</v>
      </c>
      <c r="M305" s="13">
        <v>-0.8</v>
      </c>
    </row>
    <row r="306" spans="1:13" ht="15.75" customHeight="1" x14ac:dyDescent="0.25">
      <c r="A306" s="8" t="s">
        <v>631</v>
      </c>
      <c r="B306" s="8" t="s">
        <v>632</v>
      </c>
      <c r="C306" s="9">
        <v>42229</v>
      </c>
      <c r="D306" s="10">
        <v>51.64</v>
      </c>
      <c r="E306" s="10">
        <v>2.4900000000000002</v>
      </c>
      <c r="F306" s="11">
        <v>75</v>
      </c>
      <c r="G306" s="11">
        <v>22</v>
      </c>
      <c r="H306" s="8" t="s">
        <v>15</v>
      </c>
      <c r="I306" s="8" t="str">
        <f ca="1">IFERROR(__xludf.DUMMYFUNCTION("TRIM(REGEXREPLACE(REGEXREPLACE(REGEXREPLACE(REGEXREPLACE(REGEXREPLACE(REGEXREPLACE(REGEXREPLACE(REGEXREPLACE(REGEXREPLACE(
A306,""Budget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)"),"Green Black Elves")</f>
        <v>Green Black Elves</v>
      </c>
      <c r="J306" s="12">
        <v>-23.36</v>
      </c>
      <c r="K306" s="12">
        <v>-19.510000000000002</v>
      </c>
      <c r="L306" s="13">
        <v>-0.31146666670000001</v>
      </c>
      <c r="M306" s="13">
        <v>-0.88681818180000005</v>
      </c>
    </row>
    <row r="307" spans="1:13" ht="15.75" customHeight="1" x14ac:dyDescent="0.25">
      <c r="A307" s="8" t="s">
        <v>633</v>
      </c>
      <c r="B307" s="8" t="s">
        <v>634</v>
      </c>
      <c r="C307" s="9">
        <v>42221</v>
      </c>
      <c r="D307" s="10">
        <v>174.61</v>
      </c>
      <c r="E307" s="10">
        <v>27.05</v>
      </c>
      <c r="F307" s="11">
        <v>35</v>
      </c>
      <c r="G307" s="11">
        <v>15</v>
      </c>
      <c r="H307" s="8" t="s">
        <v>15</v>
      </c>
      <c r="I307" s="8" t="str">
        <f ca="1">IFERROR(__xludf.DUMMYFUNCTION("TRIM(REGEXREPLACE(REGEXREPLACE(REGEXREPLACE(REGEXREPLACE(REGEXREPLACE(REGEXREPLACE(REGEXREPLACE(REGEXREPLACE(REGEXREPLACE(
A307,""Budget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)"),"UR Tutelage Mill")</f>
        <v>UR Tutelage Mill</v>
      </c>
      <c r="J307" s="12">
        <v>139.61000000000001</v>
      </c>
      <c r="K307" s="12">
        <v>12.05</v>
      </c>
      <c r="L307" s="13">
        <v>3.9888571430000002</v>
      </c>
      <c r="M307" s="13">
        <v>0.80333333330000001</v>
      </c>
    </row>
    <row r="308" spans="1:13" ht="15.75" customHeight="1" x14ac:dyDescent="0.25">
      <c r="A308" s="8" t="s">
        <v>635</v>
      </c>
      <c r="B308" s="8" t="s">
        <v>636</v>
      </c>
      <c r="C308" s="9">
        <v>42214</v>
      </c>
      <c r="D308" s="10">
        <v>76.64</v>
      </c>
      <c r="E308" s="10">
        <v>3.52</v>
      </c>
      <c r="F308" s="11">
        <v>55</v>
      </c>
      <c r="G308" s="11">
        <v>20</v>
      </c>
      <c r="H308" s="8" t="s">
        <v>15</v>
      </c>
      <c r="I308" s="8" t="str">
        <f ca="1">IFERROR(__xludf.DUMMYFUNCTION("TRIM(REGEXREPLACE(REGEXREPLACE(REGEXREPLACE(REGEXREPLACE(REGEXREPLACE(REGEXREPLACE(REGEXREPLACE(REGEXREPLACE(REGEXREPLACE(
A308,""Budget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)"),"Starfield Enchantress")</f>
        <v>Starfield Enchantress</v>
      </c>
      <c r="J308" s="12">
        <v>21.64</v>
      </c>
      <c r="K308" s="12">
        <v>-16.48</v>
      </c>
      <c r="L308" s="13">
        <v>0.39345454549999997</v>
      </c>
      <c r="M308" s="13">
        <v>-0.82399999999999995</v>
      </c>
    </row>
    <row r="309" spans="1:13" ht="15.75" customHeight="1" x14ac:dyDescent="0.25">
      <c r="A309" s="8" t="s">
        <v>637</v>
      </c>
      <c r="B309" s="8" t="s">
        <v>638</v>
      </c>
      <c r="C309" s="9">
        <v>42208</v>
      </c>
      <c r="D309" s="10">
        <v>77.209999999999994</v>
      </c>
      <c r="E309" s="10">
        <v>3.06</v>
      </c>
      <c r="F309" s="11">
        <v>72</v>
      </c>
      <c r="G309" s="11">
        <v>17</v>
      </c>
      <c r="H309" s="8" t="s">
        <v>18</v>
      </c>
      <c r="I309" s="8" t="str">
        <f ca="1">IFERROR(__xludf.DUMMYFUNCTION("TRIM(REGEXREPLACE(REGEXREPLACE(REGEXREPLACE(REGEXREPLACE(REGEXREPLACE(REGEXREPLACE(REGEXREPLACE(REGEXREPLACE(REGEXREPLACE(
A309,""Budget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)"),"Simic Evolve")</f>
        <v>Simic Evolve</v>
      </c>
      <c r="J309" s="12">
        <v>5.21</v>
      </c>
      <c r="K309" s="12">
        <v>-13.94</v>
      </c>
      <c r="L309" s="13">
        <v>7.2361111110000001E-2</v>
      </c>
      <c r="M309" s="13">
        <v>-0.82</v>
      </c>
    </row>
    <row r="310" spans="1:13" ht="15.75" customHeight="1" x14ac:dyDescent="0.25">
      <c r="A310" s="8" t="s">
        <v>639</v>
      </c>
      <c r="B310" s="8" t="s">
        <v>640</v>
      </c>
      <c r="C310" s="9">
        <v>42200</v>
      </c>
      <c r="D310" s="10">
        <v>279.85000000000002</v>
      </c>
      <c r="E310" s="10">
        <v>68.27</v>
      </c>
      <c r="F310" s="11">
        <v>94</v>
      </c>
      <c r="G310" s="11">
        <v>20</v>
      </c>
      <c r="H310" s="8" t="s">
        <v>18</v>
      </c>
      <c r="I310" s="8" t="str">
        <f ca="1">IFERROR(__xludf.DUMMYFUNCTION("TRIM(REGEXREPLACE(REGEXREPLACE(REGEXREPLACE(REGEXREPLACE(REGEXREPLACE(REGEXREPLACE(REGEXREPLACE(REGEXREPLACE(REGEXREPLACE(
A310,""Budget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)"),"UB Mill")</f>
        <v>UB Mill</v>
      </c>
      <c r="J310" s="12">
        <v>185.85</v>
      </c>
      <c r="K310" s="12">
        <v>48.27</v>
      </c>
      <c r="L310" s="13">
        <v>1.9771276600000001</v>
      </c>
      <c r="M310" s="13">
        <v>2.4135</v>
      </c>
    </row>
    <row r="311" spans="1:13" ht="15.75" customHeight="1" x14ac:dyDescent="0.25">
      <c r="A311" s="8" t="s">
        <v>641</v>
      </c>
      <c r="B311" s="8" t="s">
        <v>642</v>
      </c>
      <c r="C311" s="9">
        <v>42193</v>
      </c>
      <c r="D311" s="10">
        <v>122.71</v>
      </c>
      <c r="E311" s="10">
        <v>14.97</v>
      </c>
      <c r="F311" s="11">
        <v>94</v>
      </c>
      <c r="G311" s="11">
        <v>59</v>
      </c>
      <c r="H311" s="8" t="s">
        <v>15</v>
      </c>
      <c r="I311" s="8" t="str">
        <f ca="1">IFERROR(__xludf.DUMMYFUNCTION("TRIM(REGEXREPLACE(REGEXREPLACE(REGEXREPLACE(REGEXREPLACE(REGEXREPLACE(REGEXREPLACE(REGEXREPLACE(REGEXREPLACE(REGEXREPLACE(
A311,""Budget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)"),"Mardu Aristocrats")</f>
        <v>Mardu Aristocrats</v>
      </c>
      <c r="J311" s="12">
        <v>28.71</v>
      </c>
      <c r="K311" s="12">
        <v>-44.03</v>
      </c>
      <c r="L311" s="13">
        <v>0.30542553189999999</v>
      </c>
      <c r="M311" s="13">
        <v>-0.74627118640000001</v>
      </c>
    </row>
    <row r="312" spans="1:13" ht="15.75" customHeight="1" x14ac:dyDescent="0.25">
      <c r="A312" s="8" t="s">
        <v>643</v>
      </c>
      <c r="B312" s="8" t="s">
        <v>644</v>
      </c>
      <c r="C312" s="9">
        <v>42185</v>
      </c>
      <c r="D312" s="10">
        <v>21</v>
      </c>
      <c r="E312" s="10">
        <v>0.47</v>
      </c>
      <c r="F312" s="11">
        <v>18</v>
      </c>
      <c r="G312" s="11">
        <v>0.5</v>
      </c>
      <c r="H312" s="8" t="s">
        <v>18</v>
      </c>
      <c r="I312" s="8" t="str">
        <f ca="1">IFERROR(__xludf.DUMMYFUNCTION("TRIM(REGEXREPLACE(REGEXREPLACE(REGEXREPLACE(REGEXREPLACE(REGEXREPLACE(REGEXREPLACE(REGEXREPLACE(REGEXREPLACE(REGEXREPLACE(
A312,""Budget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)"),"Zombie Hunt")</f>
        <v>Zombie Hunt</v>
      </c>
      <c r="J312" s="12">
        <v>3</v>
      </c>
      <c r="K312" s="12">
        <v>-0.03</v>
      </c>
      <c r="L312" s="13">
        <v>0.16666666669999999</v>
      </c>
      <c r="M312" s="13">
        <v>-0.06</v>
      </c>
    </row>
    <row r="313" spans="1:13" ht="15.75" customHeight="1" x14ac:dyDescent="0.25">
      <c r="A313" s="8" t="s">
        <v>645</v>
      </c>
      <c r="B313" s="8" t="s">
        <v>646</v>
      </c>
      <c r="C313" s="9">
        <v>42173</v>
      </c>
      <c r="D313" s="10">
        <v>124.62</v>
      </c>
      <c r="E313" s="10">
        <v>12.82</v>
      </c>
      <c r="F313" s="11">
        <v>84</v>
      </c>
      <c r="G313" s="11">
        <v>6</v>
      </c>
      <c r="H313" s="8" t="s">
        <v>18</v>
      </c>
      <c r="I313" s="8" t="str">
        <f ca="1">IFERROR(__xludf.DUMMYFUNCTION("TRIM(REGEXREPLACE(REGEXREPLACE(REGEXREPLACE(REGEXREPLACE(REGEXREPLACE(REGEXREPLACE(REGEXREPLACE(REGEXREPLACE(REGEXREPLACE(
A313,""Budget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)"),"UW Tempered Steel")</f>
        <v>UW Tempered Steel</v>
      </c>
      <c r="J313" s="12">
        <v>40.619999999999997</v>
      </c>
      <c r="K313" s="12">
        <v>6.82</v>
      </c>
      <c r="L313" s="13">
        <v>0.48357142860000002</v>
      </c>
      <c r="M313" s="13">
        <v>1.1366666670000001</v>
      </c>
    </row>
    <row r="314" spans="1:13" ht="15.75" customHeight="1" x14ac:dyDescent="0.25">
      <c r="A314" s="8" t="s">
        <v>647</v>
      </c>
      <c r="B314" s="8" t="s">
        <v>648</v>
      </c>
      <c r="C314" s="9">
        <v>42163</v>
      </c>
      <c r="D314" s="10">
        <v>58.39</v>
      </c>
      <c r="E314" s="10">
        <v>23.21</v>
      </c>
      <c r="F314" s="11">
        <v>57</v>
      </c>
      <c r="G314" s="11">
        <v>7</v>
      </c>
      <c r="H314" s="8" t="s">
        <v>18</v>
      </c>
      <c r="I314" s="8" t="str">
        <f ca="1">IFERROR(__xludf.DUMMYFUNCTION("TRIM(REGEXREPLACE(REGEXREPLACE(REGEXREPLACE(REGEXREPLACE(REGEXREPLACE(REGEXREPLACE(REGEXREPLACE(REGEXREPLACE(REGEXREPLACE(
A314,""Budget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)"),"Blistering Rage")</f>
        <v>Blistering Rage</v>
      </c>
      <c r="J314" s="12">
        <v>1.39</v>
      </c>
      <c r="K314" s="12">
        <v>16.21</v>
      </c>
      <c r="L314" s="13">
        <v>2.4385964909999999E-2</v>
      </c>
      <c r="M314" s="13">
        <v>2.315714286</v>
      </c>
    </row>
    <row r="315" spans="1:13" ht="15.75" customHeight="1" x14ac:dyDescent="0.25">
      <c r="A315" s="8" t="s">
        <v>649</v>
      </c>
      <c r="B315" s="8" t="s">
        <v>650</v>
      </c>
      <c r="C315" s="9">
        <v>42159</v>
      </c>
      <c r="D315" s="10">
        <v>72.650000000000006</v>
      </c>
      <c r="E315" s="10">
        <v>14.25</v>
      </c>
      <c r="F315" s="11">
        <v>52</v>
      </c>
      <c r="G315" s="11">
        <v>22</v>
      </c>
      <c r="H315" s="8" t="s">
        <v>18</v>
      </c>
      <c r="I315" s="8" t="str">
        <f ca="1">IFERROR(__xludf.DUMMYFUNCTION("TRIM(REGEXREPLACE(REGEXREPLACE(REGEXREPLACE(REGEXREPLACE(REGEXREPLACE(REGEXREPLACE(REGEXREPLACE(REGEXREPLACE(REGEXREPLACE(
A315,""Budget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)"),"Mono-Red Creature Storm")</f>
        <v>Mono-Red Creature Storm</v>
      </c>
      <c r="J315" s="12">
        <v>20.65</v>
      </c>
      <c r="K315" s="12">
        <v>-7.75</v>
      </c>
      <c r="L315" s="13">
        <v>0.39711538460000001</v>
      </c>
      <c r="M315" s="13">
        <v>-0.35227272729999998</v>
      </c>
    </row>
    <row r="316" spans="1:13" ht="15.75" customHeight="1" x14ac:dyDescent="0.25">
      <c r="A316" s="8" t="s">
        <v>651</v>
      </c>
      <c r="B316" s="8" t="s">
        <v>652</v>
      </c>
      <c r="C316" s="9">
        <v>42152</v>
      </c>
      <c r="D316" s="10">
        <v>52.58</v>
      </c>
      <c r="E316" s="10">
        <v>6.54</v>
      </c>
      <c r="F316" s="11">
        <v>93</v>
      </c>
      <c r="G316" s="11">
        <v>33</v>
      </c>
      <c r="H316" s="8" t="s">
        <v>15</v>
      </c>
      <c r="I316" s="8" t="str">
        <f ca="1">IFERROR(__xludf.DUMMYFUNCTION("TRIM(REGEXREPLACE(REGEXREPLACE(REGEXREPLACE(REGEXREPLACE(REGEXREPLACE(REGEXREPLACE(REGEXREPLACE(REGEXREPLACE(REGEXREPLACE(
A316,""Budget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)"),"UR Mindswipe Counterburn")</f>
        <v>UR Mindswipe Counterburn</v>
      </c>
      <c r="J316" s="12">
        <v>-40.42</v>
      </c>
      <c r="K316" s="12">
        <v>-26.46</v>
      </c>
      <c r="L316" s="13">
        <v>-0.43462365590000002</v>
      </c>
      <c r="M316" s="13">
        <v>-0.80181818179999997</v>
      </c>
    </row>
    <row r="317" spans="1:13" ht="15.75" customHeight="1" x14ac:dyDescent="0.25">
      <c r="A317" s="8" t="s">
        <v>653</v>
      </c>
      <c r="B317" s="8" t="s">
        <v>654</v>
      </c>
      <c r="C317" s="9">
        <v>42146</v>
      </c>
      <c r="D317" s="10">
        <v>45.24</v>
      </c>
      <c r="E317" s="10">
        <v>6.97</v>
      </c>
      <c r="F317" s="11">
        <v>22</v>
      </c>
      <c r="G317" s="11">
        <v>7</v>
      </c>
      <c r="H317" s="8" t="s">
        <v>655</v>
      </c>
      <c r="I317" s="8" t="str">
        <f ca="1">IFERROR(__xludf.DUMMYFUNCTION("TRIM(REGEXREPLACE(REGEXREPLACE(REGEXREPLACE(REGEXREPLACE(REGEXREPLACE(REGEXREPLACE(REGEXREPLACE(REGEXREPLACE(REGEXREPLACE(
A317,""Budget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)"),"UB Teachings Control")</f>
        <v>UB Teachings Control</v>
      </c>
      <c r="J317" s="12">
        <v>23.24</v>
      </c>
      <c r="K317" s="12">
        <v>-0.03</v>
      </c>
      <c r="L317" s="13">
        <v>1.0563636359999999</v>
      </c>
      <c r="M317" s="13">
        <v>-4.2857142860000001E-3</v>
      </c>
    </row>
    <row r="318" spans="1:13" ht="15.75" customHeight="1" x14ac:dyDescent="0.25">
      <c r="A318" s="8" t="s">
        <v>656</v>
      </c>
      <c r="B318" s="8" t="s">
        <v>657</v>
      </c>
      <c r="C318" s="9">
        <v>42138</v>
      </c>
      <c r="D318" s="10">
        <v>57.84</v>
      </c>
      <c r="E318" s="10">
        <v>7.4</v>
      </c>
      <c r="F318" s="11">
        <v>70</v>
      </c>
      <c r="G318" s="11">
        <v>21</v>
      </c>
      <c r="H318" s="8" t="s">
        <v>18</v>
      </c>
      <c r="I318" s="8" t="str">
        <f ca="1">IFERROR(__xludf.DUMMYFUNCTION("TRIM(REGEXREPLACE(REGEXREPLACE(REGEXREPLACE(REGEXREPLACE(REGEXREPLACE(REGEXREPLACE(REGEXREPLACE(REGEXREPLACE(REGEXREPLACE(
A318,""Budget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)"),"Eminent Domain")</f>
        <v>Eminent Domain</v>
      </c>
      <c r="J318" s="12">
        <v>-12.16</v>
      </c>
      <c r="K318" s="12">
        <v>-13.6</v>
      </c>
      <c r="L318" s="13">
        <v>-0.1737142857</v>
      </c>
      <c r="M318" s="13">
        <v>-0.6476190476</v>
      </c>
    </row>
    <row r="319" spans="1:13" ht="15.75" customHeight="1" x14ac:dyDescent="0.25">
      <c r="A319" s="8" t="s">
        <v>658</v>
      </c>
      <c r="B319" s="8" t="s">
        <v>659</v>
      </c>
      <c r="C319" s="9">
        <v>42131</v>
      </c>
      <c r="D319" s="10">
        <v>72.72</v>
      </c>
      <c r="E319" s="10">
        <v>2.4500000000000002</v>
      </c>
      <c r="F319" s="11">
        <v>97</v>
      </c>
      <c r="G319" s="11">
        <v>38</v>
      </c>
      <c r="H319" s="8" t="s">
        <v>15</v>
      </c>
      <c r="I319" s="8" t="str">
        <f ca="1">IFERROR(__xludf.DUMMYFUNCTION("TRIM(REGEXREPLACE(REGEXREPLACE(REGEXREPLACE(REGEXREPLACE(REGEXREPLACE(REGEXREPLACE(REGEXREPLACE(REGEXREPLACE(REGEXREPLACE(
A319,""Budget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)"),"Abzan Rally")</f>
        <v>Abzan Rally</v>
      </c>
      <c r="J319" s="12">
        <v>-24.28</v>
      </c>
      <c r="K319" s="12">
        <v>-35.549999999999997</v>
      </c>
      <c r="L319" s="13">
        <v>-0.2503092784</v>
      </c>
      <c r="M319" s="13">
        <v>-0.93552631580000001</v>
      </c>
    </row>
    <row r="320" spans="1:13" ht="15.75" customHeight="1" x14ac:dyDescent="0.25">
      <c r="A320" s="8" t="s">
        <v>660</v>
      </c>
      <c r="B320" s="8" t="s">
        <v>661</v>
      </c>
      <c r="C320" s="9">
        <v>42123</v>
      </c>
      <c r="D320" s="10">
        <v>191.27</v>
      </c>
      <c r="E320" s="10">
        <v>39.770000000000003</v>
      </c>
      <c r="F320" s="11">
        <v>175</v>
      </c>
      <c r="G320" s="11">
        <v>67</v>
      </c>
      <c r="H320" s="8" t="s">
        <v>15</v>
      </c>
      <c r="I320" s="8" t="str">
        <f ca="1">IFERROR(__xludf.DUMMYFUNCTION("TRIM(REGEXREPLACE(REGEXREPLACE(REGEXREPLACE(REGEXREPLACE(REGEXREPLACE(REGEXREPLACE(REGEXREPLACE(REGEXREPLACE(REGEXREPLACE(
A320,""Budget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)"),"Wg Prowess")</f>
        <v>Wg Prowess</v>
      </c>
      <c r="J320" s="12">
        <v>16.27</v>
      </c>
      <c r="K320" s="12">
        <v>-27.23</v>
      </c>
      <c r="L320" s="13">
        <v>9.297142857E-2</v>
      </c>
      <c r="M320" s="13">
        <v>-0.40641791040000003</v>
      </c>
    </row>
    <row r="321" spans="1:13" ht="15.75" customHeight="1" x14ac:dyDescent="0.25">
      <c r="A321" s="8" t="s">
        <v>662</v>
      </c>
      <c r="B321" s="8" t="s">
        <v>663</v>
      </c>
      <c r="C321" s="9">
        <v>42109</v>
      </c>
      <c r="D321" s="10">
        <v>115.77</v>
      </c>
      <c r="E321" s="10">
        <v>3.35</v>
      </c>
      <c r="F321" s="11">
        <v>97</v>
      </c>
      <c r="G321" s="11">
        <v>22</v>
      </c>
      <c r="H321" s="8" t="s">
        <v>18</v>
      </c>
      <c r="I321" s="8" t="str">
        <f ca="1">IFERROR(__xludf.DUMMYFUNCTION("TRIM(REGEXREPLACE(REGEXREPLACE(REGEXREPLACE(REGEXREPLACE(REGEXREPLACE(REGEXREPLACE(REGEXREPLACE(REGEXREPLACE(REGEXREPLACE(
A321,""Budget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)"),"Infinite Pili-Pala")</f>
        <v>Infinite Pili-Pala</v>
      </c>
      <c r="J321" s="12">
        <v>18.77</v>
      </c>
      <c r="K321" s="12">
        <v>-18.649999999999999</v>
      </c>
      <c r="L321" s="13">
        <v>0.19350515460000001</v>
      </c>
      <c r="M321" s="13">
        <v>-0.84772727270000003</v>
      </c>
    </row>
    <row r="322" spans="1:13" ht="15.75" customHeight="1" x14ac:dyDescent="0.25">
      <c r="A322" s="8" t="s">
        <v>664</v>
      </c>
      <c r="B322" s="8" t="s">
        <v>665</v>
      </c>
      <c r="C322" s="9">
        <v>42101</v>
      </c>
      <c r="D322" s="10">
        <v>65.03</v>
      </c>
      <c r="E322" s="10">
        <v>2.31</v>
      </c>
      <c r="F322" s="10">
        <v>45</v>
      </c>
      <c r="G322" s="10">
        <v>7</v>
      </c>
      <c r="H322" s="8" t="s">
        <v>18</v>
      </c>
      <c r="I322" s="8" t="str">
        <f ca="1">IFERROR(__xludf.DUMMYFUNCTION("TRIM(REGEXREPLACE(REGEXREPLACE(REGEXREPLACE(REGEXREPLACE(REGEXREPLACE(REGEXREPLACE(REGEXREPLACE(REGEXREPLACE(REGEXREPLACE(
A322,""Budget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)"),"Restore Balance")</f>
        <v>Restore Balance</v>
      </c>
      <c r="J322" s="12">
        <v>20.03</v>
      </c>
      <c r="K322" s="12">
        <v>-4.6900000000000004</v>
      </c>
      <c r="L322" s="13">
        <v>0.44511111110000001</v>
      </c>
      <c r="M322" s="13">
        <v>-0.67</v>
      </c>
    </row>
    <row r="323" spans="1:13" ht="15.75" customHeight="1" x14ac:dyDescent="0.25">
      <c r="A323" s="8" t="s">
        <v>666</v>
      </c>
      <c r="B323" s="8" t="s">
        <v>667</v>
      </c>
      <c r="C323" s="9">
        <v>42074</v>
      </c>
      <c r="D323" s="10">
        <v>30.95</v>
      </c>
      <c r="E323" s="10">
        <v>1.38</v>
      </c>
      <c r="F323" s="10">
        <v>40</v>
      </c>
      <c r="G323" s="10">
        <v>17</v>
      </c>
      <c r="H323" s="8" t="s">
        <v>15</v>
      </c>
      <c r="I323" s="8" t="str">
        <f ca="1">IFERROR(__xludf.DUMMYFUNCTION("TRIM(REGEXREPLACE(REGEXREPLACE(REGEXREPLACE(REGEXREPLACE(REGEXREPLACE(REGEXREPLACE(REGEXREPLACE(REGEXREPLACE(REGEXREPLACE(
A323,""Budget Magic[:]*"", """"), 
""[/|:\(\),]"", "" ""),
""\(.*(Standard|Modern|Pioneer|Legacy|Historic|Pauper).*\)"", """"),
""\$"&amp;"[0-9]*\.*[0-9]*"", """"),
""(Magic Online|Magic Arena)"", """"),
""(Standard|Modern|Pioneer|Legacy|Historic|Pauper)"", """"),
""[0-9]*[\s-]([Mm]ythic|[Rr]are)s*"", """"),
""\(*[0-9]*\.*[0-9]*\s*[T|t]ix\)*"", """"),
""\s+"", "" "")
)"),"Mono B Humans")</f>
        <v>Mono B Humans</v>
      </c>
      <c r="J323" s="12">
        <v>-9.0500000000000007</v>
      </c>
      <c r="K323" s="12">
        <v>-15.62</v>
      </c>
      <c r="L323" s="13">
        <v>-0.22625000000000001</v>
      </c>
      <c r="M323" s="13">
        <v>-0.91882352940000001</v>
      </c>
    </row>
    <row r="324" spans="1:13" ht="15.75" customHeight="1" x14ac:dyDescent="0.25">
      <c r="D324" s="15"/>
      <c r="E324" s="15"/>
      <c r="F324" s="15"/>
      <c r="G324" s="15"/>
      <c r="L324" s="16"/>
      <c r="M324" s="16"/>
    </row>
    <row r="325" spans="1:13" ht="15.75" customHeight="1" x14ac:dyDescent="0.25">
      <c r="D325" s="15"/>
      <c r="E325" s="15"/>
      <c r="F325" s="15"/>
      <c r="G325" s="15"/>
      <c r="L325" s="16"/>
      <c r="M325" s="16"/>
    </row>
    <row r="326" spans="1:13" ht="15.75" customHeight="1" x14ac:dyDescent="0.25">
      <c r="D326" s="15"/>
      <c r="E326" s="15"/>
      <c r="F326" s="15"/>
      <c r="G326" s="15"/>
      <c r="L326" s="16"/>
      <c r="M326" s="16"/>
    </row>
    <row r="327" spans="1:13" ht="15.75" customHeight="1" x14ac:dyDescent="0.25">
      <c r="D327" s="15"/>
      <c r="E327" s="15"/>
      <c r="F327" s="15"/>
      <c r="G327" s="15"/>
      <c r="L327" s="16"/>
      <c r="M327" s="16"/>
    </row>
    <row r="328" spans="1:13" ht="15.75" customHeight="1" x14ac:dyDescent="0.25">
      <c r="D328" s="15"/>
      <c r="E328" s="15"/>
      <c r="F328" s="15"/>
      <c r="G328" s="15"/>
      <c r="L328" s="16"/>
      <c r="M328" s="16"/>
    </row>
    <row r="329" spans="1:13" ht="15.75" customHeight="1" x14ac:dyDescent="0.25">
      <c r="D329" s="15"/>
      <c r="E329" s="15"/>
      <c r="F329" s="15"/>
      <c r="G329" s="15"/>
      <c r="L329" s="16"/>
      <c r="M329" s="16"/>
    </row>
    <row r="330" spans="1:13" ht="15.75" customHeight="1" x14ac:dyDescent="0.25">
      <c r="D330" s="15"/>
      <c r="E330" s="15"/>
      <c r="F330" s="15"/>
      <c r="G330" s="15"/>
      <c r="L330" s="16"/>
      <c r="M330" s="16"/>
    </row>
    <row r="331" spans="1:13" ht="15.75" customHeight="1" x14ac:dyDescent="0.25">
      <c r="D331" s="15"/>
      <c r="E331" s="15"/>
      <c r="F331" s="15"/>
      <c r="G331" s="15"/>
      <c r="L331" s="16"/>
      <c r="M331" s="16"/>
    </row>
    <row r="332" spans="1:13" ht="15.75" customHeight="1" x14ac:dyDescent="0.25">
      <c r="D332" s="15"/>
      <c r="E332" s="15"/>
      <c r="F332" s="15"/>
      <c r="G332" s="15"/>
      <c r="L332" s="16"/>
      <c r="M332" s="16"/>
    </row>
    <row r="333" spans="1:13" ht="15.75" customHeight="1" x14ac:dyDescent="0.25">
      <c r="D333" s="15"/>
      <c r="E333" s="15"/>
      <c r="F333" s="15"/>
      <c r="G333" s="15"/>
      <c r="L333" s="16"/>
      <c r="M333" s="16"/>
    </row>
    <row r="334" spans="1:13" ht="15.75" customHeight="1" x14ac:dyDescent="0.25">
      <c r="D334" s="15"/>
      <c r="E334" s="15"/>
      <c r="F334" s="15"/>
      <c r="G334" s="15"/>
      <c r="L334" s="16"/>
      <c r="M334" s="16"/>
    </row>
    <row r="335" spans="1:13" ht="15.75" customHeight="1" x14ac:dyDescent="0.25">
      <c r="D335" s="15"/>
      <c r="E335" s="15"/>
      <c r="F335" s="15"/>
      <c r="G335" s="15"/>
      <c r="L335" s="16"/>
      <c r="M335" s="16"/>
    </row>
    <row r="336" spans="1:13" ht="15.75" customHeight="1" x14ac:dyDescent="0.25">
      <c r="D336" s="15"/>
      <c r="E336" s="15"/>
      <c r="F336" s="15"/>
      <c r="G336" s="15"/>
      <c r="L336" s="16"/>
      <c r="M336" s="16"/>
    </row>
    <row r="337" spans="4:13" ht="15.75" customHeight="1" x14ac:dyDescent="0.25">
      <c r="D337" s="15"/>
      <c r="E337" s="15"/>
      <c r="F337" s="15"/>
      <c r="G337" s="15"/>
      <c r="L337" s="16"/>
      <c r="M337" s="16"/>
    </row>
    <row r="338" spans="4:13" ht="15.75" customHeight="1" x14ac:dyDescent="0.25">
      <c r="D338" s="15"/>
      <c r="E338" s="15"/>
      <c r="F338" s="15"/>
      <c r="G338" s="15"/>
      <c r="L338" s="16"/>
      <c r="M338" s="16"/>
    </row>
    <row r="339" spans="4:13" ht="15.75" customHeight="1" x14ac:dyDescent="0.25">
      <c r="D339" s="15"/>
      <c r="E339" s="15"/>
      <c r="F339" s="15"/>
      <c r="G339" s="15"/>
      <c r="L339" s="16"/>
      <c r="M339" s="16"/>
    </row>
    <row r="340" spans="4:13" ht="15.75" customHeight="1" x14ac:dyDescent="0.25">
      <c r="D340" s="15"/>
      <c r="E340" s="15"/>
      <c r="F340" s="15"/>
      <c r="G340" s="15"/>
      <c r="L340" s="16"/>
      <c r="M340" s="16"/>
    </row>
    <row r="341" spans="4:13" ht="15.75" customHeight="1" x14ac:dyDescent="0.25">
      <c r="D341" s="15"/>
      <c r="E341" s="15"/>
      <c r="F341" s="15"/>
      <c r="G341" s="15"/>
      <c r="L341" s="16"/>
      <c r="M341" s="16"/>
    </row>
    <row r="342" spans="4:13" ht="15.75" customHeight="1" x14ac:dyDescent="0.25">
      <c r="D342" s="15"/>
      <c r="E342" s="15"/>
      <c r="F342" s="15"/>
      <c r="G342" s="15"/>
      <c r="L342" s="16"/>
      <c r="M342" s="16"/>
    </row>
    <row r="343" spans="4:13" ht="15.75" customHeight="1" x14ac:dyDescent="0.25">
      <c r="D343" s="15"/>
      <c r="E343" s="15"/>
      <c r="F343" s="15"/>
      <c r="G343" s="15"/>
      <c r="L343" s="16"/>
      <c r="M343" s="16"/>
    </row>
    <row r="344" spans="4:13" ht="15.75" customHeight="1" x14ac:dyDescent="0.25">
      <c r="D344" s="15"/>
      <c r="E344" s="15"/>
      <c r="F344" s="15"/>
      <c r="G344" s="15"/>
      <c r="L344" s="16"/>
      <c r="M344" s="16"/>
    </row>
    <row r="345" spans="4:13" ht="15.75" customHeight="1" x14ac:dyDescent="0.25">
      <c r="D345" s="15"/>
      <c r="E345" s="15"/>
      <c r="F345" s="15"/>
      <c r="G345" s="15"/>
      <c r="L345" s="16"/>
      <c r="M345" s="16"/>
    </row>
    <row r="346" spans="4:13" ht="15.75" customHeight="1" x14ac:dyDescent="0.25">
      <c r="D346" s="15"/>
      <c r="E346" s="15"/>
      <c r="F346" s="15"/>
      <c r="G346" s="15"/>
      <c r="L346" s="16"/>
      <c r="M346" s="16"/>
    </row>
    <row r="347" spans="4:13" ht="15.75" customHeight="1" x14ac:dyDescent="0.25">
      <c r="D347" s="15"/>
      <c r="E347" s="15"/>
      <c r="F347" s="15"/>
      <c r="G347" s="15"/>
      <c r="L347" s="16"/>
      <c r="M347" s="16"/>
    </row>
    <row r="348" spans="4:13" ht="15.75" customHeight="1" x14ac:dyDescent="0.25">
      <c r="D348" s="15"/>
      <c r="E348" s="15"/>
      <c r="F348" s="15"/>
      <c r="G348" s="15"/>
      <c r="L348" s="16"/>
      <c r="M348" s="16"/>
    </row>
    <row r="349" spans="4:13" ht="15.75" customHeight="1" x14ac:dyDescent="0.25">
      <c r="D349" s="15"/>
      <c r="E349" s="15"/>
      <c r="F349" s="15"/>
      <c r="G349" s="15"/>
      <c r="L349" s="16"/>
      <c r="M349" s="16"/>
    </row>
    <row r="350" spans="4:13" ht="15.75" customHeight="1" x14ac:dyDescent="0.25">
      <c r="D350" s="15"/>
      <c r="E350" s="15"/>
      <c r="F350" s="15"/>
      <c r="G350" s="15"/>
      <c r="L350" s="16"/>
      <c r="M350" s="16"/>
    </row>
    <row r="351" spans="4:13" ht="15.75" customHeight="1" x14ac:dyDescent="0.25">
      <c r="D351" s="15"/>
      <c r="E351" s="15"/>
      <c r="F351" s="15"/>
      <c r="G351" s="15"/>
      <c r="L351" s="16"/>
      <c r="M351" s="16"/>
    </row>
    <row r="352" spans="4:13" ht="15.75" customHeight="1" x14ac:dyDescent="0.25">
      <c r="D352" s="15"/>
      <c r="E352" s="15"/>
      <c r="F352" s="15"/>
      <c r="G352" s="15"/>
      <c r="L352" s="16"/>
      <c r="M352" s="16"/>
    </row>
    <row r="353" spans="4:13" ht="15.75" customHeight="1" x14ac:dyDescent="0.25">
      <c r="D353" s="15"/>
      <c r="E353" s="15"/>
      <c r="F353" s="15"/>
      <c r="G353" s="15"/>
      <c r="L353" s="16"/>
      <c r="M353" s="16"/>
    </row>
    <row r="354" spans="4:13" ht="15.75" customHeight="1" x14ac:dyDescent="0.25">
      <c r="D354" s="15"/>
      <c r="E354" s="15"/>
      <c r="F354" s="15"/>
      <c r="G354" s="15"/>
      <c r="L354" s="16"/>
      <c r="M354" s="16"/>
    </row>
    <row r="355" spans="4:13" ht="15.75" customHeight="1" x14ac:dyDescent="0.25">
      <c r="D355" s="15"/>
      <c r="E355" s="15"/>
      <c r="F355" s="15"/>
      <c r="G355" s="15"/>
      <c r="L355" s="16"/>
      <c r="M355" s="16"/>
    </row>
    <row r="356" spans="4:13" ht="15.75" customHeight="1" x14ac:dyDescent="0.25">
      <c r="D356" s="15"/>
      <c r="E356" s="15"/>
      <c r="F356" s="15"/>
      <c r="G356" s="15"/>
      <c r="L356" s="16"/>
      <c r="M356" s="16"/>
    </row>
    <row r="357" spans="4:13" ht="15.75" customHeight="1" x14ac:dyDescent="0.25">
      <c r="D357" s="15"/>
      <c r="E357" s="15"/>
      <c r="F357" s="15"/>
      <c r="G357" s="15"/>
      <c r="L357" s="16"/>
      <c r="M357" s="16"/>
    </row>
    <row r="358" spans="4:13" ht="15.75" customHeight="1" x14ac:dyDescent="0.25">
      <c r="D358" s="15"/>
      <c r="E358" s="15"/>
      <c r="F358" s="15"/>
      <c r="G358" s="15"/>
      <c r="L358" s="16"/>
      <c r="M358" s="16"/>
    </row>
    <row r="359" spans="4:13" ht="15.75" customHeight="1" x14ac:dyDescent="0.25">
      <c r="D359" s="15"/>
      <c r="E359" s="15"/>
      <c r="F359" s="15"/>
      <c r="G359" s="15"/>
      <c r="L359" s="16"/>
      <c r="M359" s="16"/>
    </row>
    <row r="360" spans="4:13" ht="15.75" customHeight="1" x14ac:dyDescent="0.25">
      <c r="D360" s="15"/>
      <c r="E360" s="15"/>
      <c r="F360" s="15"/>
      <c r="G360" s="15"/>
      <c r="L360" s="16"/>
      <c r="M360" s="16"/>
    </row>
    <row r="361" spans="4:13" ht="15.75" customHeight="1" x14ac:dyDescent="0.25">
      <c r="D361" s="15"/>
      <c r="E361" s="15"/>
      <c r="F361" s="15"/>
      <c r="G361" s="15"/>
      <c r="L361" s="16"/>
      <c r="M361" s="16"/>
    </row>
    <row r="362" spans="4:13" ht="15.75" customHeight="1" x14ac:dyDescent="0.25">
      <c r="D362" s="15"/>
      <c r="E362" s="15"/>
      <c r="F362" s="15"/>
      <c r="G362" s="15"/>
      <c r="L362" s="16"/>
      <c r="M362" s="16"/>
    </row>
    <row r="363" spans="4:13" ht="15.75" customHeight="1" x14ac:dyDescent="0.25">
      <c r="D363" s="15"/>
      <c r="E363" s="15"/>
      <c r="F363" s="15"/>
      <c r="G363" s="15"/>
      <c r="L363" s="16"/>
      <c r="M363" s="16"/>
    </row>
    <row r="364" spans="4:13" ht="15.75" customHeight="1" x14ac:dyDescent="0.25">
      <c r="D364" s="15"/>
      <c r="E364" s="15"/>
      <c r="F364" s="15"/>
      <c r="G364" s="15"/>
      <c r="L364" s="16"/>
      <c r="M364" s="16"/>
    </row>
    <row r="365" spans="4:13" ht="15.75" customHeight="1" x14ac:dyDescent="0.25">
      <c r="D365" s="15"/>
      <c r="E365" s="15"/>
      <c r="F365" s="15"/>
      <c r="G365" s="15"/>
      <c r="L365" s="16"/>
      <c r="M365" s="16"/>
    </row>
    <row r="366" spans="4:13" ht="15.75" customHeight="1" x14ac:dyDescent="0.25">
      <c r="D366" s="15"/>
      <c r="E366" s="15"/>
      <c r="F366" s="15"/>
      <c r="G366" s="15"/>
      <c r="L366" s="16"/>
      <c r="M366" s="16"/>
    </row>
    <row r="367" spans="4:13" ht="15.75" customHeight="1" x14ac:dyDescent="0.25">
      <c r="D367" s="15"/>
      <c r="E367" s="15"/>
      <c r="F367" s="15"/>
      <c r="G367" s="15"/>
      <c r="L367" s="16"/>
      <c r="M367" s="16"/>
    </row>
    <row r="368" spans="4:13" ht="15.75" customHeight="1" x14ac:dyDescent="0.25">
      <c r="D368" s="15"/>
      <c r="E368" s="15"/>
      <c r="F368" s="15"/>
      <c r="G368" s="15"/>
      <c r="L368" s="16"/>
      <c r="M368" s="16"/>
    </row>
    <row r="369" spans="4:13" ht="15.75" customHeight="1" x14ac:dyDescent="0.25">
      <c r="D369" s="15"/>
      <c r="E369" s="15"/>
      <c r="F369" s="15"/>
      <c r="G369" s="15"/>
      <c r="L369" s="16"/>
      <c r="M369" s="16"/>
    </row>
    <row r="370" spans="4:13" ht="15.75" customHeight="1" x14ac:dyDescent="0.25">
      <c r="D370" s="15"/>
      <c r="E370" s="15"/>
      <c r="F370" s="15"/>
      <c r="G370" s="15"/>
      <c r="L370" s="16"/>
      <c r="M370" s="16"/>
    </row>
    <row r="371" spans="4:13" ht="15.75" customHeight="1" x14ac:dyDescent="0.25">
      <c r="D371" s="15"/>
      <c r="E371" s="15"/>
      <c r="F371" s="15"/>
      <c r="G371" s="15"/>
      <c r="L371" s="16"/>
      <c r="M371" s="16"/>
    </row>
    <row r="372" spans="4:13" ht="15.75" customHeight="1" x14ac:dyDescent="0.25">
      <c r="D372" s="15"/>
      <c r="E372" s="15"/>
      <c r="F372" s="15"/>
      <c r="G372" s="15"/>
      <c r="L372" s="16"/>
      <c r="M372" s="16"/>
    </row>
    <row r="373" spans="4:13" ht="15.75" customHeight="1" x14ac:dyDescent="0.25">
      <c r="D373" s="15"/>
      <c r="E373" s="15"/>
      <c r="F373" s="15"/>
      <c r="G373" s="15"/>
      <c r="L373" s="16"/>
      <c r="M373" s="16"/>
    </row>
    <row r="374" spans="4:13" ht="15.75" customHeight="1" x14ac:dyDescent="0.25">
      <c r="D374" s="15"/>
      <c r="E374" s="15"/>
      <c r="F374" s="15"/>
      <c r="G374" s="15"/>
      <c r="L374" s="16"/>
      <c r="M374" s="16"/>
    </row>
    <row r="375" spans="4:13" ht="15.75" customHeight="1" x14ac:dyDescent="0.25">
      <c r="D375" s="15"/>
      <c r="E375" s="15"/>
      <c r="F375" s="15"/>
      <c r="G375" s="15"/>
      <c r="L375" s="16"/>
      <c r="M375" s="16"/>
    </row>
    <row r="376" spans="4:13" ht="15.75" customHeight="1" x14ac:dyDescent="0.25">
      <c r="D376" s="15"/>
      <c r="E376" s="15"/>
      <c r="F376" s="15"/>
      <c r="G376" s="15"/>
      <c r="L376" s="16"/>
      <c r="M376" s="16"/>
    </row>
    <row r="377" spans="4:13" ht="15.75" customHeight="1" x14ac:dyDescent="0.25">
      <c r="D377" s="15"/>
      <c r="E377" s="15"/>
      <c r="F377" s="15"/>
      <c r="G377" s="15"/>
      <c r="L377" s="16"/>
      <c r="M377" s="16"/>
    </row>
    <row r="378" spans="4:13" ht="15.75" customHeight="1" x14ac:dyDescent="0.25">
      <c r="D378" s="15"/>
      <c r="E378" s="15"/>
      <c r="F378" s="15"/>
      <c r="G378" s="15"/>
      <c r="L378" s="16"/>
      <c r="M378" s="16"/>
    </row>
    <row r="379" spans="4:13" ht="15.75" customHeight="1" x14ac:dyDescent="0.25">
      <c r="D379" s="15"/>
      <c r="E379" s="15"/>
      <c r="F379" s="15"/>
      <c r="G379" s="15"/>
      <c r="L379" s="16"/>
      <c r="M379" s="16"/>
    </row>
    <row r="380" spans="4:13" ht="15.75" customHeight="1" x14ac:dyDescent="0.25">
      <c r="D380" s="15"/>
      <c r="E380" s="15"/>
      <c r="F380" s="15"/>
      <c r="G380" s="15"/>
      <c r="L380" s="16"/>
      <c r="M380" s="16"/>
    </row>
    <row r="381" spans="4:13" ht="15.75" customHeight="1" x14ac:dyDescent="0.25">
      <c r="D381" s="15"/>
      <c r="E381" s="15"/>
      <c r="F381" s="15"/>
      <c r="G381" s="15"/>
      <c r="L381" s="16"/>
      <c r="M381" s="16"/>
    </row>
    <row r="382" spans="4:13" ht="15.75" customHeight="1" x14ac:dyDescent="0.25">
      <c r="D382" s="15"/>
      <c r="E382" s="15"/>
      <c r="F382" s="15"/>
      <c r="G382" s="15"/>
      <c r="L382" s="16"/>
      <c r="M382" s="16"/>
    </row>
    <row r="383" spans="4:13" ht="15.75" customHeight="1" x14ac:dyDescent="0.25">
      <c r="D383" s="15"/>
      <c r="E383" s="15"/>
      <c r="F383" s="15"/>
      <c r="G383" s="15"/>
      <c r="L383" s="16"/>
      <c r="M383" s="16"/>
    </row>
    <row r="384" spans="4:13" ht="15.75" customHeight="1" x14ac:dyDescent="0.25">
      <c r="D384" s="15"/>
      <c r="E384" s="15"/>
      <c r="F384" s="15"/>
      <c r="G384" s="15"/>
      <c r="L384" s="16"/>
      <c r="M384" s="16"/>
    </row>
    <row r="385" spans="4:13" ht="15.75" customHeight="1" x14ac:dyDescent="0.25">
      <c r="D385" s="15"/>
      <c r="E385" s="15"/>
      <c r="F385" s="15"/>
      <c r="G385" s="15"/>
      <c r="L385" s="16"/>
      <c r="M385" s="16"/>
    </row>
    <row r="386" spans="4:13" ht="15.75" customHeight="1" x14ac:dyDescent="0.25">
      <c r="D386" s="15"/>
      <c r="E386" s="15"/>
      <c r="F386" s="15"/>
      <c r="G386" s="15"/>
      <c r="L386" s="16"/>
      <c r="M386" s="16"/>
    </row>
    <row r="387" spans="4:13" ht="15.75" customHeight="1" x14ac:dyDescent="0.25">
      <c r="D387" s="15"/>
      <c r="E387" s="15"/>
      <c r="F387" s="15"/>
      <c r="G387" s="15"/>
      <c r="L387" s="16"/>
      <c r="M387" s="16"/>
    </row>
    <row r="388" spans="4:13" ht="15.75" customHeight="1" x14ac:dyDescent="0.25">
      <c r="D388" s="15"/>
      <c r="E388" s="15"/>
      <c r="F388" s="15"/>
      <c r="G388" s="15"/>
      <c r="L388" s="16"/>
      <c r="M388" s="16"/>
    </row>
    <row r="389" spans="4:13" ht="15.75" customHeight="1" x14ac:dyDescent="0.25">
      <c r="D389" s="15"/>
      <c r="E389" s="15"/>
      <c r="F389" s="15"/>
      <c r="G389" s="15"/>
      <c r="L389" s="16"/>
      <c r="M389" s="16"/>
    </row>
    <row r="390" spans="4:13" ht="15.75" customHeight="1" x14ac:dyDescent="0.25">
      <c r="D390" s="15"/>
      <c r="E390" s="15"/>
      <c r="F390" s="15"/>
      <c r="G390" s="15"/>
      <c r="L390" s="16"/>
      <c r="M390" s="16"/>
    </row>
    <row r="391" spans="4:13" ht="15.75" customHeight="1" x14ac:dyDescent="0.25">
      <c r="D391" s="15"/>
      <c r="E391" s="15"/>
      <c r="F391" s="15"/>
      <c r="G391" s="15"/>
      <c r="L391" s="16"/>
      <c r="M391" s="16"/>
    </row>
    <row r="392" spans="4:13" ht="15.75" customHeight="1" x14ac:dyDescent="0.25">
      <c r="D392" s="15"/>
      <c r="E392" s="15"/>
      <c r="F392" s="15"/>
      <c r="G392" s="15"/>
      <c r="L392" s="16"/>
      <c r="M392" s="16"/>
    </row>
    <row r="393" spans="4:13" ht="15.75" customHeight="1" x14ac:dyDescent="0.25">
      <c r="D393" s="15"/>
      <c r="E393" s="15"/>
      <c r="F393" s="15"/>
      <c r="G393" s="15"/>
      <c r="L393" s="16"/>
      <c r="M393" s="16"/>
    </row>
    <row r="394" spans="4:13" ht="15.75" customHeight="1" x14ac:dyDescent="0.25">
      <c r="D394" s="15"/>
      <c r="E394" s="15"/>
      <c r="F394" s="15"/>
      <c r="G394" s="15"/>
      <c r="L394" s="16"/>
      <c r="M394" s="16"/>
    </row>
    <row r="395" spans="4:13" ht="15.75" customHeight="1" x14ac:dyDescent="0.25">
      <c r="D395" s="15"/>
      <c r="E395" s="15"/>
      <c r="F395" s="15"/>
      <c r="G395" s="15"/>
      <c r="L395" s="16"/>
      <c r="M395" s="16"/>
    </row>
    <row r="396" spans="4:13" ht="15.75" customHeight="1" x14ac:dyDescent="0.25">
      <c r="D396" s="15"/>
      <c r="E396" s="15"/>
      <c r="F396" s="15"/>
      <c r="G396" s="15"/>
      <c r="L396" s="16"/>
      <c r="M396" s="16"/>
    </row>
    <row r="397" spans="4:13" ht="15.75" customHeight="1" x14ac:dyDescent="0.25">
      <c r="D397" s="15"/>
      <c r="E397" s="15"/>
      <c r="F397" s="15"/>
      <c r="G397" s="15"/>
      <c r="L397" s="16"/>
      <c r="M397" s="16"/>
    </row>
    <row r="398" spans="4:13" ht="15.75" customHeight="1" x14ac:dyDescent="0.25">
      <c r="D398" s="15"/>
      <c r="E398" s="15"/>
      <c r="F398" s="15"/>
      <c r="G398" s="15"/>
      <c r="L398" s="16"/>
      <c r="M398" s="16"/>
    </row>
    <row r="399" spans="4:13" ht="15.75" customHeight="1" x14ac:dyDescent="0.25">
      <c r="D399" s="15"/>
      <c r="E399" s="15"/>
      <c r="F399" s="15"/>
      <c r="G399" s="15"/>
      <c r="L399" s="16"/>
      <c r="M399" s="16"/>
    </row>
    <row r="400" spans="4:13" ht="15.75" customHeight="1" x14ac:dyDescent="0.25">
      <c r="D400" s="15"/>
      <c r="E400" s="15"/>
      <c r="F400" s="15"/>
      <c r="G400" s="15"/>
      <c r="L400" s="16"/>
      <c r="M400" s="16"/>
    </row>
    <row r="401" spans="4:13" ht="15.75" customHeight="1" x14ac:dyDescent="0.25">
      <c r="D401" s="15"/>
      <c r="E401" s="15"/>
      <c r="F401" s="15"/>
      <c r="G401" s="15"/>
      <c r="L401" s="16"/>
      <c r="M401" s="16"/>
    </row>
    <row r="402" spans="4:13" ht="15.75" customHeight="1" x14ac:dyDescent="0.25">
      <c r="D402" s="15"/>
      <c r="E402" s="15"/>
      <c r="F402" s="15"/>
      <c r="G402" s="15"/>
      <c r="L402" s="16"/>
      <c r="M402" s="16"/>
    </row>
    <row r="403" spans="4:13" ht="15.75" customHeight="1" x14ac:dyDescent="0.25">
      <c r="D403" s="15"/>
      <c r="E403" s="15"/>
      <c r="F403" s="15"/>
      <c r="G403" s="15"/>
      <c r="L403" s="16"/>
      <c r="M403" s="16"/>
    </row>
    <row r="404" spans="4:13" ht="15.75" customHeight="1" x14ac:dyDescent="0.25">
      <c r="D404" s="15"/>
      <c r="E404" s="15"/>
      <c r="F404" s="15"/>
      <c r="G404" s="15"/>
      <c r="L404" s="16"/>
      <c r="M404" s="16"/>
    </row>
    <row r="405" spans="4:13" ht="15.75" customHeight="1" x14ac:dyDescent="0.25">
      <c r="D405" s="15"/>
      <c r="E405" s="15"/>
      <c r="F405" s="15"/>
      <c r="G405" s="15"/>
      <c r="L405" s="16"/>
      <c r="M405" s="16"/>
    </row>
    <row r="406" spans="4:13" ht="15.75" customHeight="1" x14ac:dyDescent="0.25">
      <c r="D406" s="15"/>
      <c r="E406" s="15"/>
      <c r="F406" s="15"/>
      <c r="G406" s="15"/>
      <c r="L406" s="16"/>
      <c r="M406" s="16"/>
    </row>
    <row r="407" spans="4:13" ht="15.75" customHeight="1" x14ac:dyDescent="0.25">
      <c r="D407" s="15"/>
      <c r="E407" s="15"/>
      <c r="F407" s="15"/>
      <c r="G407" s="15"/>
      <c r="L407" s="16"/>
      <c r="M407" s="16"/>
    </row>
    <row r="408" spans="4:13" ht="15.75" customHeight="1" x14ac:dyDescent="0.25">
      <c r="D408" s="15"/>
      <c r="E408" s="15"/>
      <c r="F408" s="15"/>
      <c r="G408" s="15"/>
      <c r="L408" s="16"/>
      <c r="M408" s="16"/>
    </row>
    <row r="409" spans="4:13" ht="15.75" customHeight="1" x14ac:dyDescent="0.25">
      <c r="D409" s="15"/>
      <c r="E409" s="15"/>
      <c r="F409" s="15"/>
      <c r="G409" s="15"/>
      <c r="L409" s="16"/>
      <c r="M409" s="16"/>
    </row>
    <row r="410" spans="4:13" ht="15.75" customHeight="1" x14ac:dyDescent="0.25">
      <c r="D410" s="15"/>
      <c r="E410" s="15"/>
      <c r="F410" s="15"/>
      <c r="G410" s="15"/>
      <c r="L410" s="16"/>
      <c r="M410" s="16"/>
    </row>
    <row r="411" spans="4:13" ht="15.75" customHeight="1" x14ac:dyDescent="0.25">
      <c r="D411" s="15"/>
      <c r="E411" s="15"/>
      <c r="F411" s="15"/>
      <c r="G411" s="15"/>
      <c r="L411" s="16"/>
      <c r="M411" s="16"/>
    </row>
    <row r="412" spans="4:13" ht="15.75" customHeight="1" x14ac:dyDescent="0.25">
      <c r="D412" s="15"/>
      <c r="E412" s="15"/>
      <c r="F412" s="15"/>
      <c r="G412" s="15"/>
      <c r="L412" s="16"/>
      <c r="M412" s="16"/>
    </row>
    <row r="413" spans="4:13" ht="15.75" customHeight="1" x14ac:dyDescent="0.25">
      <c r="D413" s="15"/>
      <c r="E413" s="15"/>
      <c r="F413" s="15"/>
      <c r="G413" s="15"/>
      <c r="L413" s="16"/>
      <c r="M413" s="16"/>
    </row>
    <row r="414" spans="4:13" ht="15.75" customHeight="1" x14ac:dyDescent="0.25">
      <c r="D414" s="15"/>
      <c r="E414" s="15"/>
      <c r="F414" s="15"/>
      <c r="G414" s="15"/>
      <c r="L414" s="16"/>
      <c r="M414" s="16"/>
    </row>
    <row r="415" spans="4:13" ht="15.75" customHeight="1" x14ac:dyDescent="0.25">
      <c r="D415" s="15"/>
      <c r="E415" s="15"/>
      <c r="F415" s="15"/>
      <c r="G415" s="15"/>
      <c r="L415" s="16"/>
      <c r="M415" s="16"/>
    </row>
    <row r="416" spans="4:13" ht="15.75" customHeight="1" x14ac:dyDescent="0.25">
      <c r="D416" s="15"/>
      <c r="E416" s="15"/>
      <c r="F416" s="15"/>
      <c r="G416" s="15"/>
      <c r="L416" s="16"/>
      <c r="M416" s="16"/>
    </row>
    <row r="417" spans="4:13" ht="15.75" customHeight="1" x14ac:dyDescent="0.25">
      <c r="D417" s="15"/>
      <c r="E417" s="15"/>
      <c r="F417" s="15"/>
      <c r="G417" s="15"/>
      <c r="L417" s="16"/>
      <c r="M417" s="16"/>
    </row>
    <row r="418" spans="4:13" ht="15.75" customHeight="1" x14ac:dyDescent="0.25">
      <c r="D418" s="15"/>
      <c r="E418" s="15"/>
      <c r="F418" s="15"/>
      <c r="G418" s="15"/>
      <c r="L418" s="16"/>
      <c r="M418" s="16"/>
    </row>
    <row r="419" spans="4:13" ht="15.75" customHeight="1" x14ac:dyDescent="0.25">
      <c r="D419" s="15"/>
      <c r="E419" s="15"/>
      <c r="F419" s="15"/>
      <c r="G419" s="15"/>
      <c r="L419" s="16"/>
      <c r="M419" s="16"/>
    </row>
    <row r="420" spans="4:13" ht="15.75" customHeight="1" x14ac:dyDescent="0.25">
      <c r="D420" s="15"/>
      <c r="E420" s="15"/>
      <c r="F420" s="15"/>
      <c r="G420" s="15"/>
      <c r="L420" s="16"/>
      <c r="M420" s="16"/>
    </row>
    <row r="421" spans="4:13" ht="15.75" customHeight="1" x14ac:dyDescent="0.25">
      <c r="D421" s="15"/>
      <c r="E421" s="15"/>
      <c r="F421" s="15"/>
      <c r="G421" s="15"/>
      <c r="L421" s="16"/>
      <c r="M421" s="16"/>
    </row>
    <row r="422" spans="4:13" ht="15.75" customHeight="1" x14ac:dyDescent="0.25">
      <c r="D422" s="15"/>
      <c r="E422" s="15"/>
      <c r="F422" s="15"/>
      <c r="G422" s="15"/>
      <c r="L422" s="16"/>
      <c r="M422" s="16"/>
    </row>
    <row r="423" spans="4:13" ht="15.75" customHeight="1" x14ac:dyDescent="0.25">
      <c r="D423" s="15"/>
      <c r="E423" s="15"/>
      <c r="F423" s="15"/>
      <c r="G423" s="15"/>
      <c r="L423" s="16"/>
      <c r="M423" s="16"/>
    </row>
    <row r="424" spans="4:13" ht="15.75" customHeight="1" x14ac:dyDescent="0.25">
      <c r="D424" s="15"/>
      <c r="E424" s="15"/>
      <c r="F424" s="15"/>
      <c r="G424" s="15"/>
      <c r="L424" s="16"/>
      <c r="M424" s="16"/>
    </row>
    <row r="425" spans="4:13" ht="15.75" customHeight="1" x14ac:dyDescent="0.25">
      <c r="D425" s="15"/>
      <c r="E425" s="15"/>
      <c r="F425" s="15"/>
      <c r="G425" s="15"/>
      <c r="L425" s="16"/>
      <c r="M425" s="16"/>
    </row>
    <row r="426" spans="4:13" ht="15.75" customHeight="1" x14ac:dyDescent="0.25">
      <c r="D426" s="15"/>
      <c r="E426" s="15"/>
      <c r="F426" s="15"/>
      <c r="G426" s="15"/>
      <c r="L426" s="16"/>
      <c r="M426" s="16"/>
    </row>
    <row r="427" spans="4:13" ht="15.75" customHeight="1" x14ac:dyDescent="0.25">
      <c r="D427" s="15"/>
      <c r="E427" s="15"/>
      <c r="F427" s="15"/>
      <c r="G427" s="15"/>
      <c r="L427" s="16"/>
      <c r="M427" s="16"/>
    </row>
    <row r="428" spans="4:13" ht="15.75" customHeight="1" x14ac:dyDescent="0.25">
      <c r="D428" s="15"/>
      <c r="E428" s="15"/>
      <c r="F428" s="15"/>
      <c r="G428" s="15"/>
      <c r="L428" s="16"/>
      <c r="M428" s="16"/>
    </row>
    <row r="429" spans="4:13" ht="15.75" customHeight="1" x14ac:dyDescent="0.25">
      <c r="D429" s="15"/>
      <c r="E429" s="15"/>
      <c r="F429" s="15"/>
      <c r="G429" s="15"/>
      <c r="L429" s="16"/>
      <c r="M429" s="16"/>
    </row>
    <row r="430" spans="4:13" ht="15.75" customHeight="1" x14ac:dyDescent="0.25">
      <c r="D430" s="15"/>
      <c r="E430" s="15"/>
      <c r="F430" s="15"/>
      <c r="G430" s="15"/>
      <c r="L430" s="16"/>
      <c r="M430" s="16"/>
    </row>
    <row r="431" spans="4:13" ht="15.75" customHeight="1" x14ac:dyDescent="0.25">
      <c r="D431" s="15"/>
      <c r="E431" s="15"/>
      <c r="F431" s="15"/>
      <c r="G431" s="15"/>
      <c r="L431" s="16"/>
      <c r="M431" s="16"/>
    </row>
    <row r="432" spans="4:13" ht="15.75" customHeight="1" x14ac:dyDescent="0.25">
      <c r="D432" s="15"/>
      <c r="E432" s="15"/>
      <c r="F432" s="15"/>
      <c r="G432" s="15"/>
      <c r="L432" s="16"/>
      <c r="M432" s="16"/>
    </row>
    <row r="433" spans="4:13" ht="15.75" customHeight="1" x14ac:dyDescent="0.25">
      <c r="D433" s="15"/>
      <c r="E433" s="15"/>
      <c r="F433" s="15"/>
      <c r="G433" s="15"/>
      <c r="L433" s="16"/>
      <c r="M433" s="16"/>
    </row>
    <row r="434" spans="4:13" ht="15.75" customHeight="1" x14ac:dyDescent="0.25">
      <c r="D434" s="15"/>
      <c r="E434" s="15"/>
      <c r="F434" s="15"/>
      <c r="G434" s="15"/>
      <c r="L434" s="16"/>
      <c r="M434" s="16"/>
    </row>
    <row r="435" spans="4:13" ht="15.75" customHeight="1" x14ac:dyDescent="0.25">
      <c r="D435" s="15"/>
      <c r="E435" s="15"/>
      <c r="F435" s="15"/>
      <c r="G435" s="15"/>
      <c r="L435" s="16"/>
      <c r="M435" s="16"/>
    </row>
    <row r="436" spans="4:13" ht="15.75" customHeight="1" x14ac:dyDescent="0.25">
      <c r="D436" s="15"/>
      <c r="E436" s="15"/>
      <c r="F436" s="15"/>
      <c r="G436" s="15"/>
      <c r="L436" s="16"/>
      <c r="M436" s="16"/>
    </row>
    <row r="437" spans="4:13" ht="15.75" customHeight="1" x14ac:dyDescent="0.25">
      <c r="D437" s="15"/>
      <c r="E437" s="15"/>
      <c r="F437" s="15"/>
      <c r="G437" s="15"/>
      <c r="L437" s="16"/>
      <c r="M437" s="16"/>
    </row>
    <row r="438" spans="4:13" ht="15.75" customHeight="1" x14ac:dyDescent="0.25">
      <c r="D438" s="15"/>
      <c r="E438" s="15"/>
      <c r="F438" s="15"/>
      <c r="G438" s="15"/>
      <c r="L438" s="16"/>
      <c r="M438" s="16"/>
    </row>
    <row r="439" spans="4:13" ht="15.75" customHeight="1" x14ac:dyDescent="0.25">
      <c r="D439" s="15"/>
      <c r="E439" s="15"/>
      <c r="F439" s="15"/>
      <c r="G439" s="15"/>
      <c r="L439" s="16"/>
      <c r="M439" s="16"/>
    </row>
    <row r="440" spans="4:13" ht="15.75" customHeight="1" x14ac:dyDescent="0.25">
      <c r="D440" s="15"/>
      <c r="E440" s="15"/>
      <c r="F440" s="15"/>
      <c r="G440" s="15"/>
      <c r="L440" s="16"/>
      <c r="M440" s="16"/>
    </row>
    <row r="441" spans="4:13" ht="15.75" customHeight="1" x14ac:dyDescent="0.25">
      <c r="D441" s="15"/>
      <c r="E441" s="15"/>
      <c r="F441" s="15"/>
      <c r="G441" s="15"/>
      <c r="L441" s="16"/>
      <c r="M441" s="16"/>
    </row>
    <row r="442" spans="4:13" ht="15.75" customHeight="1" x14ac:dyDescent="0.25">
      <c r="D442" s="15"/>
      <c r="E442" s="15"/>
      <c r="F442" s="15"/>
      <c r="G442" s="15"/>
      <c r="L442" s="16"/>
      <c r="M442" s="16"/>
    </row>
    <row r="443" spans="4:13" ht="15.75" customHeight="1" x14ac:dyDescent="0.25">
      <c r="D443" s="15"/>
      <c r="E443" s="15"/>
      <c r="F443" s="15"/>
      <c r="G443" s="15"/>
      <c r="L443" s="16"/>
      <c r="M443" s="16"/>
    </row>
    <row r="444" spans="4:13" ht="15.75" customHeight="1" x14ac:dyDescent="0.25">
      <c r="D444" s="15"/>
      <c r="E444" s="15"/>
      <c r="F444" s="15"/>
      <c r="G444" s="15"/>
      <c r="L444" s="16"/>
      <c r="M444" s="16"/>
    </row>
    <row r="445" spans="4:13" ht="15.75" customHeight="1" x14ac:dyDescent="0.25">
      <c r="D445" s="15"/>
      <c r="E445" s="15"/>
      <c r="F445" s="15"/>
      <c r="G445" s="15"/>
      <c r="L445" s="16"/>
      <c r="M445" s="16"/>
    </row>
    <row r="446" spans="4:13" ht="15.75" customHeight="1" x14ac:dyDescent="0.25">
      <c r="D446" s="15"/>
      <c r="E446" s="15"/>
      <c r="F446" s="15"/>
      <c r="G446" s="15"/>
      <c r="L446" s="16"/>
      <c r="M446" s="16"/>
    </row>
    <row r="447" spans="4:13" ht="15.75" customHeight="1" x14ac:dyDescent="0.25">
      <c r="D447" s="15"/>
      <c r="E447" s="15"/>
      <c r="F447" s="15"/>
      <c r="G447" s="15"/>
      <c r="L447" s="16"/>
      <c r="M447" s="16"/>
    </row>
    <row r="448" spans="4:13" ht="15.75" customHeight="1" x14ac:dyDescent="0.25">
      <c r="D448" s="15"/>
      <c r="E448" s="15"/>
      <c r="F448" s="15"/>
      <c r="G448" s="15"/>
      <c r="L448" s="16"/>
      <c r="M448" s="16"/>
    </row>
    <row r="449" spans="4:13" ht="15.75" customHeight="1" x14ac:dyDescent="0.25">
      <c r="D449" s="15"/>
      <c r="E449" s="15"/>
      <c r="F449" s="15"/>
      <c r="G449" s="15"/>
      <c r="L449" s="16"/>
      <c r="M449" s="16"/>
    </row>
    <row r="450" spans="4:13" ht="15.75" customHeight="1" x14ac:dyDescent="0.25">
      <c r="D450" s="15"/>
      <c r="E450" s="15"/>
      <c r="F450" s="15"/>
      <c r="G450" s="15"/>
      <c r="L450" s="16"/>
      <c r="M450" s="16"/>
    </row>
    <row r="451" spans="4:13" ht="15.75" customHeight="1" x14ac:dyDescent="0.25">
      <c r="D451" s="15"/>
      <c r="E451" s="15"/>
      <c r="F451" s="15"/>
      <c r="G451" s="15"/>
      <c r="L451" s="16"/>
      <c r="M451" s="16"/>
    </row>
    <row r="452" spans="4:13" ht="15.75" customHeight="1" x14ac:dyDescent="0.25">
      <c r="D452" s="15"/>
      <c r="E452" s="15"/>
      <c r="F452" s="15"/>
      <c r="G452" s="15"/>
      <c r="L452" s="16"/>
      <c r="M452" s="16"/>
    </row>
    <row r="453" spans="4:13" ht="15.75" customHeight="1" x14ac:dyDescent="0.25">
      <c r="D453" s="15"/>
      <c r="E453" s="15"/>
      <c r="F453" s="15"/>
      <c r="G453" s="15"/>
      <c r="L453" s="16"/>
      <c r="M453" s="16"/>
    </row>
    <row r="454" spans="4:13" ht="15.75" customHeight="1" x14ac:dyDescent="0.25">
      <c r="D454" s="15"/>
      <c r="E454" s="15"/>
      <c r="F454" s="15"/>
      <c r="G454" s="15"/>
      <c r="L454" s="16"/>
      <c r="M454" s="16"/>
    </row>
    <row r="455" spans="4:13" ht="15.75" customHeight="1" x14ac:dyDescent="0.25">
      <c r="D455" s="15"/>
      <c r="E455" s="15"/>
      <c r="F455" s="15"/>
      <c r="G455" s="15"/>
      <c r="L455" s="16"/>
      <c r="M455" s="16"/>
    </row>
    <row r="456" spans="4:13" ht="15.75" customHeight="1" x14ac:dyDescent="0.25">
      <c r="D456" s="15"/>
      <c r="E456" s="15"/>
      <c r="F456" s="15"/>
      <c r="G456" s="15"/>
      <c r="L456" s="16"/>
      <c r="M456" s="16"/>
    </row>
    <row r="457" spans="4:13" ht="15.75" customHeight="1" x14ac:dyDescent="0.25">
      <c r="D457" s="15"/>
      <c r="E457" s="15"/>
      <c r="F457" s="15"/>
      <c r="G457" s="15"/>
      <c r="L457" s="16"/>
      <c r="M457" s="16"/>
    </row>
    <row r="458" spans="4:13" ht="15.75" customHeight="1" x14ac:dyDescent="0.25">
      <c r="D458" s="15"/>
      <c r="E458" s="15"/>
      <c r="F458" s="15"/>
      <c r="G458" s="15"/>
      <c r="L458" s="16"/>
      <c r="M458" s="16"/>
    </row>
    <row r="459" spans="4:13" ht="15.75" customHeight="1" x14ac:dyDescent="0.25">
      <c r="D459" s="15"/>
      <c r="E459" s="15"/>
      <c r="F459" s="15"/>
      <c r="G459" s="15"/>
      <c r="L459" s="16"/>
      <c r="M459" s="16"/>
    </row>
    <row r="460" spans="4:13" ht="15.75" customHeight="1" x14ac:dyDescent="0.25">
      <c r="D460" s="15"/>
      <c r="E460" s="15"/>
      <c r="F460" s="15"/>
      <c r="G460" s="15"/>
      <c r="L460" s="16"/>
      <c r="M460" s="16"/>
    </row>
    <row r="461" spans="4:13" ht="15.75" customHeight="1" x14ac:dyDescent="0.25">
      <c r="D461" s="15"/>
      <c r="E461" s="15"/>
      <c r="F461" s="15"/>
      <c r="G461" s="15"/>
      <c r="L461" s="16"/>
      <c r="M461" s="16"/>
    </row>
    <row r="462" spans="4:13" ht="15.75" customHeight="1" x14ac:dyDescent="0.25">
      <c r="D462" s="15"/>
      <c r="E462" s="15"/>
      <c r="F462" s="15"/>
      <c r="G462" s="15"/>
      <c r="L462" s="16"/>
      <c r="M462" s="16"/>
    </row>
    <row r="463" spans="4:13" ht="15.75" customHeight="1" x14ac:dyDescent="0.25">
      <c r="D463" s="15"/>
      <c r="E463" s="15"/>
      <c r="F463" s="15"/>
      <c r="G463" s="15"/>
      <c r="L463" s="16"/>
      <c r="M463" s="16"/>
    </row>
    <row r="464" spans="4:13" ht="15.75" customHeight="1" x14ac:dyDescent="0.25">
      <c r="D464" s="15"/>
      <c r="E464" s="15"/>
      <c r="F464" s="15"/>
      <c r="G464" s="15"/>
      <c r="L464" s="16"/>
      <c r="M464" s="16"/>
    </row>
    <row r="465" spans="4:13" ht="15.75" customHeight="1" x14ac:dyDescent="0.25">
      <c r="D465" s="15"/>
      <c r="E465" s="15"/>
      <c r="F465" s="15"/>
      <c r="G465" s="15"/>
      <c r="L465" s="16"/>
      <c r="M465" s="16"/>
    </row>
    <row r="466" spans="4:13" ht="15.75" customHeight="1" x14ac:dyDescent="0.25">
      <c r="D466" s="15"/>
      <c r="E466" s="15"/>
      <c r="F466" s="15"/>
      <c r="G466" s="15"/>
      <c r="L466" s="16"/>
      <c r="M466" s="16"/>
    </row>
    <row r="467" spans="4:13" ht="15.75" customHeight="1" x14ac:dyDescent="0.25">
      <c r="D467" s="15"/>
      <c r="E467" s="15"/>
      <c r="F467" s="15"/>
      <c r="G467" s="15"/>
      <c r="L467" s="16"/>
      <c r="M467" s="16"/>
    </row>
    <row r="468" spans="4:13" ht="15.75" customHeight="1" x14ac:dyDescent="0.25">
      <c r="D468" s="15"/>
      <c r="E468" s="15"/>
      <c r="F468" s="15"/>
      <c r="G468" s="15"/>
      <c r="L468" s="16"/>
      <c r="M468" s="16"/>
    </row>
    <row r="469" spans="4:13" ht="15.75" customHeight="1" x14ac:dyDescent="0.25">
      <c r="D469" s="15"/>
      <c r="E469" s="15"/>
      <c r="F469" s="15"/>
      <c r="G469" s="15"/>
      <c r="L469" s="16"/>
      <c r="M469" s="16"/>
    </row>
    <row r="470" spans="4:13" ht="15.75" customHeight="1" x14ac:dyDescent="0.25">
      <c r="D470" s="15"/>
      <c r="E470" s="15"/>
      <c r="F470" s="15"/>
      <c r="G470" s="15"/>
      <c r="L470" s="16"/>
      <c r="M470" s="16"/>
    </row>
    <row r="471" spans="4:13" ht="15.75" customHeight="1" x14ac:dyDescent="0.25">
      <c r="D471" s="15"/>
      <c r="E471" s="15"/>
      <c r="F471" s="15"/>
      <c r="G471" s="15"/>
      <c r="L471" s="16"/>
      <c r="M471" s="16"/>
    </row>
    <row r="472" spans="4:13" ht="15.75" customHeight="1" x14ac:dyDescent="0.25">
      <c r="D472" s="15"/>
      <c r="E472" s="15"/>
      <c r="F472" s="15"/>
      <c r="G472" s="15"/>
      <c r="L472" s="16"/>
      <c r="M472" s="16"/>
    </row>
    <row r="473" spans="4:13" ht="15.75" customHeight="1" x14ac:dyDescent="0.25">
      <c r="D473" s="15"/>
      <c r="E473" s="15"/>
      <c r="F473" s="15"/>
      <c r="G473" s="15"/>
      <c r="L473" s="16"/>
      <c r="M473" s="16"/>
    </row>
    <row r="474" spans="4:13" ht="15.75" customHeight="1" x14ac:dyDescent="0.25">
      <c r="D474" s="15"/>
      <c r="E474" s="15"/>
      <c r="F474" s="15"/>
      <c r="G474" s="15"/>
      <c r="L474" s="16"/>
      <c r="M474" s="16"/>
    </row>
    <row r="475" spans="4:13" ht="15.75" customHeight="1" x14ac:dyDescent="0.25">
      <c r="D475" s="15"/>
      <c r="E475" s="15"/>
      <c r="F475" s="15"/>
      <c r="G475" s="15"/>
      <c r="L475" s="16"/>
      <c r="M475" s="16"/>
    </row>
    <row r="476" spans="4:13" ht="15.75" customHeight="1" x14ac:dyDescent="0.25">
      <c r="D476" s="15"/>
      <c r="E476" s="15"/>
      <c r="F476" s="15"/>
      <c r="G476" s="15"/>
      <c r="L476" s="16"/>
      <c r="M476" s="16"/>
    </row>
    <row r="477" spans="4:13" ht="15.75" customHeight="1" x14ac:dyDescent="0.25">
      <c r="D477" s="15"/>
      <c r="E477" s="15"/>
      <c r="F477" s="15"/>
      <c r="G477" s="15"/>
      <c r="L477" s="16"/>
      <c r="M477" s="16"/>
    </row>
    <row r="478" spans="4:13" ht="15.75" customHeight="1" x14ac:dyDescent="0.25">
      <c r="D478" s="15"/>
      <c r="E478" s="15"/>
      <c r="F478" s="15"/>
      <c r="G478" s="15"/>
      <c r="L478" s="16"/>
      <c r="M478" s="16"/>
    </row>
    <row r="479" spans="4:13" ht="15.75" customHeight="1" x14ac:dyDescent="0.25">
      <c r="D479" s="15"/>
      <c r="E479" s="15"/>
      <c r="F479" s="15"/>
      <c r="G479" s="15"/>
      <c r="L479" s="16"/>
      <c r="M479" s="16"/>
    </row>
    <row r="480" spans="4:13" ht="15.75" customHeight="1" x14ac:dyDescent="0.25">
      <c r="D480" s="15"/>
      <c r="E480" s="15"/>
      <c r="F480" s="15"/>
      <c r="G480" s="15"/>
      <c r="L480" s="16"/>
      <c r="M480" s="16"/>
    </row>
    <row r="481" spans="4:13" ht="15.75" customHeight="1" x14ac:dyDescent="0.25">
      <c r="D481" s="15"/>
      <c r="E481" s="15"/>
      <c r="F481" s="15"/>
      <c r="G481" s="15"/>
      <c r="L481" s="16"/>
      <c r="M481" s="16"/>
    </row>
    <row r="482" spans="4:13" ht="15.75" customHeight="1" x14ac:dyDescent="0.25">
      <c r="D482" s="15"/>
      <c r="E482" s="15"/>
      <c r="F482" s="15"/>
      <c r="G482" s="15"/>
      <c r="L482" s="16"/>
      <c r="M482" s="16"/>
    </row>
    <row r="483" spans="4:13" ht="15.75" customHeight="1" x14ac:dyDescent="0.25">
      <c r="D483" s="15"/>
      <c r="E483" s="15"/>
      <c r="F483" s="15"/>
      <c r="G483" s="15"/>
      <c r="L483" s="16"/>
      <c r="M483" s="16"/>
    </row>
    <row r="484" spans="4:13" ht="15.75" customHeight="1" x14ac:dyDescent="0.25">
      <c r="D484" s="15"/>
      <c r="E484" s="15"/>
      <c r="F484" s="15"/>
      <c r="G484" s="15"/>
      <c r="L484" s="16"/>
      <c r="M484" s="16"/>
    </row>
    <row r="485" spans="4:13" ht="15.75" customHeight="1" x14ac:dyDescent="0.25">
      <c r="D485" s="15"/>
      <c r="E485" s="15"/>
      <c r="F485" s="15"/>
      <c r="G485" s="15"/>
      <c r="L485" s="16"/>
      <c r="M485" s="16"/>
    </row>
    <row r="486" spans="4:13" ht="15.75" customHeight="1" x14ac:dyDescent="0.25">
      <c r="D486" s="15"/>
      <c r="E486" s="15"/>
      <c r="F486" s="15"/>
      <c r="G486" s="15"/>
      <c r="L486" s="16"/>
      <c r="M486" s="16"/>
    </row>
    <row r="487" spans="4:13" ht="15.75" customHeight="1" x14ac:dyDescent="0.25">
      <c r="D487" s="15"/>
      <c r="E487" s="15"/>
      <c r="F487" s="15"/>
      <c r="G487" s="15"/>
      <c r="L487" s="16"/>
      <c r="M487" s="16"/>
    </row>
    <row r="488" spans="4:13" ht="15.75" customHeight="1" x14ac:dyDescent="0.25">
      <c r="D488" s="15"/>
      <c r="E488" s="15"/>
      <c r="F488" s="15"/>
      <c r="G488" s="15"/>
      <c r="L488" s="16"/>
      <c r="M488" s="16"/>
    </row>
    <row r="489" spans="4:13" ht="15.75" customHeight="1" x14ac:dyDescent="0.25">
      <c r="D489" s="15"/>
      <c r="E489" s="15"/>
      <c r="F489" s="15"/>
      <c r="G489" s="15"/>
      <c r="L489" s="16"/>
      <c r="M489" s="16"/>
    </row>
    <row r="490" spans="4:13" ht="15.75" customHeight="1" x14ac:dyDescent="0.25">
      <c r="D490" s="15"/>
      <c r="E490" s="15"/>
      <c r="F490" s="15"/>
      <c r="G490" s="15"/>
      <c r="L490" s="16"/>
      <c r="M490" s="16"/>
    </row>
    <row r="491" spans="4:13" ht="15.75" customHeight="1" x14ac:dyDescent="0.25">
      <c r="D491" s="15"/>
      <c r="E491" s="15"/>
      <c r="F491" s="15"/>
      <c r="G491" s="15"/>
      <c r="L491" s="16"/>
      <c r="M491" s="16"/>
    </row>
    <row r="492" spans="4:13" ht="15.75" customHeight="1" x14ac:dyDescent="0.25">
      <c r="D492" s="15"/>
      <c r="E492" s="15"/>
      <c r="F492" s="15"/>
      <c r="G492" s="15"/>
      <c r="L492" s="16"/>
      <c r="M492" s="16"/>
    </row>
    <row r="493" spans="4:13" ht="15.75" customHeight="1" x14ac:dyDescent="0.25">
      <c r="D493" s="15"/>
      <c r="E493" s="15"/>
      <c r="F493" s="15"/>
      <c r="G493" s="15"/>
      <c r="L493" s="16"/>
      <c r="M493" s="16"/>
    </row>
    <row r="494" spans="4:13" ht="15.75" customHeight="1" x14ac:dyDescent="0.25">
      <c r="D494" s="15"/>
      <c r="E494" s="15"/>
      <c r="F494" s="15"/>
      <c r="G494" s="15"/>
      <c r="L494" s="16"/>
      <c r="M494" s="16"/>
    </row>
    <row r="495" spans="4:13" ht="15.75" customHeight="1" x14ac:dyDescent="0.25">
      <c r="D495" s="15"/>
      <c r="E495" s="15"/>
      <c r="F495" s="15"/>
      <c r="G495" s="15"/>
      <c r="L495" s="16"/>
      <c r="M495" s="16"/>
    </row>
    <row r="496" spans="4:13" ht="15.75" customHeight="1" x14ac:dyDescent="0.25">
      <c r="D496" s="15"/>
      <c r="E496" s="15"/>
      <c r="F496" s="15"/>
      <c r="G496" s="15"/>
      <c r="L496" s="16"/>
      <c r="M496" s="16"/>
    </row>
    <row r="497" spans="4:13" ht="15.75" customHeight="1" x14ac:dyDescent="0.25">
      <c r="D497" s="15"/>
      <c r="E497" s="15"/>
      <c r="F497" s="15"/>
      <c r="G497" s="15"/>
      <c r="L497" s="16"/>
      <c r="M497" s="16"/>
    </row>
    <row r="498" spans="4:13" ht="15.75" customHeight="1" x14ac:dyDescent="0.25">
      <c r="D498" s="15"/>
      <c r="E498" s="15"/>
      <c r="F498" s="15"/>
      <c r="G498" s="15"/>
      <c r="L498" s="16"/>
      <c r="M498" s="16"/>
    </row>
    <row r="499" spans="4:13" ht="15.75" customHeight="1" x14ac:dyDescent="0.25">
      <c r="D499" s="15"/>
      <c r="E499" s="15"/>
      <c r="F499" s="15"/>
      <c r="G499" s="15"/>
      <c r="L499" s="16"/>
      <c r="M499" s="16"/>
    </row>
    <row r="500" spans="4:13" ht="15.75" customHeight="1" x14ac:dyDescent="0.25">
      <c r="D500" s="15"/>
      <c r="E500" s="15"/>
      <c r="F500" s="15"/>
      <c r="G500" s="15"/>
      <c r="L500" s="16"/>
      <c r="M500" s="16"/>
    </row>
    <row r="501" spans="4:13" ht="15.75" customHeight="1" x14ac:dyDescent="0.25">
      <c r="D501" s="15"/>
      <c r="E501" s="15"/>
      <c r="F501" s="15"/>
      <c r="G501" s="15"/>
      <c r="L501" s="16"/>
      <c r="M501" s="16"/>
    </row>
    <row r="502" spans="4:13" ht="15.75" customHeight="1" x14ac:dyDescent="0.25">
      <c r="D502" s="15"/>
      <c r="E502" s="15"/>
      <c r="F502" s="15"/>
      <c r="G502" s="15"/>
      <c r="L502" s="16"/>
      <c r="M502" s="16"/>
    </row>
    <row r="503" spans="4:13" ht="15.75" customHeight="1" x14ac:dyDescent="0.25">
      <c r="D503" s="15"/>
      <c r="E503" s="15"/>
      <c r="F503" s="15"/>
      <c r="G503" s="15"/>
      <c r="L503" s="16"/>
      <c r="M503" s="16"/>
    </row>
    <row r="504" spans="4:13" ht="15.75" customHeight="1" x14ac:dyDescent="0.25">
      <c r="D504" s="15"/>
      <c r="E504" s="15"/>
      <c r="F504" s="15"/>
      <c r="G504" s="15"/>
      <c r="L504" s="16"/>
      <c r="M504" s="16"/>
    </row>
    <row r="505" spans="4:13" ht="15.75" customHeight="1" x14ac:dyDescent="0.25">
      <c r="D505" s="15"/>
      <c r="E505" s="15"/>
      <c r="F505" s="15"/>
      <c r="G505" s="15"/>
      <c r="L505" s="16"/>
      <c r="M505" s="16"/>
    </row>
    <row r="506" spans="4:13" ht="15.75" customHeight="1" x14ac:dyDescent="0.25">
      <c r="D506" s="15"/>
      <c r="E506" s="15"/>
      <c r="F506" s="15"/>
      <c r="G506" s="15"/>
      <c r="L506" s="16"/>
      <c r="M506" s="16"/>
    </row>
    <row r="507" spans="4:13" ht="15.75" customHeight="1" x14ac:dyDescent="0.25">
      <c r="D507" s="15"/>
      <c r="E507" s="15"/>
      <c r="F507" s="15"/>
      <c r="G507" s="15"/>
      <c r="L507" s="16"/>
      <c r="M507" s="16"/>
    </row>
    <row r="508" spans="4:13" ht="15.75" customHeight="1" x14ac:dyDescent="0.25">
      <c r="D508" s="15"/>
      <c r="E508" s="15"/>
      <c r="F508" s="15"/>
      <c r="G508" s="15"/>
      <c r="L508" s="16"/>
      <c r="M508" s="16"/>
    </row>
    <row r="509" spans="4:13" ht="15.75" customHeight="1" x14ac:dyDescent="0.25">
      <c r="D509" s="15"/>
      <c r="E509" s="15"/>
      <c r="F509" s="15"/>
      <c r="G509" s="15"/>
      <c r="L509" s="16"/>
      <c r="M509" s="16"/>
    </row>
    <row r="510" spans="4:13" ht="15.75" customHeight="1" x14ac:dyDescent="0.25">
      <c r="D510" s="15"/>
      <c r="E510" s="15"/>
      <c r="F510" s="15"/>
      <c r="G510" s="15"/>
      <c r="L510" s="16"/>
      <c r="M510" s="16"/>
    </row>
    <row r="511" spans="4:13" ht="15.75" customHeight="1" x14ac:dyDescent="0.25">
      <c r="D511" s="15"/>
      <c r="E511" s="15"/>
      <c r="F511" s="15"/>
      <c r="G511" s="15"/>
      <c r="L511" s="16"/>
      <c r="M511" s="16"/>
    </row>
    <row r="512" spans="4:13" ht="15.75" customHeight="1" x14ac:dyDescent="0.25">
      <c r="D512" s="15"/>
      <c r="E512" s="15"/>
      <c r="F512" s="15"/>
      <c r="G512" s="15"/>
      <c r="L512" s="16"/>
      <c r="M512" s="16"/>
    </row>
    <row r="513" spans="4:13" ht="15.75" customHeight="1" x14ac:dyDescent="0.25">
      <c r="D513" s="15"/>
      <c r="E513" s="15"/>
      <c r="F513" s="15"/>
      <c r="G513" s="15"/>
      <c r="L513" s="16"/>
      <c r="M513" s="16"/>
    </row>
    <row r="514" spans="4:13" ht="15.75" customHeight="1" x14ac:dyDescent="0.25">
      <c r="D514" s="15"/>
      <c r="E514" s="15"/>
      <c r="F514" s="15"/>
      <c r="G514" s="15"/>
      <c r="L514" s="16"/>
      <c r="M514" s="16"/>
    </row>
    <row r="515" spans="4:13" ht="15.75" customHeight="1" x14ac:dyDescent="0.25">
      <c r="D515" s="15"/>
      <c r="E515" s="15"/>
      <c r="F515" s="15"/>
      <c r="G515" s="15"/>
      <c r="L515" s="16"/>
      <c r="M515" s="16"/>
    </row>
    <row r="516" spans="4:13" ht="15.75" customHeight="1" x14ac:dyDescent="0.25">
      <c r="D516" s="15"/>
      <c r="E516" s="15"/>
      <c r="F516" s="15"/>
      <c r="G516" s="15"/>
      <c r="L516" s="16"/>
      <c r="M516" s="16"/>
    </row>
    <row r="517" spans="4:13" ht="15.75" customHeight="1" x14ac:dyDescent="0.25">
      <c r="D517" s="15"/>
      <c r="E517" s="15"/>
      <c r="F517" s="15"/>
      <c r="G517" s="15"/>
      <c r="L517" s="16"/>
      <c r="M517" s="16"/>
    </row>
    <row r="518" spans="4:13" ht="15.75" customHeight="1" x14ac:dyDescent="0.25">
      <c r="D518" s="15"/>
      <c r="E518" s="15"/>
      <c r="F518" s="15"/>
      <c r="G518" s="15"/>
      <c r="L518" s="16"/>
      <c r="M518" s="16"/>
    </row>
    <row r="519" spans="4:13" ht="15.75" customHeight="1" x14ac:dyDescent="0.25">
      <c r="D519" s="15"/>
      <c r="E519" s="15"/>
      <c r="F519" s="15"/>
      <c r="G519" s="15"/>
      <c r="L519" s="16"/>
      <c r="M519" s="16"/>
    </row>
    <row r="520" spans="4:13" ht="15.75" customHeight="1" x14ac:dyDescent="0.25">
      <c r="D520" s="15"/>
      <c r="E520" s="15"/>
      <c r="F520" s="15"/>
      <c r="G520" s="15"/>
      <c r="L520" s="16"/>
      <c r="M520" s="16"/>
    </row>
    <row r="521" spans="4:13" ht="15.75" customHeight="1" x14ac:dyDescent="0.25">
      <c r="D521" s="15"/>
      <c r="E521" s="15"/>
      <c r="F521" s="15"/>
      <c r="G521" s="15"/>
      <c r="L521" s="16"/>
      <c r="M521" s="16"/>
    </row>
    <row r="522" spans="4:13" ht="15.75" customHeight="1" x14ac:dyDescent="0.25">
      <c r="D522" s="15"/>
      <c r="E522" s="15"/>
      <c r="F522" s="15"/>
      <c r="G522" s="15"/>
      <c r="L522" s="16"/>
      <c r="M522" s="16"/>
    </row>
    <row r="523" spans="4:13" ht="15.75" customHeight="1" x14ac:dyDescent="0.25">
      <c r="D523" s="15"/>
      <c r="E523" s="15"/>
      <c r="F523" s="15"/>
      <c r="G523" s="15"/>
      <c r="L523" s="16"/>
      <c r="M523" s="16"/>
    </row>
    <row r="524" spans="4:13" ht="15.75" customHeight="1" x14ac:dyDescent="0.25">
      <c r="D524" s="15"/>
      <c r="E524" s="15"/>
      <c r="F524" s="15"/>
      <c r="G524" s="15"/>
      <c r="L524" s="16"/>
      <c r="M524" s="16"/>
    </row>
    <row r="525" spans="4:13" ht="15.75" customHeight="1" x14ac:dyDescent="0.25">
      <c r="D525" s="15"/>
      <c r="E525" s="15"/>
      <c r="F525" s="15"/>
      <c r="G525" s="15"/>
      <c r="L525" s="16"/>
      <c r="M525" s="16"/>
    </row>
    <row r="526" spans="4:13" ht="15.75" customHeight="1" x14ac:dyDescent="0.25">
      <c r="D526" s="15"/>
      <c r="E526" s="15"/>
      <c r="F526" s="15"/>
      <c r="G526" s="15"/>
      <c r="L526" s="16"/>
      <c r="M526" s="16"/>
    </row>
    <row r="527" spans="4:13" ht="15.75" customHeight="1" x14ac:dyDescent="0.25">
      <c r="D527" s="15"/>
      <c r="E527" s="15"/>
      <c r="F527" s="15"/>
      <c r="G527" s="15"/>
      <c r="L527" s="16"/>
      <c r="M527" s="16"/>
    </row>
    <row r="528" spans="4:13" ht="15.75" customHeight="1" x14ac:dyDescent="0.25">
      <c r="D528" s="15"/>
      <c r="E528" s="15"/>
      <c r="F528" s="15"/>
      <c r="G528" s="15"/>
      <c r="L528" s="16"/>
      <c r="M528" s="16"/>
    </row>
    <row r="529" spans="4:13" ht="15.75" customHeight="1" x14ac:dyDescent="0.25">
      <c r="D529" s="15"/>
      <c r="E529" s="15"/>
      <c r="F529" s="15"/>
      <c r="G529" s="15"/>
      <c r="L529" s="16"/>
      <c r="M529" s="16"/>
    </row>
    <row r="530" spans="4:13" ht="15.75" customHeight="1" x14ac:dyDescent="0.25">
      <c r="D530" s="15"/>
      <c r="E530" s="15"/>
      <c r="F530" s="15"/>
      <c r="G530" s="15"/>
      <c r="L530" s="16"/>
      <c r="M530" s="16"/>
    </row>
    <row r="531" spans="4:13" ht="15.75" customHeight="1" x14ac:dyDescent="0.25">
      <c r="D531" s="15"/>
      <c r="E531" s="15"/>
      <c r="F531" s="15"/>
      <c r="G531" s="15"/>
      <c r="L531" s="16"/>
      <c r="M531" s="16"/>
    </row>
    <row r="532" spans="4:13" ht="15.75" customHeight="1" x14ac:dyDescent="0.25">
      <c r="D532" s="15"/>
      <c r="E532" s="15"/>
      <c r="F532" s="15"/>
      <c r="G532" s="15"/>
      <c r="L532" s="16"/>
      <c r="M532" s="16"/>
    </row>
    <row r="533" spans="4:13" ht="15.75" customHeight="1" x14ac:dyDescent="0.25">
      <c r="D533" s="15"/>
      <c r="E533" s="15"/>
      <c r="F533" s="15"/>
      <c r="G533" s="15"/>
      <c r="L533" s="16"/>
      <c r="M533" s="16"/>
    </row>
    <row r="534" spans="4:13" ht="15.75" customHeight="1" x14ac:dyDescent="0.25">
      <c r="D534" s="15"/>
      <c r="E534" s="15"/>
      <c r="F534" s="15"/>
      <c r="G534" s="15"/>
      <c r="L534" s="16"/>
      <c r="M534" s="16"/>
    </row>
    <row r="535" spans="4:13" ht="15.75" customHeight="1" x14ac:dyDescent="0.25">
      <c r="D535" s="15"/>
      <c r="E535" s="15"/>
      <c r="F535" s="15"/>
      <c r="G535" s="15"/>
      <c r="L535" s="16"/>
      <c r="M535" s="16"/>
    </row>
    <row r="536" spans="4:13" ht="15.75" customHeight="1" x14ac:dyDescent="0.25">
      <c r="D536" s="15"/>
      <c r="E536" s="15"/>
      <c r="F536" s="15"/>
      <c r="G536" s="15"/>
      <c r="L536" s="16"/>
      <c r="M536" s="16"/>
    </row>
    <row r="537" spans="4:13" ht="15.75" customHeight="1" x14ac:dyDescent="0.25">
      <c r="D537" s="15"/>
      <c r="E537" s="15"/>
      <c r="F537" s="15"/>
      <c r="G537" s="15"/>
      <c r="L537" s="16"/>
      <c r="M537" s="16"/>
    </row>
    <row r="538" spans="4:13" ht="15.75" customHeight="1" x14ac:dyDescent="0.25">
      <c r="D538" s="15"/>
      <c r="E538" s="15"/>
      <c r="F538" s="15"/>
      <c r="G538" s="15"/>
      <c r="L538" s="16"/>
      <c r="M538" s="16"/>
    </row>
    <row r="539" spans="4:13" ht="15.75" customHeight="1" x14ac:dyDescent="0.25">
      <c r="D539" s="15"/>
      <c r="E539" s="15"/>
      <c r="F539" s="15"/>
      <c r="G539" s="15"/>
      <c r="L539" s="16"/>
      <c r="M539" s="16"/>
    </row>
    <row r="540" spans="4:13" ht="15.75" customHeight="1" x14ac:dyDescent="0.25">
      <c r="D540" s="15"/>
      <c r="E540" s="15"/>
      <c r="F540" s="15"/>
      <c r="G540" s="15"/>
      <c r="L540" s="16"/>
      <c r="M540" s="16"/>
    </row>
    <row r="541" spans="4:13" ht="15.75" customHeight="1" x14ac:dyDescent="0.25">
      <c r="D541" s="15"/>
      <c r="E541" s="15"/>
      <c r="F541" s="15"/>
      <c r="G541" s="15"/>
      <c r="L541" s="16"/>
      <c r="M541" s="16"/>
    </row>
    <row r="542" spans="4:13" ht="15.75" customHeight="1" x14ac:dyDescent="0.25">
      <c r="D542" s="15"/>
      <c r="E542" s="15"/>
      <c r="F542" s="15"/>
      <c r="G542" s="15"/>
      <c r="L542" s="16"/>
      <c r="M542" s="16"/>
    </row>
    <row r="543" spans="4:13" ht="15.75" customHeight="1" x14ac:dyDescent="0.25">
      <c r="D543" s="15"/>
      <c r="E543" s="15"/>
      <c r="F543" s="15"/>
      <c r="G543" s="15"/>
      <c r="L543" s="16"/>
      <c r="M543" s="16"/>
    </row>
    <row r="544" spans="4:13" ht="15.75" customHeight="1" x14ac:dyDescent="0.25">
      <c r="D544" s="15"/>
      <c r="E544" s="15"/>
      <c r="F544" s="15"/>
      <c r="G544" s="15"/>
      <c r="L544" s="16"/>
      <c r="M544" s="16"/>
    </row>
    <row r="545" spans="4:13" ht="15.75" customHeight="1" x14ac:dyDescent="0.25">
      <c r="D545" s="15"/>
      <c r="E545" s="15"/>
      <c r="F545" s="15"/>
      <c r="G545" s="15"/>
      <c r="L545" s="16"/>
      <c r="M545" s="16"/>
    </row>
    <row r="546" spans="4:13" ht="15.75" customHeight="1" x14ac:dyDescent="0.25">
      <c r="D546" s="15"/>
      <c r="E546" s="15"/>
      <c r="F546" s="15"/>
      <c r="G546" s="15"/>
      <c r="L546" s="16"/>
      <c r="M546" s="16"/>
    </row>
    <row r="547" spans="4:13" ht="15.75" customHeight="1" x14ac:dyDescent="0.25">
      <c r="D547" s="15"/>
      <c r="E547" s="15"/>
      <c r="F547" s="15"/>
      <c r="G547" s="15"/>
      <c r="L547" s="16"/>
      <c r="M547" s="16"/>
    </row>
    <row r="548" spans="4:13" ht="15.75" customHeight="1" x14ac:dyDescent="0.25">
      <c r="D548" s="15"/>
      <c r="E548" s="15"/>
      <c r="F548" s="15"/>
      <c r="G548" s="15"/>
      <c r="L548" s="16"/>
      <c r="M548" s="16"/>
    </row>
    <row r="549" spans="4:13" ht="15.75" customHeight="1" x14ac:dyDescent="0.25">
      <c r="D549" s="15"/>
      <c r="E549" s="15"/>
      <c r="F549" s="15"/>
      <c r="G549" s="15"/>
      <c r="L549" s="16"/>
      <c r="M549" s="16"/>
    </row>
    <row r="550" spans="4:13" ht="15.75" customHeight="1" x14ac:dyDescent="0.25">
      <c r="D550" s="15"/>
      <c r="E550" s="15"/>
      <c r="F550" s="15"/>
      <c r="G550" s="15"/>
      <c r="L550" s="16"/>
      <c r="M550" s="16"/>
    </row>
    <row r="551" spans="4:13" ht="15.75" customHeight="1" x14ac:dyDescent="0.25">
      <c r="D551" s="15"/>
      <c r="E551" s="15"/>
      <c r="F551" s="15"/>
      <c r="G551" s="15"/>
      <c r="L551" s="16"/>
      <c r="M551" s="16"/>
    </row>
    <row r="552" spans="4:13" ht="15.75" customHeight="1" x14ac:dyDescent="0.25">
      <c r="D552" s="15"/>
      <c r="E552" s="15"/>
      <c r="F552" s="15"/>
      <c r="G552" s="15"/>
      <c r="L552" s="16"/>
      <c r="M552" s="16"/>
    </row>
    <row r="553" spans="4:13" ht="15.75" customHeight="1" x14ac:dyDescent="0.25">
      <c r="D553" s="15"/>
      <c r="E553" s="15"/>
      <c r="F553" s="15"/>
      <c r="G553" s="15"/>
      <c r="L553" s="16"/>
      <c r="M553" s="16"/>
    </row>
    <row r="554" spans="4:13" ht="15.75" customHeight="1" x14ac:dyDescent="0.25">
      <c r="D554" s="15"/>
      <c r="E554" s="15"/>
      <c r="F554" s="15"/>
      <c r="G554" s="15"/>
      <c r="L554" s="16"/>
      <c r="M554" s="16"/>
    </row>
    <row r="555" spans="4:13" ht="15.75" customHeight="1" x14ac:dyDescent="0.25">
      <c r="D555" s="15"/>
      <c r="E555" s="15"/>
      <c r="F555" s="15"/>
      <c r="G555" s="15"/>
      <c r="L555" s="16"/>
      <c r="M555" s="16"/>
    </row>
    <row r="556" spans="4:13" ht="15.75" customHeight="1" x14ac:dyDescent="0.25">
      <c r="D556" s="15"/>
      <c r="E556" s="15"/>
      <c r="F556" s="15"/>
      <c r="G556" s="15"/>
      <c r="L556" s="16"/>
      <c r="M556" s="16"/>
    </row>
    <row r="557" spans="4:13" ht="15.75" customHeight="1" x14ac:dyDescent="0.25">
      <c r="D557" s="15"/>
      <c r="E557" s="15"/>
      <c r="F557" s="15"/>
      <c r="G557" s="15"/>
      <c r="L557" s="16"/>
      <c r="M557" s="16"/>
    </row>
    <row r="558" spans="4:13" ht="15.75" customHeight="1" x14ac:dyDescent="0.25">
      <c r="D558" s="15"/>
      <c r="E558" s="15"/>
      <c r="F558" s="15"/>
      <c r="G558" s="15"/>
      <c r="L558" s="16"/>
      <c r="M558" s="16"/>
    </row>
    <row r="559" spans="4:13" ht="15.75" customHeight="1" x14ac:dyDescent="0.25">
      <c r="D559" s="15"/>
      <c r="E559" s="15"/>
      <c r="F559" s="15"/>
      <c r="G559" s="15"/>
      <c r="L559" s="16"/>
      <c r="M559" s="16"/>
    </row>
    <row r="560" spans="4:13" ht="15.75" customHeight="1" x14ac:dyDescent="0.25">
      <c r="D560" s="15"/>
      <c r="E560" s="15"/>
      <c r="F560" s="15"/>
      <c r="G560" s="15"/>
      <c r="L560" s="16"/>
      <c r="M560" s="16"/>
    </row>
    <row r="561" spans="4:13" ht="15.75" customHeight="1" x14ac:dyDescent="0.25">
      <c r="D561" s="15"/>
      <c r="E561" s="15"/>
      <c r="F561" s="15"/>
      <c r="G561" s="15"/>
      <c r="L561" s="16"/>
      <c r="M561" s="16"/>
    </row>
    <row r="562" spans="4:13" ht="15.75" customHeight="1" x14ac:dyDescent="0.25">
      <c r="D562" s="15"/>
      <c r="E562" s="15"/>
      <c r="F562" s="15"/>
      <c r="G562" s="15"/>
      <c r="L562" s="16"/>
      <c r="M562" s="16"/>
    </row>
    <row r="563" spans="4:13" ht="15.75" customHeight="1" x14ac:dyDescent="0.25">
      <c r="D563" s="15"/>
      <c r="E563" s="15"/>
      <c r="F563" s="15"/>
      <c r="G563" s="15"/>
      <c r="L563" s="16"/>
      <c r="M563" s="16"/>
    </row>
    <row r="564" spans="4:13" ht="15.75" customHeight="1" x14ac:dyDescent="0.25">
      <c r="D564" s="15"/>
      <c r="E564" s="15"/>
      <c r="F564" s="15"/>
      <c r="G564" s="15"/>
      <c r="L564" s="16"/>
      <c r="M564" s="16"/>
    </row>
    <row r="565" spans="4:13" ht="15.75" customHeight="1" x14ac:dyDescent="0.25">
      <c r="D565" s="15"/>
      <c r="E565" s="15"/>
      <c r="F565" s="15"/>
      <c r="G565" s="15"/>
      <c r="L565" s="16"/>
      <c r="M565" s="16"/>
    </row>
    <row r="566" spans="4:13" ht="15.75" customHeight="1" x14ac:dyDescent="0.25">
      <c r="D566" s="15"/>
      <c r="E566" s="15"/>
      <c r="F566" s="15"/>
      <c r="G566" s="15"/>
      <c r="L566" s="16"/>
      <c r="M566" s="16"/>
    </row>
    <row r="567" spans="4:13" ht="15.75" customHeight="1" x14ac:dyDescent="0.25">
      <c r="D567" s="15"/>
      <c r="E567" s="15"/>
      <c r="F567" s="15"/>
      <c r="G567" s="15"/>
      <c r="L567" s="16"/>
      <c r="M567" s="16"/>
    </row>
    <row r="568" spans="4:13" ht="15.75" customHeight="1" x14ac:dyDescent="0.25">
      <c r="D568" s="15"/>
      <c r="E568" s="15"/>
      <c r="F568" s="15"/>
      <c r="G568" s="15"/>
      <c r="L568" s="16"/>
      <c r="M568" s="16"/>
    </row>
    <row r="569" spans="4:13" ht="15.75" customHeight="1" x14ac:dyDescent="0.25">
      <c r="D569" s="15"/>
      <c r="E569" s="15"/>
      <c r="F569" s="15"/>
      <c r="G569" s="15"/>
      <c r="L569" s="16"/>
      <c r="M569" s="16"/>
    </row>
    <row r="570" spans="4:13" ht="15.75" customHeight="1" x14ac:dyDescent="0.25">
      <c r="D570" s="15"/>
      <c r="E570" s="15"/>
      <c r="F570" s="15"/>
      <c r="G570" s="15"/>
      <c r="L570" s="16"/>
      <c r="M570" s="16"/>
    </row>
    <row r="571" spans="4:13" ht="15.75" customHeight="1" x14ac:dyDescent="0.25">
      <c r="D571" s="15"/>
      <c r="E571" s="15"/>
      <c r="F571" s="15"/>
      <c r="G571" s="15"/>
      <c r="L571" s="16"/>
      <c r="M571" s="16"/>
    </row>
    <row r="572" spans="4:13" ht="15.75" customHeight="1" x14ac:dyDescent="0.25">
      <c r="D572" s="15"/>
      <c r="E572" s="15"/>
      <c r="F572" s="15"/>
      <c r="G572" s="15"/>
      <c r="L572" s="16"/>
      <c r="M572" s="16"/>
    </row>
    <row r="573" spans="4:13" ht="15.75" customHeight="1" x14ac:dyDescent="0.25">
      <c r="D573" s="15"/>
      <c r="E573" s="15"/>
      <c r="F573" s="15"/>
      <c r="G573" s="15"/>
      <c r="L573" s="16"/>
      <c r="M573" s="16"/>
    </row>
    <row r="574" spans="4:13" ht="15.75" customHeight="1" x14ac:dyDescent="0.25">
      <c r="D574" s="15"/>
      <c r="E574" s="15"/>
      <c r="F574" s="15"/>
      <c r="G574" s="15"/>
      <c r="L574" s="16"/>
      <c r="M574" s="16"/>
    </row>
    <row r="575" spans="4:13" ht="15.75" customHeight="1" x14ac:dyDescent="0.25">
      <c r="D575" s="15"/>
      <c r="E575" s="15"/>
      <c r="F575" s="15"/>
      <c r="G575" s="15"/>
      <c r="L575" s="16"/>
      <c r="M575" s="16"/>
    </row>
    <row r="576" spans="4:13" ht="15.75" customHeight="1" x14ac:dyDescent="0.25">
      <c r="D576" s="15"/>
      <c r="E576" s="15"/>
      <c r="F576" s="15"/>
      <c r="G576" s="15"/>
      <c r="L576" s="16"/>
      <c r="M576" s="16"/>
    </row>
    <row r="577" spans="4:13" ht="15.75" customHeight="1" x14ac:dyDescent="0.25">
      <c r="D577" s="15"/>
      <c r="E577" s="15"/>
      <c r="F577" s="15"/>
      <c r="G577" s="15"/>
      <c r="L577" s="16"/>
      <c r="M577" s="16"/>
    </row>
    <row r="578" spans="4:13" ht="15.75" customHeight="1" x14ac:dyDescent="0.25">
      <c r="D578" s="15"/>
      <c r="E578" s="15"/>
      <c r="F578" s="15"/>
      <c r="G578" s="15"/>
      <c r="L578" s="16"/>
      <c r="M578" s="16"/>
    </row>
    <row r="579" spans="4:13" ht="15.75" customHeight="1" x14ac:dyDescent="0.25">
      <c r="D579" s="15"/>
      <c r="E579" s="15"/>
      <c r="F579" s="15"/>
      <c r="G579" s="15"/>
      <c r="L579" s="16"/>
      <c r="M579" s="16"/>
    </row>
    <row r="580" spans="4:13" ht="15.75" customHeight="1" x14ac:dyDescent="0.25">
      <c r="D580" s="15"/>
      <c r="E580" s="15"/>
      <c r="F580" s="15"/>
      <c r="G580" s="15"/>
      <c r="L580" s="16"/>
      <c r="M580" s="16"/>
    </row>
    <row r="581" spans="4:13" ht="15.75" customHeight="1" x14ac:dyDescent="0.25">
      <c r="D581" s="15"/>
      <c r="E581" s="15"/>
      <c r="F581" s="15"/>
      <c r="G581" s="15"/>
      <c r="L581" s="16"/>
      <c r="M581" s="16"/>
    </row>
    <row r="582" spans="4:13" ht="15.75" customHeight="1" x14ac:dyDescent="0.25">
      <c r="D582" s="15"/>
      <c r="E582" s="15"/>
      <c r="F582" s="15"/>
      <c r="G582" s="15"/>
      <c r="L582" s="16"/>
      <c r="M582" s="16"/>
    </row>
    <row r="583" spans="4:13" ht="15.75" customHeight="1" x14ac:dyDescent="0.25">
      <c r="D583" s="15"/>
      <c r="E583" s="15"/>
      <c r="F583" s="15"/>
      <c r="G583" s="15"/>
      <c r="L583" s="16"/>
      <c r="M583" s="16"/>
    </row>
    <row r="584" spans="4:13" ht="15.75" customHeight="1" x14ac:dyDescent="0.25">
      <c r="D584" s="15"/>
      <c r="E584" s="15"/>
      <c r="F584" s="15"/>
      <c r="G584" s="15"/>
      <c r="L584" s="16"/>
      <c r="M584" s="16"/>
    </row>
    <row r="585" spans="4:13" ht="15.75" customHeight="1" x14ac:dyDescent="0.25">
      <c r="D585" s="15"/>
      <c r="E585" s="15"/>
      <c r="F585" s="15"/>
      <c r="G585" s="15"/>
      <c r="L585" s="16"/>
      <c r="M585" s="16"/>
    </row>
    <row r="586" spans="4:13" ht="15.75" customHeight="1" x14ac:dyDescent="0.25">
      <c r="D586" s="15"/>
      <c r="E586" s="15"/>
      <c r="F586" s="15"/>
      <c r="G586" s="15"/>
      <c r="L586" s="16"/>
      <c r="M586" s="16"/>
    </row>
    <row r="587" spans="4:13" ht="15.75" customHeight="1" x14ac:dyDescent="0.25">
      <c r="D587" s="15"/>
      <c r="E587" s="15"/>
      <c r="F587" s="15"/>
      <c r="G587" s="15"/>
      <c r="L587" s="16"/>
      <c r="M587" s="16"/>
    </row>
    <row r="588" spans="4:13" ht="15.75" customHeight="1" x14ac:dyDescent="0.25">
      <c r="D588" s="15"/>
      <c r="E588" s="15"/>
      <c r="F588" s="15"/>
      <c r="G588" s="15"/>
      <c r="L588" s="16"/>
      <c r="M588" s="16"/>
    </row>
    <row r="589" spans="4:13" ht="15.75" customHeight="1" x14ac:dyDescent="0.25">
      <c r="D589" s="15"/>
      <c r="E589" s="15"/>
      <c r="F589" s="15"/>
      <c r="G589" s="15"/>
      <c r="L589" s="16"/>
      <c r="M589" s="16"/>
    </row>
    <row r="590" spans="4:13" ht="15.75" customHeight="1" x14ac:dyDescent="0.25">
      <c r="D590" s="15"/>
      <c r="E590" s="15"/>
      <c r="F590" s="15"/>
      <c r="G590" s="15"/>
      <c r="L590" s="16"/>
      <c r="M590" s="16"/>
    </row>
    <row r="591" spans="4:13" ht="15.75" customHeight="1" x14ac:dyDescent="0.25">
      <c r="D591" s="15"/>
      <c r="E591" s="15"/>
      <c r="F591" s="15"/>
      <c r="G591" s="15"/>
      <c r="L591" s="16"/>
      <c r="M591" s="16"/>
    </row>
    <row r="592" spans="4:13" ht="15.75" customHeight="1" x14ac:dyDescent="0.25">
      <c r="D592" s="15"/>
      <c r="E592" s="15"/>
      <c r="F592" s="15"/>
      <c r="G592" s="15"/>
      <c r="L592" s="16"/>
      <c r="M592" s="16"/>
    </row>
    <row r="593" spans="4:13" ht="15.75" customHeight="1" x14ac:dyDescent="0.25">
      <c r="D593" s="15"/>
      <c r="E593" s="15"/>
      <c r="F593" s="15"/>
      <c r="G593" s="15"/>
      <c r="L593" s="16"/>
      <c r="M593" s="16"/>
    </row>
    <row r="594" spans="4:13" ht="15.75" customHeight="1" x14ac:dyDescent="0.25">
      <c r="D594" s="15"/>
      <c r="E594" s="15"/>
      <c r="F594" s="15"/>
      <c r="G594" s="15"/>
      <c r="L594" s="16"/>
      <c r="M594" s="16"/>
    </row>
    <row r="595" spans="4:13" ht="15.75" customHeight="1" x14ac:dyDescent="0.25">
      <c r="D595" s="15"/>
      <c r="E595" s="15"/>
      <c r="F595" s="15"/>
      <c r="G595" s="15"/>
      <c r="L595" s="16"/>
      <c r="M595" s="16"/>
    </row>
    <row r="596" spans="4:13" ht="15.75" customHeight="1" x14ac:dyDescent="0.25">
      <c r="D596" s="15"/>
      <c r="E596" s="15"/>
      <c r="F596" s="15"/>
      <c r="G596" s="15"/>
      <c r="L596" s="16"/>
      <c r="M596" s="16"/>
    </row>
    <row r="597" spans="4:13" ht="15.75" customHeight="1" x14ac:dyDescent="0.25">
      <c r="D597" s="15"/>
      <c r="E597" s="15"/>
      <c r="F597" s="15"/>
      <c r="G597" s="15"/>
      <c r="L597" s="16"/>
      <c r="M597" s="16"/>
    </row>
    <row r="598" spans="4:13" ht="15.75" customHeight="1" x14ac:dyDescent="0.25">
      <c r="D598" s="15"/>
      <c r="E598" s="15"/>
      <c r="F598" s="15"/>
      <c r="G598" s="15"/>
      <c r="L598" s="16"/>
      <c r="M598" s="16"/>
    </row>
    <row r="599" spans="4:13" ht="15.75" customHeight="1" x14ac:dyDescent="0.25">
      <c r="D599" s="15"/>
      <c r="E599" s="15"/>
      <c r="F599" s="15"/>
      <c r="G599" s="15"/>
      <c r="L599" s="16"/>
      <c r="M599" s="16"/>
    </row>
    <row r="600" spans="4:13" ht="15.75" customHeight="1" x14ac:dyDescent="0.25">
      <c r="D600" s="15"/>
      <c r="E600" s="15"/>
      <c r="F600" s="15"/>
      <c r="G600" s="15"/>
      <c r="L600" s="16"/>
      <c r="M600" s="16"/>
    </row>
    <row r="601" spans="4:13" ht="15.75" customHeight="1" x14ac:dyDescent="0.25">
      <c r="D601" s="15"/>
      <c r="E601" s="15"/>
      <c r="F601" s="15"/>
      <c r="G601" s="15"/>
      <c r="L601" s="16"/>
      <c r="M601" s="16"/>
    </row>
    <row r="602" spans="4:13" ht="15.75" customHeight="1" x14ac:dyDescent="0.25">
      <c r="D602" s="15"/>
      <c r="E602" s="15"/>
      <c r="F602" s="15"/>
      <c r="G602" s="15"/>
      <c r="L602" s="16"/>
      <c r="M602" s="16"/>
    </row>
    <row r="603" spans="4:13" ht="15.75" customHeight="1" x14ac:dyDescent="0.25">
      <c r="D603" s="15"/>
      <c r="E603" s="15"/>
      <c r="F603" s="15"/>
      <c r="G603" s="15"/>
      <c r="L603" s="16"/>
      <c r="M603" s="16"/>
    </row>
    <row r="604" spans="4:13" ht="15.75" customHeight="1" x14ac:dyDescent="0.25">
      <c r="D604" s="15"/>
      <c r="E604" s="15"/>
      <c r="F604" s="15"/>
      <c r="G604" s="15"/>
      <c r="L604" s="16"/>
      <c r="M604" s="16"/>
    </row>
    <row r="605" spans="4:13" ht="15.75" customHeight="1" x14ac:dyDescent="0.25">
      <c r="D605" s="15"/>
      <c r="E605" s="15"/>
      <c r="F605" s="15"/>
      <c r="G605" s="15"/>
      <c r="L605" s="16"/>
      <c r="M605" s="16"/>
    </row>
    <row r="606" spans="4:13" ht="15.75" customHeight="1" x14ac:dyDescent="0.25">
      <c r="D606" s="15"/>
      <c r="E606" s="15"/>
      <c r="F606" s="15"/>
      <c r="G606" s="15"/>
      <c r="L606" s="16"/>
      <c r="M606" s="16"/>
    </row>
    <row r="607" spans="4:13" ht="15.75" customHeight="1" x14ac:dyDescent="0.25">
      <c r="D607" s="15"/>
      <c r="E607" s="15"/>
      <c r="F607" s="15"/>
      <c r="G607" s="15"/>
      <c r="L607" s="16"/>
      <c r="M607" s="16"/>
    </row>
    <row r="608" spans="4:13" ht="15.75" customHeight="1" x14ac:dyDescent="0.25">
      <c r="D608" s="15"/>
      <c r="E608" s="15"/>
      <c r="F608" s="15"/>
      <c r="G608" s="15"/>
      <c r="L608" s="16"/>
      <c r="M608" s="16"/>
    </row>
    <row r="609" spans="4:13" ht="15.75" customHeight="1" x14ac:dyDescent="0.25">
      <c r="D609" s="15"/>
      <c r="E609" s="15"/>
      <c r="F609" s="15"/>
      <c r="G609" s="15"/>
      <c r="L609" s="16"/>
      <c r="M609" s="16"/>
    </row>
    <row r="610" spans="4:13" ht="15.75" customHeight="1" x14ac:dyDescent="0.25">
      <c r="D610" s="15"/>
      <c r="E610" s="15"/>
      <c r="F610" s="15"/>
      <c r="G610" s="15"/>
      <c r="L610" s="16"/>
      <c r="M610" s="16"/>
    </row>
    <row r="611" spans="4:13" ht="15.75" customHeight="1" x14ac:dyDescent="0.25">
      <c r="D611" s="15"/>
      <c r="E611" s="15"/>
      <c r="F611" s="15"/>
      <c r="G611" s="15"/>
      <c r="L611" s="16"/>
      <c r="M611" s="16"/>
    </row>
    <row r="612" spans="4:13" ht="15.75" customHeight="1" x14ac:dyDescent="0.25">
      <c r="D612" s="15"/>
      <c r="E612" s="15"/>
      <c r="F612" s="15"/>
      <c r="G612" s="15"/>
      <c r="L612" s="16"/>
      <c r="M612" s="16"/>
    </row>
    <row r="613" spans="4:13" ht="15.75" customHeight="1" x14ac:dyDescent="0.25">
      <c r="D613" s="15"/>
      <c r="E613" s="15"/>
      <c r="F613" s="15"/>
      <c r="G613" s="15"/>
      <c r="L613" s="16"/>
      <c r="M613" s="16"/>
    </row>
    <row r="614" spans="4:13" ht="15.75" customHeight="1" x14ac:dyDescent="0.25">
      <c r="D614" s="15"/>
      <c r="E614" s="15"/>
      <c r="F614" s="15"/>
      <c r="G614" s="15"/>
      <c r="L614" s="16"/>
      <c r="M614" s="16"/>
    </row>
    <row r="615" spans="4:13" ht="15.75" customHeight="1" x14ac:dyDescent="0.25">
      <c r="D615" s="15"/>
      <c r="E615" s="15"/>
      <c r="F615" s="15"/>
      <c r="G615" s="15"/>
      <c r="L615" s="16"/>
      <c r="M615" s="16"/>
    </row>
    <row r="616" spans="4:13" ht="15.75" customHeight="1" x14ac:dyDescent="0.25">
      <c r="D616" s="15"/>
      <c r="E616" s="15"/>
      <c r="F616" s="15"/>
      <c r="G616" s="15"/>
      <c r="L616" s="16"/>
      <c r="M616" s="16"/>
    </row>
    <row r="617" spans="4:13" ht="15.75" customHeight="1" x14ac:dyDescent="0.25">
      <c r="D617" s="15"/>
      <c r="E617" s="15"/>
      <c r="F617" s="15"/>
      <c r="G617" s="15"/>
      <c r="L617" s="16"/>
      <c r="M617" s="16"/>
    </row>
    <row r="618" spans="4:13" ht="15.75" customHeight="1" x14ac:dyDescent="0.25">
      <c r="D618" s="15"/>
      <c r="E618" s="15"/>
      <c r="F618" s="15"/>
      <c r="G618" s="15"/>
      <c r="L618" s="16"/>
      <c r="M618" s="16"/>
    </row>
    <row r="619" spans="4:13" ht="15.75" customHeight="1" x14ac:dyDescent="0.25">
      <c r="D619" s="15"/>
      <c r="E619" s="15"/>
      <c r="F619" s="15"/>
      <c r="G619" s="15"/>
      <c r="L619" s="16"/>
      <c r="M619" s="16"/>
    </row>
    <row r="620" spans="4:13" ht="15.75" customHeight="1" x14ac:dyDescent="0.25">
      <c r="D620" s="15"/>
      <c r="E620" s="15"/>
      <c r="F620" s="15"/>
      <c r="G620" s="15"/>
      <c r="L620" s="16"/>
      <c r="M620" s="16"/>
    </row>
    <row r="621" spans="4:13" ht="15.75" customHeight="1" x14ac:dyDescent="0.25">
      <c r="D621" s="15"/>
      <c r="E621" s="15"/>
      <c r="F621" s="15"/>
      <c r="G621" s="15"/>
      <c r="L621" s="16"/>
      <c r="M621" s="16"/>
    </row>
    <row r="622" spans="4:13" ht="15.75" customHeight="1" x14ac:dyDescent="0.25">
      <c r="D622" s="15"/>
      <c r="E622" s="15"/>
      <c r="F622" s="15"/>
      <c r="G622" s="15"/>
      <c r="L622" s="16"/>
      <c r="M622" s="16"/>
    </row>
    <row r="623" spans="4:13" ht="15.75" customHeight="1" x14ac:dyDescent="0.25">
      <c r="D623" s="15"/>
      <c r="E623" s="15"/>
      <c r="F623" s="15"/>
      <c r="G623" s="15"/>
      <c r="L623" s="16"/>
      <c r="M623" s="16"/>
    </row>
    <row r="624" spans="4:13" ht="15.75" customHeight="1" x14ac:dyDescent="0.25">
      <c r="D624" s="15"/>
      <c r="E624" s="15"/>
      <c r="F624" s="15"/>
      <c r="G624" s="15"/>
      <c r="L624" s="16"/>
      <c r="M624" s="16"/>
    </row>
    <row r="625" spans="4:13" ht="15.75" customHeight="1" x14ac:dyDescent="0.25">
      <c r="D625" s="15"/>
      <c r="E625" s="15"/>
      <c r="F625" s="15"/>
      <c r="G625" s="15"/>
      <c r="L625" s="16"/>
      <c r="M625" s="16"/>
    </row>
    <row r="626" spans="4:13" ht="15.75" customHeight="1" x14ac:dyDescent="0.25">
      <c r="D626" s="15"/>
      <c r="E626" s="15"/>
      <c r="F626" s="15"/>
      <c r="G626" s="15"/>
      <c r="L626" s="16"/>
      <c r="M626" s="16"/>
    </row>
    <row r="627" spans="4:13" ht="15.75" customHeight="1" x14ac:dyDescent="0.25">
      <c r="D627" s="15"/>
      <c r="E627" s="15"/>
      <c r="F627" s="15"/>
      <c r="G627" s="15"/>
      <c r="L627" s="16"/>
      <c r="M627" s="16"/>
    </row>
    <row r="628" spans="4:13" ht="15.75" customHeight="1" x14ac:dyDescent="0.25">
      <c r="D628" s="15"/>
      <c r="E628" s="15"/>
      <c r="F628" s="15"/>
      <c r="G628" s="15"/>
      <c r="L628" s="16"/>
      <c r="M628" s="16"/>
    </row>
    <row r="629" spans="4:13" ht="15.75" customHeight="1" x14ac:dyDescent="0.25">
      <c r="D629" s="15"/>
      <c r="E629" s="15"/>
      <c r="F629" s="15"/>
      <c r="G629" s="15"/>
      <c r="L629" s="16"/>
      <c r="M629" s="16"/>
    </row>
    <row r="630" spans="4:13" ht="15.75" customHeight="1" x14ac:dyDescent="0.25">
      <c r="D630" s="15"/>
      <c r="E630" s="15"/>
      <c r="F630" s="15"/>
      <c r="G630" s="15"/>
      <c r="L630" s="16"/>
      <c r="M630" s="16"/>
    </row>
    <row r="631" spans="4:13" ht="15.75" customHeight="1" x14ac:dyDescent="0.25">
      <c r="D631" s="15"/>
      <c r="E631" s="15"/>
      <c r="F631" s="15"/>
      <c r="G631" s="15"/>
      <c r="L631" s="16"/>
      <c r="M631" s="16"/>
    </row>
    <row r="632" spans="4:13" ht="15.75" customHeight="1" x14ac:dyDescent="0.25">
      <c r="D632" s="15"/>
      <c r="E632" s="15"/>
      <c r="F632" s="15"/>
      <c r="G632" s="15"/>
      <c r="L632" s="16"/>
      <c r="M632" s="16"/>
    </row>
    <row r="633" spans="4:13" ht="15.75" customHeight="1" x14ac:dyDescent="0.25">
      <c r="D633" s="15"/>
      <c r="E633" s="15"/>
      <c r="F633" s="15"/>
      <c r="G633" s="15"/>
      <c r="L633" s="16"/>
      <c r="M633" s="16"/>
    </row>
    <row r="634" spans="4:13" ht="15.75" customHeight="1" x14ac:dyDescent="0.25">
      <c r="D634" s="15"/>
      <c r="E634" s="15"/>
      <c r="F634" s="15"/>
      <c r="G634" s="15"/>
      <c r="L634" s="16"/>
      <c r="M634" s="16"/>
    </row>
    <row r="635" spans="4:13" ht="15.75" customHeight="1" x14ac:dyDescent="0.25">
      <c r="D635" s="15"/>
      <c r="E635" s="15"/>
      <c r="F635" s="15"/>
      <c r="G635" s="15"/>
      <c r="L635" s="16"/>
      <c r="M635" s="16"/>
    </row>
    <row r="636" spans="4:13" ht="15.75" customHeight="1" x14ac:dyDescent="0.25">
      <c r="D636" s="15"/>
      <c r="E636" s="15"/>
      <c r="F636" s="15"/>
      <c r="G636" s="15"/>
      <c r="L636" s="16"/>
      <c r="M636" s="16"/>
    </row>
    <row r="637" spans="4:13" ht="15.75" customHeight="1" x14ac:dyDescent="0.25">
      <c r="D637" s="15"/>
      <c r="E637" s="15"/>
      <c r="F637" s="15"/>
      <c r="G637" s="15"/>
      <c r="L637" s="16"/>
      <c r="M637" s="16"/>
    </row>
    <row r="638" spans="4:13" ht="15.75" customHeight="1" x14ac:dyDescent="0.25">
      <c r="D638" s="15"/>
      <c r="E638" s="15"/>
      <c r="F638" s="15"/>
      <c r="G638" s="15"/>
      <c r="L638" s="16"/>
      <c r="M638" s="16"/>
    </row>
    <row r="639" spans="4:13" ht="15.75" customHeight="1" x14ac:dyDescent="0.25">
      <c r="D639" s="15"/>
      <c r="E639" s="15"/>
      <c r="F639" s="15"/>
      <c r="G639" s="15"/>
      <c r="L639" s="16"/>
      <c r="M639" s="16"/>
    </row>
    <row r="640" spans="4:13" ht="15.75" customHeight="1" x14ac:dyDescent="0.25">
      <c r="D640" s="15"/>
      <c r="E640" s="15"/>
      <c r="F640" s="15"/>
      <c r="G640" s="15"/>
      <c r="L640" s="16"/>
      <c r="M640" s="16"/>
    </row>
    <row r="641" spans="4:13" ht="15.75" customHeight="1" x14ac:dyDescent="0.25">
      <c r="D641" s="15"/>
      <c r="E641" s="15"/>
      <c r="F641" s="15"/>
      <c r="G641" s="15"/>
      <c r="L641" s="16"/>
      <c r="M641" s="16"/>
    </row>
    <row r="642" spans="4:13" ht="15.75" customHeight="1" x14ac:dyDescent="0.25">
      <c r="D642" s="15"/>
      <c r="E642" s="15"/>
      <c r="F642" s="15"/>
      <c r="G642" s="15"/>
      <c r="L642" s="16"/>
      <c r="M642" s="16"/>
    </row>
    <row r="643" spans="4:13" ht="15.75" customHeight="1" x14ac:dyDescent="0.25">
      <c r="D643" s="15"/>
      <c r="E643" s="15"/>
      <c r="F643" s="15"/>
      <c r="G643" s="15"/>
      <c r="L643" s="16"/>
      <c r="M643" s="16"/>
    </row>
    <row r="644" spans="4:13" ht="15.75" customHeight="1" x14ac:dyDescent="0.25">
      <c r="D644" s="15"/>
      <c r="E644" s="15"/>
      <c r="F644" s="15"/>
      <c r="G644" s="15"/>
      <c r="L644" s="16"/>
      <c r="M644" s="16"/>
    </row>
    <row r="645" spans="4:13" ht="15.75" customHeight="1" x14ac:dyDescent="0.25">
      <c r="D645" s="15"/>
      <c r="E645" s="15"/>
      <c r="F645" s="15"/>
      <c r="G645" s="15"/>
      <c r="L645" s="16"/>
      <c r="M645" s="16"/>
    </row>
    <row r="646" spans="4:13" ht="15.75" customHeight="1" x14ac:dyDescent="0.25">
      <c r="D646" s="15"/>
      <c r="E646" s="15"/>
      <c r="F646" s="15"/>
      <c r="G646" s="15"/>
      <c r="L646" s="16"/>
      <c r="M646" s="16"/>
    </row>
    <row r="647" spans="4:13" ht="15.75" customHeight="1" x14ac:dyDescent="0.25">
      <c r="D647" s="15"/>
      <c r="E647" s="15"/>
      <c r="F647" s="15"/>
      <c r="G647" s="15"/>
      <c r="L647" s="16"/>
      <c r="M647" s="16"/>
    </row>
    <row r="648" spans="4:13" ht="15.75" customHeight="1" x14ac:dyDescent="0.25">
      <c r="D648" s="15"/>
      <c r="E648" s="15"/>
      <c r="F648" s="15"/>
      <c r="G648" s="15"/>
      <c r="L648" s="16"/>
      <c r="M648" s="16"/>
    </row>
    <row r="649" spans="4:13" ht="15.75" customHeight="1" x14ac:dyDescent="0.25">
      <c r="D649" s="15"/>
      <c r="E649" s="15"/>
      <c r="F649" s="15"/>
      <c r="G649" s="15"/>
      <c r="L649" s="16"/>
      <c r="M649" s="16"/>
    </row>
    <row r="650" spans="4:13" ht="15.75" customHeight="1" x14ac:dyDescent="0.25">
      <c r="D650" s="15"/>
      <c r="E650" s="15"/>
      <c r="F650" s="15"/>
      <c r="G650" s="15"/>
      <c r="L650" s="16"/>
      <c r="M650" s="16"/>
    </row>
    <row r="651" spans="4:13" ht="15.75" customHeight="1" x14ac:dyDescent="0.25">
      <c r="D651" s="15"/>
      <c r="E651" s="15"/>
      <c r="F651" s="15"/>
      <c r="G651" s="15"/>
      <c r="L651" s="16"/>
      <c r="M651" s="16"/>
    </row>
    <row r="652" spans="4:13" ht="15.75" customHeight="1" x14ac:dyDescent="0.25">
      <c r="D652" s="15"/>
      <c r="E652" s="15"/>
      <c r="F652" s="15"/>
      <c r="G652" s="15"/>
      <c r="L652" s="16"/>
      <c r="M652" s="16"/>
    </row>
    <row r="653" spans="4:13" ht="15.75" customHeight="1" x14ac:dyDescent="0.25">
      <c r="D653" s="15"/>
      <c r="E653" s="15"/>
      <c r="F653" s="15"/>
      <c r="G653" s="15"/>
      <c r="L653" s="16"/>
      <c r="M653" s="16"/>
    </row>
    <row r="654" spans="4:13" ht="15.75" customHeight="1" x14ac:dyDescent="0.25">
      <c r="D654" s="15"/>
      <c r="E654" s="15"/>
      <c r="F654" s="15"/>
      <c r="G654" s="15"/>
      <c r="L654" s="16"/>
      <c r="M654" s="16"/>
    </row>
    <row r="655" spans="4:13" ht="15.75" customHeight="1" x14ac:dyDescent="0.25">
      <c r="D655" s="15"/>
      <c r="E655" s="15"/>
      <c r="F655" s="15"/>
      <c r="G655" s="15"/>
      <c r="L655" s="16"/>
      <c r="M655" s="16"/>
    </row>
    <row r="656" spans="4:13" ht="15.75" customHeight="1" x14ac:dyDescent="0.25">
      <c r="D656" s="15"/>
      <c r="E656" s="15"/>
      <c r="F656" s="15"/>
      <c r="G656" s="15"/>
      <c r="L656" s="16"/>
      <c r="M656" s="16"/>
    </row>
    <row r="657" spans="4:13" ht="15.75" customHeight="1" x14ac:dyDescent="0.25">
      <c r="D657" s="15"/>
      <c r="E657" s="15"/>
      <c r="F657" s="15"/>
      <c r="G657" s="15"/>
      <c r="L657" s="16"/>
      <c r="M657" s="16"/>
    </row>
    <row r="658" spans="4:13" ht="15.75" customHeight="1" x14ac:dyDescent="0.25">
      <c r="D658" s="15"/>
      <c r="E658" s="15"/>
      <c r="F658" s="15"/>
      <c r="G658" s="15"/>
      <c r="L658" s="16"/>
      <c r="M658" s="16"/>
    </row>
    <row r="659" spans="4:13" ht="15.75" customHeight="1" x14ac:dyDescent="0.25">
      <c r="D659" s="15"/>
      <c r="E659" s="15"/>
      <c r="F659" s="15"/>
      <c r="G659" s="15"/>
      <c r="L659" s="16"/>
      <c r="M659" s="16"/>
    </row>
    <row r="660" spans="4:13" ht="15.75" customHeight="1" x14ac:dyDescent="0.25">
      <c r="D660" s="15"/>
      <c r="E660" s="15"/>
      <c r="F660" s="15"/>
      <c r="G660" s="15"/>
      <c r="L660" s="16"/>
      <c r="M660" s="16"/>
    </row>
    <row r="661" spans="4:13" ht="15.75" customHeight="1" x14ac:dyDescent="0.25">
      <c r="D661" s="15"/>
      <c r="E661" s="15"/>
      <c r="F661" s="15"/>
      <c r="G661" s="15"/>
      <c r="L661" s="16"/>
      <c r="M661" s="16"/>
    </row>
    <row r="662" spans="4:13" ht="15.75" customHeight="1" x14ac:dyDescent="0.25">
      <c r="D662" s="15"/>
      <c r="E662" s="15"/>
      <c r="F662" s="15"/>
      <c r="G662" s="15"/>
      <c r="L662" s="16"/>
      <c r="M662" s="16"/>
    </row>
    <row r="663" spans="4:13" ht="15.75" customHeight="1" x14ac:dyDescent="0.25">
      <c r="D663" s="15"/>
      <c r="E663" s="15"/>
      <c r="F663" s="15"/>
      <c r="G663" s="15"/>
      <c r="L663" s="16"/>
      <c r="M663" s="16"/>
    </row>
    <row r="664" spans="4:13" ht="15.75" customHeight="1" x14ac:dyDescent="0.25">
      <c r="D664" s="15"/>
      <c r="E664" s="15"/>
      <c r="F664" s="15"/>
      <c r="G664" s="15"/>
      <c r="L664" s="16"/>
      <c r="M664" s="16"/>
    </row>
    <row r="665" spans="4:13" ht="15.75" customHeight="1" x14ac:dyDescent="0.25">
      <c r="D665" s="15"/>
      <c r="E665" s="15"/>
      <c r="F665" s="15"/>
      <c r="G665" s="15"/>
      <c r="L665" s="16"/>
      <c r="M665" s="16"/>
    </row>
    <row r="666" spans="4:13" ht="15.75" customHeight="1" x14ac:dyDescent="0.25">
      <c r="D666" s="15"/>
      <c r="E666" s="15"/>
      <c r="F666" s="15"/>
      <c r="G666" s="15"/>
      <c r="L666" s="16"/>
      <c r="M666" s="16"/>
    </row>
    <row r="667" spans="4:13" ht="15.75" customHeight="1" x14ac:dyDescent="0.25">
      <c r="D667" s="15"/>
      <c r="E667" s="15"/>
      <c r="F667" s="15"/>
      <c r="G667" s="15"/>
      <c r="L667" s="16"/>
      <c r="M667" s="16"/>
    </row>
    <row r="668" spans="4:13" ht="15.75" customHeight="1" x14ac:dyDescent="0.25">
      <c r="D668" s="15"/>
      <c r="E668" s="15"/>
      <c r="F668" s="15"/>
      <c r="G668" s="15"/>
      <c r="L668" s="16"/>
      <c r="M668" s="16"/>
    </row>
    <row r="669" spans="4:13" ht="15.75" customHeight="1" x14ac:dyDescent="0.25">
      <c r="D669" s="15"/>
      <c r="E669" s="15"/>
      <c r="F669" s="15"/>
      <c r="G669" s="15"/>
      <c r="L669" s="16"/>
      <c r="M669" s="16"/>
    </row>
    <row r="670" spans="4:13" ht="15.75" customHeight="1" x14ac:dyDescent="0.25">
      <c r="D670" s="15"/>
      <c r="E670" s="15"/>
      <c r="F670" s="15"/>
      <c r="G670" s="15"/>
      <c r="L670" s="16"/>
      <c r="M670" s="16"/>
    </row>
    <row r="671" spans="4:13" ht="15.75" customHeight="1" x14ac:dyDescent="0.25">
      <c r="D671" s="15"/>
      <c r="E671" s="15"/>
      <c r="F671" s="15"/>
      <c r="G671" s="15"/>
      <c r="L671" s="16"/>
      <c r="M671" s="16"/>
    </row>
    <row r="672" spans="4:13" ht="15.75" customHeight="1" x14ac:dyDescent="0.25">
      <c r="D672" s="15"/>
      <c r="E672" s="15"/>
      <c r="F672" s="15"/>
      <c r="G672" s="15"/>
      <c r="L672" s="16"/>
      <c r="M672" s="16"/>
    </row>
    <row r="673" spans="4:13" ht="15.75" customHeight="1" x14ac:dyDescent="0.25">
      <c r="D673" s="15"/>
      <c r="E673" s="15"/>
      <c r="F673" s="15"/>
      <c r="G673" s="15"/>
      <c r="L673" s="16"/>
      <c r="M673" s="16"/>
    </row>
    <row r="674" spans="4:13" ht="15.75" customHeight="1" x14ac:dyDescent="0.25">
      <c r="D674" s="15"/>
      <c r="E674" s="15"/>
      <c r="F674" s="15"/>
      <c r="G674" s="15"/>
      <c r="L674" s="16"/>
      <c r="M674" s="16"/>
    </row>
    <row r="675" spans="4:13" ht="15.75" customHeight="1" x14ac:dyDescent="0.25">
      <c r="D675" s="15"/>
      <c r="E675" s="15"/>
      <c r="F675" s="15"/>
      <c r="G675" s="15"/>
      <c r="L675" s="16"/>
      <c r="M675" s="16"/>
    </row>
    <row r="676" spans="4:13" ht="15.75" customHeight="1" x14ac:dyDescent="0.25">
      <c r="D676" s="15"/>
      <c r="E676" s="15"/>
      <c r="F676" s="15"/>
      <c r="G676" s="15"/>
      <c r="L676" s="16"/>
      <c r="M676" s="16"/>
    </row>
    <row r="677" spans="4:13" ht="15.75" customHeight="1" x14ac:dyDescent="0.25">
      <c r="D677" s="15"/>
      <c r="E677" s="15"/>
      <c r="F677" s="15"/>
      <c r="G677" s="15"/>
      <c r="L677" s="16"/>
      <c r="M677" s="16"/>
    </row>
    <row r="678" spans="4:13" ht="15.75" customHeight="1" x14ac:dyDescent="0.25">
      <c r="D678" s="15"/>
      <c r="E678" s="15"/>
      <c r="F678" s="15"/>
      <c r="G678" s="15"/>
      <c r="L678" s="16"/>
      <c r="M678" s="16"/>
    </row>
    <row r="679" spans="4:13" ht="15.75" customHeight="1" x14ac:dyDescent="0.25">
      <c r="D679" s="15"/>
      <c r="E679" s="15"/>
      <c r="F679" s="15"/>
      <c r="G679" s="15"/>
      <c r="L679" s="16"/>
      <c r="M679" s="16"/>
    </row>
    <row r="680" spans="4:13" ht="15.75" customHeight="1" x14ac:dyDescent="0.25">
      <c r="D680" s="15"/>
      <c r="E680" s="15"/>
      <c r="F680" s="15"/>
      <c r="G680" s="15"/>
      <c r="L680" s="16"/>
      <c r="M680" s="16"/>
    </row>
    <row r="681" spans="4:13" ht="15.75" customHeight="1" x14ac:dyDescent="0.25">
      <c r="D681" s="15"/>
      <c r="E681" s="15"/>
      <c r="F681" s="15"/>
      <c r="G681" s="15"/>
      <c r="L681" s="16"/>
      <c r="M681" s="16"/>
    </row>
    <row r="682" spans="4:13" ht="15.75" customHeight="1" x14ac:dyDescent="0.25">
      <c r="D682" s="15"/>
      <c r="E682" s="15"/>
      <c r="F682" s="15"/>
      <c r="G682" s="15"/>
      <c r="L682" s="16"/>
      <c r="M682" s="16"/>
    </row>
    <row r="683" spans="4:13" ht="15.75" customHeight="1" x14ac:dyDescent="0.25">
      <c r="D683" s="15"/>
      <c r="E683" s="15"/>
      <c r="F683" s="15"/>
      <c r="G683" s="15"/>
      <c r="L683" s="16"/>
      <c r="M683" s="16"/>
    </row>
    <row r="684" spans="4:13" ht="15.75" customHeight="1" x14ac:dyDescent="0.25">
      <c r="D684" s="15"/>
      <c r="E684" s="15"/>
      <c r="F684" s="15"/>
      <c r="G684" s="15"/>
      <c r="L684" s="16"/>
      <c r="M684" s="16"/>
    </row>
    <row r="685" spans="4:13" ht="15.75" customHeight="1" x14ac:dyDescent="0.25">
      <c r="D685" s="15"/>
      <c r="E685" s="15"/>
      <c r="F685" s="15"/>
      <c r="G685" s="15"/>
      <c r="L685" s="16"/>
      <c r="M685" s="16"/>
    </row>
    <row r="686" spans="4:13" ht="15.75" customHeight="1" x14ac:dyDescent="0.25">
      <c r="D686" s="15"/>
      <c r="E686" s="15"/>
      <c r="F686" s="15"/>
      <c r="G686" s="15"/>
      <c r="L686" s="16"/>
      <c r="M686" s="16"/>
    </row>
    <row r="687" spans="4:13" ht="15.75" customHeight="1" x14ac:dyDescent="0.25">
      <c r="D687" s="15"/>
      <c r="E687" s="15"/>
      <c r="F687" s="15"/>
      <c r="G687" s="15"/>
      <c r="L687" s="16"/>
      <c r="M687" s="16"/>
    </row>
    <row r="688" spans="4:13" ht="15.75" customHeight="1" x14ac:dyDescent="0.25">
      <c r="D688" s="15"/>
      <c r="E688" s="15"/>
      <c r="F688" s="15"/>
      <c r="G688" s="15"/>
      <c r="L688" s="16"/>
      <c r="M688" s="16"/>
    </row>
    <row r="689" spans="4:13" ht="15.75" customHeight="1" x14ac:dyDescent="0.25">
      <c r="D689" s="15"/>
      <c r="E689" s="15"/>
      <c r="F689" s="15"/>
      <c r="G689" s="15"/>
      <c r="L689" s="16"/>
      <c r="M689" s="16"/>
    </row>
    <row r="690" spans="4:13" ht="15.75" customHeight="1" x14ac:dyDescent="0.25">
      <c r="D690" s="15"/>
      <c r="E690" s="15"/>
      <c r="F690" s="15"/>
      <c r="G690" s="15"/>
      <c r="L690" s="16"/>
      <c r="M690" s="16"/>
    </row>
    <row r="691" spans="4:13" ht="15.75" customHeight="1" x14ac:dyDescent="0.25">
      <c r="D691" s="15"/>
      <c r="E691" s="15"/>
      <c r="F691" s="15"/>
      <c r="G691" s="15"/>
      <c r="L691" s="16"/>
      <c r="M691" s="16"/>
    </row>
    <row r="692" spans="4:13" ht="15.75" customHeight="1" x14ac:dyDescent="0.25">
      <c r="D692" s="15"/>
      <c r="E692" s="15"/>
      <c r="F692" s="15"/>
      <c r="G692" s="15"/>
      <c r="L692" s="16"/>
      <c r="M692" s="16"/>
    </row>
    <row r="693" spans="4:13" ht="15.75" customHeight="1" x14ac:dyDescent="0.25">
      <c r="D693" s="15"/>
      <c r="E693" s="15"/>
      <c r="F693" s="15"/>
      <c r="G693" s="15"/>
      <c r="L693" s="16"/>
      <c r="M693" s="16"/>
    </row>
    <row r="694" spans="4:13" ht="15.75" customHeight="1" x14ac:dyDescent="0.25">
      <c r="D694" s="15"/>
      <c r="E694" s="15"/>
      <c r="F694" s="15"/>
      <c r="G694" s="15"/>
      <c r="L694" s="16"/>
      <c r="M694" s="16"/>
    </row>
    <row r="695" spans="4:13" ht="15.75" customHeight="1" x14ac:dyDescent="0.25">
      <c r="D695" s="15"/>
      <c r="E695" s="15"/>
      <c r="F695" s="15"/>
      <c r="G695" s="15"/>
      <c r="L695" s="16"/>
      <c r="M695" s="16"/>
    </row>
    <row r="696" spans="4:13" ht="15.75" customHeight="1" x14ac:dyDescent="0.25">
      <c r="D696" s="15"/>
      <c r="E696" s="15"/>
      <c r="F696" s="15"/>
      <c r="G696" s="15"/>
      <c r="L696" s="16"/>
      <c r="M696" s="16"/>
    </row>
    <row r="697" spans="4:13" ht="15.75" customHeight="1" x14ac:dyDescent="0.25">
      <c r="D697" s="15"/>
      <c r="E697" s="15"/>
      <c r="F697" s="15"/>
      <c r="G697" s="15"/>
      <c r="L697" s="16"/>
      <c r="M697" s="16"/>
    </row>
    <row r="698" spans="4:13" ht="15.75" customHeight="1" x14ac:dyDescent="0.25">
      <c r="D698" s="15"/>
      <c r="E698" s="15"/>
      <c r="F698" s="15"/>
      <c r="G698" s="15"/>
      <c r="L698" s="16"/>
      <c r="M698" s="16"/>
    </row>
    <row r="699" spans="4:13" ht="15.75" customHeight="1" x14ac:dyDescent="0.25">
      <c r="D699" s="15"/>
      <c r="E699" s="15"/>
      <c r="F699" s="15"/>
      <c r="G699" s="15"/>
      <c r="L699" s="16"/>
      <c r="M699" s="16"/>
    </row>
    <row r="700" spans="4:13" ht="15.75" customHeight="1" x14ac:dyDescent="0.25">
      <c r="D700" s="15"/>
      <c r="E700" s="15"/>
      <c r="F700" s="15"/>
      <c r="G700" s="15"/>
      <c r="L700" s="16"/>
      <c r="M700" s="16"/>
    </row>
    <row r="701" spans="4:13" ht="15.75" customHeight="1" x14ac:dyDescent="0.25">
      <c r="D701" s="15"/>
      <c r="E701" s="15"/>
      <c r="F701" s="15"/>
      <c r="G701" s="15"/>
      <c r="L701" s="16"/>
      <c r="M701" s="16"/>
    </row>
    <row r="702" spans="4:13" ht="15.75" customHeight="1" x14ac:dyDescent="0.25">
      <c r="D702" s="15"/>
      <c r="E702" s="15"/>
      <c r="F702" s="15"/>
      <c r="G702" s="15"/>
      <c r="L702" s="16"/>
      <c r="M702" s="16"/>
    </row>
    <row r="703" spans="4:13" ht="15.75" customHeight="1" x14ac:dyDescent="0.25">
      <c r="D703" s="15"/>
      <c r="E703" s="15"/>
      <c r="F703" s="15"/>
      <c r="G703" s="15"/>
      <c r="L703" s="16"/>
      <c r="M703" s="16"/>
    </row>
    <row r="704" spans="4:13" ht="15.75" customHeight="1" x14ac:dyDescent="0.25">
      <c r="D704" s="15"/>
      <c r="E704" s="15"/>
      <c r="F704" s="15"/>
      <c r="G704" s="15"/>
      <c r="L704" s="16"/>
      <c r="M704" s="16"/>
    </row>
    <row r="705" spans="4:13" ht="15.75" customHeight="1" x14ac:dyDescent="0.25">
      <c r="D705" s="15"/>
      <c r="E705" s="15"/>
      <c r="F705" s="15"/>
      <c r="G705" s="15"/>
      <c r="L705" s="16"/>
      <c r="M705" s="16"/>
    </row>
    <row r="706" spans="4:13" ht="15.75" customHeight="1" x14ac:dyDescent="0.25">
      <c r="D706" s="15"/>
      <c r="E706" s="15"/>
      <c r="F706" s="15"/>
      <c r="G706" s="15"/>
      <c r="L706" s="16"/>
      <c r="M706" s="16"/>
    </row>
    <row r="707" spans="4:13" ht="15.75" customHeight="1" x14ac:dyDescent="0.25">
      <c r="D707" s="15"/>
      <c r="E707" s="15"/>
      <c r="F707" s="15"/>
      <c r="G707" s="15"/>
      <c r="L707" s="16"/>
      <c r="M707" s="16"/>
    </row>
    <row r="708" spans="4:13" ht="15.75" customHeight="1" x14ac:dyDescent="0.25">
      <c r="D708" s="15"/>
      <c r="E708" s="15"/>
      <c r="F708" s="15"/>
      <c r="G708" s="15"/>
      <c r="L708" s="16"/>
      <c r="M708" s="16"/>
    </row>
    <row r="709" spans="4:13" ht="15.75" customHeight="1" x14ac:dyDescent="0.25">
      <c r="D709" s="15"/>
      <c r="E709" s="15"/>
      <c r="F709" s="15"/>
      <c r="G709" s="15"/>
      <c r="L709" s="16"/>
      <c r="M709" s="16"/>
    </row>
    <row r="710" spans="4:13" ht="15.75" customHeight="1" x14ac:dyDescent="0.25">
      <c r="D710" s="15"/>
      <c r="E710" s="15"/>
      <c r="F710" s="15"/>
      <c r="G710" s="15"/>
      <c r="L710" s="16"/>
      <c r="M710" s="16"/>
    </row>
    <row r="711" spans="4:13" ht="15.75" customHeight="1" x14ac:dyDescent="0.25">
      <c r="D711" s="15"/>
      <c r="E711" s="15"/>
      <c r="F711" s="15"/>
      <c r="G711" s="15"/>
      <c r="L711" s="16"/>
      <c r="M711" s="16"/>
    </row>
    <row r="712" spans="4:13" ht="15.75" customHeight="1" x14ac:dyDescent="0.25">
      <c r="D712" s="15"/>
      <c r="E712" s="15"/>
      <c r="F712" s="15"/>
      <c r="G712" s="15"/>
      <c r="L712" s="16"/>
      <c r="M712" s="16"/>
    </row>
    <row r="713" spans="4:13" ht="15.75" customHeight="1" x14ac:dyDescent="0.25">
      <c r="D713" s="15"/>
      <c r="E713" s="15"/>
      <c r="F713" s="15"/>
      <c r="G713" s="15"/>
      <c r="L713" s="16"/>
      <c r="M713" s="16"/>
    </row>
    <row r="714" spans="4:13" ht="15.75" customHeight="1" x14ac:dyDescent="0.25">
      <c r="D714" s="15"/>
      <c r="E714" s="15"/>
      <c r="F714" s="15"/>
      <c r="G714" s="15"/>
      <c r="L714" s="16"/>
      <c r="M714" s="16"/>
    </row>
    <row r="715" spans="4:13" ht="15.75" customHeight="1" x14ac:dyDescent="0.25">
      <c r="D715" s="15"/>
      <c r="E715" s="15"/>
      <c r="F715" s="15"/>
      <c r="G715" s="15"/>
      <c r="L715" s="16"/>
      <c r="M715" s="16"/>
    </row>
    <row r="716" spans="4:13" ht="15.75" customHeight="1" x14ac:dyDescent="0.25">
      <c r="D716" s="15"/>
      <c r="E716" s="15"/>
      <c r="F716" s="15"/>
      <c r="G716" s="15"/>
      <c r="L716" s="16"/>
      <c r="M716" s="16"/>
    </row>
    <row r="717" spans="4:13" ht="15.75" customHeight="1" x14ac:dyDescent="0.25">
      <c r="D717" s="15"/>
      <c r="E717" s="15"/>
      <c r="F717" s="15"/>
      <c r="G717" s="15"/>
      <c r="L717" s="16"/>
      <c r="M717" s="16"/>
    </row>
    <row r="718" spans="4:13" ht="15.75" customHeight="1" x14ac:dyDescent="0.25">
      <c r="D718" s="15"/>
      <c r="E718" s="15"/>
      <c r="F718" s="15"/>
      <c r="G718" s="15"/>
      <c r="L718" s="16"/>
      <c r="M718" s="16"/>
    </row>
    <row r="719" spans="4:13" ht="15.75" customHeight="1" x14ac:dyDescent="0.25">
      <c r="D719" s="15"/>
      <c r="E719" s="15"/>
      <c r="F719" s="15"/>
      <c r="G719" s="15"/>
      <c r="L719" s="16"/>
      <c r="M719" s="16"/>
    </row>
    <row r="720" spans="4:13" ht="15.75" customHeight="1" x14ac:dyDescent="0.25">
      <c r="D720" s="15"/>
      <c r="E720" s="15"/>
      <c r="F720" s="15"/>
      <c r="G720" s="15"/>
      <c r="L720" s="16"/>
      <c r="M720" s="16"/>
    </row>
    <row r="721" spans="4:13" ht="15.75" customHeight="1" x14ac:dyDescent="0.25">
      <c r="D721" s="15"/>
      <c r="E721" s="15"/>
      <c r="F721" s="15"/>
      <c r="G721" s="15"/>
      <c r="L721" s="16"/>
      <c r="M721" s="16"/>
    </row>
    <row r="722" spans="4:13" ht="15.75" customHeight="1" x14ac:dyDescent="0.25">
      <c r="D722" s="15"/>
      <c r="E722" s="15"/>
      <c r="F722" s="15"/>
      <c r="G722" s="15"/>
      <c r="L722" s="16"/>
      <c r="M722" s="16"/>
    </row>
    <row r="723" spans="4:13" ht="15.75" customHeight="1" x14ac:dyDescent="0.25">
      <c r="D723" s="15"/>
      <c r="E723" s="15"/>
      <c r="F723" s="15"/>
      <c r="G723" s="15"/>
      <c r="L723" s="16"/>
      <c r="M723" s="16"/>
    </row>
    <row r="724" spans="4:13" ht="15.75" customHeight="1" x14ac:dyDescent="0.25">
      <c r="D724" s="15"/>
      <c r="E724" s="15"/>
      <c r="F724" s="15"/>
      <c r="G724" s="15"/>
      <c r="L724" s="16"/>
      <c r="M724" s="16"/>
    </row>
    <row r="725" spans="4:13" ht="15.75" customHeight="1" x14ac:dyDescent="0.25">
      <c r="D725" s="15"/>
      <c r="E725" s="15"/>
      <c r="F725" s="15"/>
      <c r="G725" s="15"/>
      <c r="L725" s="16"/>
      <c r="M725" s="16"/>
    </row>
    <row r="726" spans="4:13" ht="15.75" customHeight="1" x14ac:dyDescent="0.25">
      <c r="D726" s="15"/>
      <c r="E726" s="15"/>
      <c r="F726" s="15"/>
      <c r="G726" s="15"/>
      <c r="L726" s="16"/>
      <c r="M726" s="16"/>
    </row>
    <row r="727" spans="4:13" ht="15.75" customHeight="1" x14ac:dyDescent="0.25">
      <c r="D727" s="15"/>
      <c r="E727" s="15"/>
      <c r="F727" s="15"/>
      <c r="G727" s="15"/>
      <c r="L727" s="16"/>
      <c r="M727" s="16"/>
    </row>
    <row r="728" spans="4:13" ht="15.75" customHeight="1" x14ac:dyDescent="0.25">
      <c r="D728" s="15"/>
      <c r="E728" s="15"/>
      <c r="F728" s="15"/>
      <c r="G728" s="15"/>
      <c r="L728" s="16"/>
      <c r="M728" s="16"/>
    </row>
    <row r="729" spans="4:13" ht="15.75" customHeight="1" x14ac:dyDescent="0.25">
      <c r="D729" s="15"/>
      <c r="E729" s="15"/>
      <c r="F729" s="15"/>
      <c r="G729" s="15"/>
      <c r="L729" s="16"/>
      <c r="M729" s="16"/>
    </row>
    <row r="730" spans="4:13" ht="15.75" customHeight="1" x14ac:dyDescent="0.25">
      <c r="D730" s="15"/>
      <c r="E730" s="15"/>
      <c r="F730" s="15"/>
      <c r="G730" s="15"/>
      <c r="L730" s="16"/>
      <c r="M730" s="16"/>
    </row>
    <row r="731" spans="4:13" ht="15.75" customHeight="1" x14ac:dyDescent="0.25">
      <c r="D731" s="15"/>
      <c r="E731" s="15"/>
      <c r="F731" s="15"/>
      <c r="G731" s="15"/>
      <c r="L731" s="16"/>
      <c r="M731" s="16"/>
    </row>
    <row r="732" spans="4:13" ht="15.75" customHeight="1" x14ac:dyDescent="0.25">
      <c r="D732" s="15"/>
      <c r="E732" s="15"/>
      <c r="F732" s="15"/>
      <c r="G732" s="15"/>
      <c r="L732" s="16"/>
      <c r="M732" s="16"/>
    </row>
    <row r="733" spans="4:13" ht="15.75" customHeight="1" x14ac:dyDescent="0.25">
      <c r="D733" s="15"/>
      <c r="E733" s="15"/>
      <c r="F733" s="15"/>
      <c r="G733" s="15"/>
      <c r="L733" s="16"/>
      <c r="M733" s="16"/>
    </row>
    <row r="734" spans="4:13" ht="15.75" customHeight="1" x14ac:dyDescent="0.25">
      <c r="D734" s="15"/>
      <c r="E734" s="15"/>
      <c r="F734" s="15"/>
      <c r="G734" s="15"/>
      <c r="L734" s="16"/>
      <c r="M734" s="16"/>
    </row>
    <row r="735" spans="4:13" ht="15.75" customHeight="1" x14ac:dyDescent="0.25">
      <c r="D735" s="15"/>
      <c r="E735" s="15"/>
      <c r="F735" s="15"/>
      <c r="G735" s="15"/>
      <c r="L735" s="16"/>
      <c r="M735" s="16"/>
    </row>
    <row r="736" spans="4:13" ht="15.75" customHeight="1" x14ac:dyDescent="0.25">
      <c r="D736" s="15"/>
      <c r="E736" s="15"/>
      <c r="F736" s="15"/>
      <c r="G736" s="15"/>
      <c r="L736" s="16"/>
      <c r="M736" s="16"/>
    </row>
    <row r="737" spans="4:13" ht="15.75" customHeight="1" x14ac:dyDescent="0.25">
      <c r="D737" s="15"/>
      <c r="E737" s="15"/>
      <c r="F737" s="15"/>
      <c r="G737" s="15"/>
      <c r="L737" s="16"/>
      <c r="M737" s="16"/>
    </row>
    <row r="738" spans="4:13" ht="15.75" customHeight="1" x14ac:dyDescent="0.25">
      <c r="D738" s="15"/>
      <c r="E738" s="15"/>
      <c r="F738" s="15"/>
      <c r="G738" s="15"/>
      <c r="L738" s="16"/>
      <c r="M738" s="16"/>
    </row>
    <row r="739" spans="4:13" ht="15.75" customHeight="1" x14ac:dyDescent="0.25">
      <c r="D739" s="15"/>
      <c r="E739" s="15"/>
      <c r="F739" s="15"/>
      <c r="G739" s="15"/>
      <c r="L739" s="16"/>
      <c r="M739" s="16"/>
    </row>
    <row r="740" spans="4:13" ht="15.75" customHeight="1" x14ac:dyDescent="0.25">
      <c r="D740" s="15"/>
      <c r="E740" s="15"/>
      <c r="F740" s="15"/>
      <c r="G740" s="15"/>
      <c r="L740" s="16"/>
      <c r="M740" s="16"/>
    </row>
    <row r="741" spans="4:13" ht="15.75" customHeight="1" x14ac:dyDescent="0.25">
      <c r="D741" s="15"/>
      <c r="E741" s="15"/>
      <c r="F741" s="15"/>
      <c r="G741" s="15"/>
      <c r="L741" s="16"/>
      <c r="M741" s="16"/>
    </row>
    <row r="742" spans="4:13" ht="15.75" customHeight="1" x14ac:dyDescent="0.25">
      <c r="D742" s="15"/>
      <c r="E742" s="15"/>
      <c r="F742" s="15"/>
      <c r="G742" s="15"/>
      <c r="L742" s="16"/>
      <c r="M742" s="16"/>
    </row>
    <row r="743" spans="4:13" ht="15.75" customHeight="1" x14ac:dyDescent="0.25">
      <c r="D743" s="15"/>
      <c r="E743" s="15"/>
      <c r="F743" s="15"/>
      <c r="G743" s="15"/>
      <c r="L743" s="16"/>
      <c r="M743" s="16"/>
    </row>
    <row r="744" spans="4:13" ht="15.75" customHeight="1" x14ac:dyDescent="0.25">
      <c r="D744" s="15"/>
      <c r="E744" s="15"/>
      <c r="F744" s="15"/>
      <c r="G744" s="15"/>
      <c r="L744" s="16"/>
      <c r="M744" s="16"/>
    </row>
    <row r="745" spans="4:13" ht="15.75" customHeight="1" x14ac:dyDescent="0.25">
      <c r="D745" s="15"/>
      <c r="E745" s="15"/>
      <c r="F745" s="15"/>
      <c r="G745" s="15"/>
      <c r="L745" s="16"/>
      <c r="M745" s="16"/>
    </row>
    <row r="746" spans="4:13" ht="15.75" customHeight="1" x14ac:dyDescent="0.25">
      <c r="D746" s="15"/>
      <c r="E746" s="15"/>
      <c r="F746" s="15"/>
      <c r="G746" s="15"/>
      <c r="L746" s="16"/>
      <c r="M746" s="16"/>
    </row>
    <row r="747" spans="4:13" ht="15.75" customHeight="1" x14ac:dyDescent="0.25">
      <c r="D747" s="15"/>
      <c r="E747" s="15"/>
      <c r="F747" s="15"/>
      <c r="G747" s="15"/>
      <c r="L747" s="16"/>
      <c r="M747" s="16"/>
    </row>
    <row r="748" spans="4:13" ht="15.75" customHeight="1" x14ac:dyDescent="0.25">
      <c r="D748" s="15"/>
      <c r="E748" s="15"/>
      <c r="F748" s="15"/>
      <c r="G748" s="15"/>
      <c r="L748" s="16"/>
      <c r="M748" s="16"/>
    </row>
    <row r="749" spans="4:13" ht="15.75" customHeight="1" x14ac:dyDescent="0.25">
      <c r="D749" s="15"/>
      <c r="E749" s="15"/>
      <c r="F749" s="15"/>
      <c r="G749" s="15"/>
      <c r="L749" s="16"/>
      <c r="M749" s="16"/>
    </row>
    <row r="750" spans="4:13" ht="15.75" customHeight="1" x14ac:dyDescent="0.25">
      <c r="D750" s="15"/>
      <c r="E750" s="15"/>
      <c r="F750" s="15"/>
      <c r="G750" s="15"/>
      <c r="L750" s="16"/>
      <c r="M750" s="16"/>
    </row>
    <row r="751" spans="4:13" ht="15.75" customHeight="1" x14ac:dyDescent="0.25">
      <c r="D751" s="15"/>
      <c r="E751" s="15"/>
      <c r="F751" s="15"/>
      <c r="G751" s="15"/>
      <c r="L751" s="16"/>
      <c r="M751" s="16"/>
    </row>
    <row r="752" spans="4:13" ht="15.75" customHeight="1" x14ac:dyDescent="0.25">
      <c r="D752" s="15"/>
      <c r="E752" s="15"/>
      <c r="F752" s="15"/>
      <c r="G752" s="15"/>
      <c r="L752" s="16"/>
      <c r="M752" s="16"/>
    </row>
    <row r="753" spans="4:13" ht="15.75" customHeight="1" x14ac:dyDescent="0.25">
      <c r="D753" s="15"/>
      <c r="E753" s="15"/>
      <c r="F753" s="15"/>
      <c r="G753" s="15"/>
      <c r="L753" s="16"/>
      <c r="M753" s="16"/>
    </row>
    <row r="754" spans="4:13" ht="15.75" customHeight="1" x14ac:dyDescent="0.25">
      <c r="D754" s="15"/>
      <c r="E754" s="15"/>
      <c r="F754" s="15"/>
      <c r="G754" s="15"/>
      <c r="L754" s="16"/>
      <c r="M754" s="16"/>
    </row>
    <row r="755" spans="4:13" ht="15.75" customHeight="1" x14ac:dyDescent="0.25">
      <c r="D755" s="15"/>
      <c r="E755" s="15"/>
      <c r="F755" s="15"/>
      <c r="G755" s="15"/>
      <c r="L755" s="16"/>
      <c r="M755" s="16"/>
    </row>
    <row r="756" spans="4:13" ht="15.75" customHeight="1" x14ac:dyDescent="0.25">
      <c r="D756" s="15"/>
      <c r="E756" s="15"/>
      <c r="F756" s="15"/>
      <c r="G756" s="15"/>
      <c r="L756" s="16"/>
      <c r="M756" s="16"/>
    </row>
    <row r="757" spans="4:13" ht="15.75" customHeight="1" x14ac:dyDescent="0.25">
      <c r="D757" s="15"/>
      <c r="E757" s="15"/>
      <c r="F757" s="15"/>
      <c r="G757" s="15"/>
      <c r="L757" s="16"/>
      <c r="M757" s="16"/>
    </row>
    <row r="758" spans="4:13" ht="15.75" customHeight="1" x14ac:dyDescent="0.25">
      <c r="D758" s="15"/>
      <c r="E758" s="15"/>
      <c r="F758" s="15"/>
      <c r="G758" s="15"/>
      <c r="L758" s="16"/>
      <c r="M758" s="16"/>
    </row>
    <row r="759" spans="4:13" ht="15.75" customHeight="1" x14ac:dyDescent="0.25">
      <c r="D759" s="15"/>
      <c r="E759" s="15"/>
      <c r="F759" s="15"/>
      <c r="G759" s="15"/>
      <c r="L759" s="16"/>
      <c r="M759" s="16"/>
    </row>
    <row r="760" spans="4:13" ht="15.75" customHeight="1" x14ac:dyDescent="0.25">
      <c r="D760" s="15"/>
      <c r="E760" s="15"/>
      <c r="F760" s="15"/>
      <c r="G760" s="15"/>
      <c r="L760" s="16"/>
      <c r="M760" s="16"/>
    </row>
    <row r="761" spans="4:13" ht="15.75" customHeight="1" x14ac:dyDescent="0.25">
      <c r="D761" s="15"/>
      <c r="E761" s="15"/>
      <c r="F761" s="15"/>
      <c r="G761" s="15"/>
      <c r="L761" s="16"/>
      <c r="M761" s="16"/>
    </row>
    <row r="762" spans="4:13" ht="15.75" customHeight="1" x14ac:dyDescent="0.25">
      <c r="D762" s="15"/>
      <c r="E762" s="15"/>
      <c r="F762" s="15"/>
      <c r="G762" s="15"/>
      <c r="L762" s="16"/>
      <c r="M762" s="16"/>
    </row>
    <row r="763" spans="4:13" ht="15.75" customHeight="1" x14ac:dyDescent="0.25">
      <c r="D763" s="15"/>
      <c r="E763" s="15"/>
      <c r="F763" s="15"/>
      <c r="G763" s="15"/>
      <c r="L763" s="16"/>
      <c r="M763" s="16"/>
    </row>
    <row r="764" spans="4:13" ht="15.75" customHeight="1" x14ac:dyDescent="0.25">
      <c r="D764" s="15"/>
      <c r="E764" s="15"/>
      <c r="F764" s="15"/>
      <c r="G764" s="15"/>
      <c r="L764" s="16"/>
      <c r="M764" s="16"/>
    </row>
    <row r="765" spans="4:13" ht="15.75" customHeight="1" x14ac:dyDescent="0.25">
      <c r="D765" s="15"/>
      <c r="E765" s="15"/>
      <c r="F765" s="15"/>
      <c r="G765" s="15"/>
      <c r="L765" s="16"/>
      <c r="M765" s="16"/>
    </row>
    <row r="766" spans="4:13" ht="15.75" customHeight="1" x14ac:dyDescent="0.25">
      <c r="D766" s="15"/>
      <c r="E766" s="15"/>
      <c r="F766" s="15"/>
      <c r="G766" s="15"/>
      <c r="L766" s="16"/>
      <c r="M766" s="16"/>
    </row>
    <row r="767" spans="4:13" ht="15.75" customHeight="1" x14ac:dyDescent="0.25">
      <c r="D767" s="15"/>
      <c r="E767" s="15"/>
      <c r="F767" s="15"/>
      <c r="G767" s="15"/>
      <c r="L767" s="16"/>
      <c r="M767" s="16"/>
    </row>
    <row r="768" spans="4:13" ht="15.75" customHeight="1" x14ac:dyDescent="0.25">
      <c r="D768" s="15"/>
      <c r="E768" s="15"/>
      <c r="F768" s="15"/>
      <c r="G768" s="15"/>
      <c r="L768" s="16"/>
      <c r="M768" s="16"/>
    </row>
    <row r="769" spans="4:13" ht="15.75" customHeight="1" x14ac:dyDescent="0.25">
      <c r="D769" s="15"/>
      <c r="E769" s="15"/>
      <c r="F769" s="15"/>
      <c r="G769" s="15"/>
      <c r="L769" s="16"/>
      <c r="M769" s="16"/>
    </row>
    <row r="770" spans="4:13" ht="15.75" customHeight="1" x14ac:dyDescent="0.25">
      <c r="D770" s="15"/>
      <c r="E770" s="15"/>
      <c r="F770" s="15"/>
      <c r="G770" s="15"/>
      <c r="L770" s="16"/>
      <c r="M770" s="16"/>
    </row>
    <row r="771" spans="4:13" ht="15.75" customHeight="1" x14ac:dyDescent="0.25">
      <c r="D771" s="15"/>
      <c r="E771" s="15"/>
      <c r="F771" s="15"/>
      <c r="G771" s="15"/>
      <c r="L771" s="16"/>
      <c r="M771" s="16"/>
    </row>
    <row r="772" spans="4:13" ht="15.75" customHeight="1" x14ac:dyDescent="0.25">
      <c r="D772" s="15"/>
      <c r="E772" s="15"/>
      <c r="F772" s="15"/>
      <c r="G772" s="15"/>
      <c r="L772" s="16"/>
      <c r="M772" s="16"/>
    </row>
    <row r="773" spans="4:13" ht="15.75" customHeight="1" x14ac:dyDescent="0.25">
      <c r="D773" s="15"/>
      <c r="E773" s="15"/>
      <c r="F773" s="15"/>
      <c r="G773" s="15"/>
      <c r="L773" s="16"/>
      <c r="M773" s="16"/>
    </row>
    <row r="774" spans="4:13" ht="15.75" customHeight="1" x14ac:dyDescent="0.25">
      <c r="D774" s="15"/>
      <c r="E774" s="15"/>
      <c r="F774" s="15"/>
      <c r="G774" s="15"/>
      <c r="L774" s="16"/>
      <c r="M774" s="16"/>
    </row>
    <row r="775" spans="4:13" ht="15.75" customHeight="1" x14ac:dyDescent="0.25">
      <c r="D775" s="15"/>
      <c r="E775" s="15"/>
      <c r="F775" s="15"/>
      <c r="G775" s="15"/>
      <c r="L775" s="16"/>
      <c r="M775" s="16"/>
    </row>
    <row r="776" spans="4:13" ht="15.75" customHeight="1" x14ac:dyDescent="0.25">
      <c r="D776" s="15"/>
      <c r="E776" s="15"/>
      <c r="F776" s="15"/>
      <c r="G776" s="15"/>
      <c r="L776" s="16"/>
      <c r="M776" s="16"/>
    </row>
    <row r="777" spans="4:13" ht="15.75" customHeight="1" x14ac:dyDescent="0.25">
      <c r="D777" s="15"/>
      <c r="E777" s="15"/>
      <c r="F777" s="15"/>
      <c r="G777" s="15"/>
      <c r="L777" s="16"/>
      <c r="M777" s="16"/>
    </row>
    <row r="778" spans="4:13" ht="15.75" customHeight="1" x14ac:dyDescent="0.25">
      <c r="D778" s="15"/>
      <c r="E778" s="15"/>
      <c r="F778" s="15"/>
      <c r="G778" s="15"/>
      <c r="L778" s="16"/>
      <c r="M778" s="16"/>
    </row>
    <row r="779" spans="4:13" ht="15.75" customHeight="1" x14ac:dyDescent="0.25">
      <c r="D779" s="15"/>
      <c r="E779" s="15"/>
      <c r="F779" s="15"/>
      <c r="G779" s="15"/>
      <c r="L779" s="16"/>
      <c r="M779" s="16"/>
    </row>
    <row r="780" spans="4:13" ht="15.75" customHeight="1" x14ac:dyDescent="0.25">
      <c r="D780" s="15"/>
      <c r="E780" s="15"/>
      <c r="F780" s="15"/>
      <c r="G780" s="15"/>
      <c r="L780" s="16"/>
      <c r="M780" s="16"/>
    </row>
    <row r="781" spans="4:13" ht="15.75" customHeight="1" x14ac:dyDescent="0.25">
      <c r="D781" s="15"/>
      <c r="E781" s="15"/>
      <c r="F781" s="15"/>
      <c r="G781" s="15"/>
      <c r="L781" s="16"/>
      <c r="M781" s="16"/>
    </row>
    <row r="782" spans="4:13" ht="15.75" customHeight="1" x14ac:dyDescent="0.25">
      <c r="D782" s="15"/>
      <c r="E782" s="15"/>
      <c r="F782" s="15"/>
      <c r="G782" s="15"/>
      <c r="L782" s="16"/>
      <c r="M782" s="16"/>
    </row>
    <row r="783" spans="4:13" ht="15.75" customHeight="1" x14ac:dyDescent="0.25">
      <c r="D783" s="15"/>
      <c r="E783" s="15"/>
      <c r="F783" s="15"/>
      <c r="G783" s="15"/>
      <c r="L783" s="16"/>
      <c r="M783" s="16"/>
    </row>
    <row r="784" spans="4:13" ht="15.75" customHeight="1" x14ac:dyDescent="0.25">
      <c r="D784" s="15"/>
      <c r="E784" s="15"/>
      <c r="F784" s="15"/>
      <c r="G784" s="15"/>
      <c r="L784" s="16"/>
      <c r="M784" s="16"/>
    </row>
    <row r="785" spans="4:13" ht="15.75" customHeight="1" x14ac:dyDescent="0.25">
      <c r="D785" s="15"/>
      <c r="E785" s="15"/>
      <c r="F785" s="15"/>
      <c r="G785" s="15"/>
      <c r="L785" s="16"/>
      <c r="M785" s="16"/>
    </row>
    <row r="786" spans="4:13" ht="15.75" customHeight="1" x14ac:dyDescent="0.25">
      <c r="D786" s="15"/>
      <c r="E786" s="15"/>
      <c r="F786" s="15"/>
      <c r="G786" s="15"/>
      <c r="L786" s="16"/>
      <c r="M786" s="16"/>
    </row>
    <row r="787" spans="4:13" ht="15.75" customHeight="1" x14ac:dyDescent="0.25">
      <c r="D787" s="15"/>
      <c r="E787" s="15"/>
      <c r="F787" s="15"/>
      <c r="G787" s="15"/>
      <c r="L787" s="16"/>
      <c r="M787" s="16"/>
    </row>
    <row r="788" spans="4:13" ht="15.75" customHeight="1" x14ac:dyDescent="0.25">
      <c r="D788" s="15"/>
      <c r="E788" s="15"/>
      <c r="F788" s="15"/>
      <c r="G788" s="15"/>
      <c r="L788" s="16"/>
      <c r="M788" s="16"/>
    </row>
    <row r="789" spans="4:13" ht="15.75" customHeight="1" x14ac:dyDescent="0.25">
      <c r="D789" s="15"/>
      <c r="E789" s="15"/>
      <c r="F789" s="15"/>
      <c r="G789" s="15"/>
      <c r="L789" s="16"/>
      <c r="M789" s="16"/>
    </row>
    <row r="790" spans="4:13" ht="15.75" customHeight="1" x14ac:dyDescent="0.25">
      <c r="D790" s="15"/>
      <c r="E790" s="15"/>
      <c r="F790" s="15"/>
      <c r="G790" s="15"/>
      <c r="L790" s="16"/>
      <c r="M790" s="16"/>
    </row>
    <row r="791" spans="4:13" ht="15.75" customHeight="1" x14ac:dyDescent="0.25">
      <c r="D791" s="15"/>
      <c r="E791" s="15"/>
      <c r="F791" s="15"/>
      <c r="G791" s="15"/>
      <c r="L791" s="16"/>
      <c r="M791" s="16"/>
    </row>
    <row r="792" spans="4:13" ht="15.75" customHeight="1" x14ac:dyDescent="0.25">
      <c r="D792" s="15"/>
      <c r="E792" s="15"/>
      <c r="F792" s="15"/>
      <c r="G792" s="15"/>
      <c r="L792" s="16"/>
      <c r="M792" s="16"/>
    </row>
    <row r="793" spans="4:13" ht="15.75" customHeight="1" x14ac:dyDescent="0.25">
      <c r="D793" s="15"/>
      <c r="E793" s="15"/>
      <c r="F793" s="15"/>
      <c r="G793" s="15"/>
      <c r="L793" s="16"/>
      <c r="M793" s="16"/>
    </row>
    <row r="794" spans="4:13" ht="15.75" customHeight="1" x14ac:dyDescent="0.25">
      <c r="D794" s="15"/>
      <c r="E794" s="15"/>
      <c r="F794" s="15"/>
      <c r="G794" s="15"/>
      <c r="L794" s="16"/>
      <c r="M794" s="16"/>
    </row>
    <row r="795" spans="4:13" ht="15.75" customHeight="1" x14ac:dyDescent="0.25">
      <c r="D795" s="15"/>
      <c r="E795" s="15"/>
      <c r="F795" s="15"/>
      <c r="G795" s="15"/>
      <c r="L795" s="16"/>
      <c r="M795" s="16"/>
    </row>
    <row r="796" spans="4:13" ht="15.75" customHeight="1" x14ac:dyDescent="0.25">
      <c r="D796" s="15"/>
      <c r="E796" s="15"/>
      <c r="F796" s="15"/>
      <c r="G796" s="15"/>
      <c r="L796" s="16"/>
      <c r="M796" s="16"/>
    </row>
    <row r="797" spans="4:13" ht="15.75" customHeight="1" x14ac:dyDescent="0.25">
      <c r="D797" s="15"/>
      <c r="E797" s="15"/>
      <c r="F797" s="15"/>
      <c r="G797" s="15"/>
      <c r="L797" s="16"/>
      <c r="M797" s="16"/>
    </row>
    <row r="798" spans="4:13" ht="15.75" customHeight="1" x14ac:dyDescent="0.25">
      <c r="D798" s="15"/>
      <c r="E798" s="15"/>
      <c r="F798" s="15"/>
      <c r="G798" s="15"/>
      <c r="L798" s="16"/>
      <c r="M798" s="16"/>
    </row>
    <row r="799" spans="4:13" ht="15.75" customHeight="1" x14ac:dyDescent="0.25">
      <c r="D799" s="15"/>
      <c r="E799" s="15"/>
      <c r="F799" s="15"/>
      <c r="G799" s="15"/>
      <c r="L799" s="16"/>
      <c r="M799" s="16"/>
    </row>
    <row r="800" spans="4:13" ht="15.75" customHeight="1" x14ac:dyDescent="0.25">
      <c r="D800" s="15"/>
      <c r="E800" s="15"/>
      <c r="F800" s="15"/>
      <c r="G800" s="15"/>
      <c r="L800" s="16"/>
      <c r="M800" s="16"/>
    </row>
    <row r="801" spans="4:13" ht="15.75" customHeight="1" x14ac:dyDescent="0.25">
      <c r="D801" s="15"/>
      <c r="E801" s="15"/>
      <c r="F801" s="15"/>
      <c r="G801" s="15"/>
      <c r="L801" s="16"/>
      <c r="M801" s="16"/>
    </row>
    <row r="802" spans="4:13" ht="15.75" customHeight="1" x14ac:dyDescent="0.25">
      <c r="D802" s="15"/>
      <c r="E802" s="15"/>
      <c r="F802" s="15"/>
      <c r="G802" s="15"/>
      <c r="L802" s="16"/>
      <c r="M802" s="16"/>
    </row>
    <row r="803" spans="4:13" ht="15.75" customHeight="1" x14ac:dyDescent="0.25">
      <c r="D803" s="15"/>
      <c r="E803" s="15"/>
      <c r="F803" s="15"/>
      <c r="G803" s="15"/>
      <c r="L803" s="16"/>
      <c r="M803" s="16"/>
    </row>
    <row r="804" spans="4:13" ht="15.75" customHeight="1" x14ac:dyDescent="0.25">
      <c r="D804" s="15"/>
      <c r="E804" s="15"/>
      <c r="F804" s="15"/>
      <c r="G804" s="15"/>
      <c r="L804" s="16"/>
      <c r="M804" s="16"/>
    </row>
    <row r="805" spans="4:13" ht="15.75" customHeight="1" x14ac:dyDescent="0.25">
      <c r="D805" s="15"/>
      <c r="E805" s="15"/>
      <c r="F805" s="15"/>
      <c r="G805" s="15"/>
      <c r="L805" s="16"/>
      <c r="M805" s="16"/>
    </row>
    <row r="806" spans="4:13" ht="15.75" customHeight="1" x14ac:dyDescent="0.25">
      <c r="D806" s="15"/>
      <c r="E806" s="15"/>
      <c r="F806" s="15"/>
      <c r="G806" s="15"/>
      <c r="L806" s="16"/>
      <c r="M806" s="16"/>
    </row>
    <row r="807" spans="4:13" ht="15.75" customHeight="1" x14ac:dyDescent="0.25">
      <c r="D807" s="15"/>
      <c r="E807" s="15"/>
      <c r="F807" s="15"/>
      <c r="G807" s="15"/>
      <c r="L807" s="16"/>
      <c r="M807" s="16"/>
    </row>
    <row r="808" spans="4:13" ht="15.75" customHeight="1" x14ac:dyDescent="0.25">
      <c r="D808" s="15"/>
      <c r="E808" s="15"/>
      <c r="F808" s="15"/>
      <c r="G808" s="15"/>
      <c r="L808" s="16"/>
      <c r="M808" s="16"/>
    </row>
    <row r="809" spans="4:13" ht="15.75" customHeight="1" x14ac:dyDescent="0.25">
      <c r="D809" s="15"/>
      <c r="E809" s="15"/>
      <c r="F809" s="15"/>
      <c r="G809" s="15"/>
      <c r="L809" s="16"/>
      <c r="M809" s="16"/>
    </row>
    <row r="810" spans="4:13" ht="15.75" customHeight="1" x14ac:dyDescent="0.25">
      <c r="D810" s="15"/>
      <c r="E810" s="15"/>
      <c r="F810" s="15"/>
      <c r="G810" s="15"/>
      <c r="L810" s="16"/>
      <c r="M810" s="16"/>
    </row>
    <row r="811" spans="4:13" ht="15.75" customHeight="1" x14ac:dyDescent="0.25">
      <c r="D811" s="15"/>
      <c r="E811" s="15"/>
      <c r="F811" s="15"/>
      <c r="G811" s="15"/>
      <c r="L811" s="16"/>
      <c r="M811" s="16"/>
    </row>
    <row r="812" spans="4:13" ht="15.75" customHeight="1" x14ac:dyDescent="0.25">
      <c r="D812" s="15"/>
      <c r="E812" s="15"/>
      <c r="F812" s="15"/>
      <c r="G812" s="15"/>
      <c r="L812" s="16"/>
      <c r="M812" s="16"/>
    </row>
    <row r="813" spans="4:13" ht="15.75" customHeight="1" x14ac:dyDescent="0.25">
      <c r="D813" s="15"/>
      <c r="E813" s="15"/>
      <c r="F813" s="15"/>
      <c r="G813" s="15"/>
      <c r="L813" s="16"/>
      <c r="M813" s="16"/>
    </row>
    <row r="814" spans="4:13" ht="15.75" customHeight="1" x14ac:dyDescent="0.25">
      <c r="D814" s="15"/>
      <c r="E814" s="15"/>
      <c r="F814" s="15"/>
      <c r="G814" s="15"/>
      <c r="L814" s="16"/>
      <c r="M814" s="16"/>
    </row>
    <row r="815" spans="4:13" ht="15.75" customHeight="1" x14ac:dyDescent="0.25">
      <c r="D815" s="15"/>
      <c r="E815" s="15"/>
      <c r="F815" s="15"/>
      <c r="G815" s="15"/>
      <c r="L815" s="16"/>
      <c r="M815" s="16"/>
    </row>
    <row r="816" spans="4:13" ht="15.75" customHeight="1" x14ac:dyDescent="0.25">
      <c r="D816" s="15"/>
      <c r="E816" s="15"/>
      <c r="F816" s="15"/>
      <c r="G816" s="15"/>
      <c r="L816" s="16"/>
      <c r="M816" s="16"/>
    </row>
    <row r="817" spans="4:13" ht="15.75" customHeight="1" x14ac:dyDescent="0.25">
      <c r="D817" s="15"/>
      <c r="E817" s="15"/>
      <c r="F817" s="15"/>
      <c r="G817" s="15"/>
      <c r="L817" s="16"/>
      <c r="M817" s="16"/>
    </row>
    <row r="818" spans="4:13" ht="15.75" customHeight="1" x14ac:dyDescent="0.25">
      <c r="D818" s="15"/>
      <c r="E818" s="15"/>
      <c r="F818" s="15"/>
      <c r="G818" s="15"/>
      <c r="L818" s="16"/>
      <c r="M818" s="16"/>
    </row>
    <row r="819" spans="4:13" ht="15.75" customHeight="1" x14ac:dyDescent="0.25">
      <c r="D819" s="15"/>
      <c r="E819" s="15"/>
      <c r="F819" s="15"/>
      <c r="G819" s="15"/>
      <c r="L819" s="16"/>
      <c r="M819" s="16"/>
    </row>
    <row r="820" spans="4:13" ht="15.75" customHeight="1" x14ac:dyDescent="0.25">
      <c r="D820" s="15"/>
      <c r="E820" s="15"/>
      <c r="F820" s="15"/>
      <c r="G820" s="15"/>
      <c r="L820" s="16"/>
      <c r="M820" s="16"/>
    </row>
    <row r="821" spans="4:13" ht="15.75" customHeight="1" x14ac:dyDescent="0.25">
      <c r="D821" s="15"/>
      <c r="E821" s="15"/>
      <c r="F821" s="15"/>
      <c r="G821" s="15"/>
      <c r="L821" s="16"/>
      <c r="M821" s="16"/>
    </row>
    <row r="822" spans="4:13" ht="15.75" customHeight="1" x14ac:dyDescent="0.25">
      <c r="D822" s="15"/>
      <c r="E822" s="15"/>
      <c r="F822" s="15"/>
      <c r="G822" s="15"/>
      <c r="L822" s="16"/>
      <c r="M822" s="16"/>
    </row>
    <row r="823" spans="4:13" ht="15.75" customHeight="1" x14ac:dyDescent="0.25">
      <c r="D823" s="15"/>
      <c r="E823" s="15"/>
      <c r="F823" s="15"/>
      <c r="G823" s="15"/>
      <c r="L823" s="16"/>
      <c r="M823" s="16"/>
    </row>
    <row r="824" spans="4:13" ht="15.75" customHeight="1" x14ac:dyDescent="0.25">
      <c r="D824" s="15"/>
      <c r="E824" s="15"/>
      <c r="F824" s="15"/>
      <c r="G824" s="15"/>
      <c r="L824" s="16"/>
      <c r="M824" s="16"/>
    </row>
    <row r="825" spans="4:13" ht="15.75" customHeight="1" x14ac:dyDescent="0.25">
      <c r="D825" s="15"/>
      <c r="E825" s="15"/>
      <c r="F825" s="15"/>
      <c r="G825" s="15"/>
      <c r="L825" s="16"/>
      <c r="M825" s="16"/>
    </row>
    <row r="826" spans="4:13" ht="15.75" customHeight="1" x14ac:dyDescent="0.25">
      <c r="D826" s="15"/>
      <c r="E826" s="15"/>
      <c r="F826" s="15"/>
      <c r="G826" s="15"/>
      <c r="L826" s="16"/>
      <c r="M826" s="16"/>
    </row>
    <row r="827" spans="4:13" ht="15.75" customHeight="1" x14ac:dyDescent="0.25">
      <c r="D827" s="15"/>
      <c r="E827" s="15"/>
      <c r="F827" s="15"/>
      <c r="G827" s="15"/>
      <c r="L827" s="16"/>
      <c r="M827" s="16"/>
    </row>
    <row r="828" spans="4:13" ht="15.75" customHeight="1" x14ac:dyDescent="0.25">
      <c r="D828" s="15"/>
      <c r="E828" s="15"/>
      <c r="F828" s="15"/>
      <c r="G828" s="15"/>
      <c r="L828" s="16"/>
      <c r="M828" s="16"/>
    </row>
    <row r="829" spans="4:13" ht="15.75" customHeight="1" x14ac:dyDescent="0.25">
      <c r="D829" s="15"/>
      <c r="E829" s="15"/>
      <c r="F829" s="15"/>
      <c r="G829" s="15"/>
      <c r="L829" s="16"/>
      <c r="M829" s="16"/>
    </row>
    <row r="830" spans="4:13" ht="15.75" customHeight="1" x14ac:dyDescent="0.25">
      <c r="D830" s="15"/>
      <c r="E830" s="15"/>
      <c r="F830" s="15"/>
      <c r="G830" s="15"/>
      <c r="L830" s="16"/>
      <c r="M830" s="16"/>
    </row>
    <row r="831" spans="4:13" ht="15.75" customHeight="1" x14ac:dyDescent="0.25">
      <c r="D831" s="15"/>
      <c r="E831" s="15"/>
      <c r="F831" s="15"/>
      <c r="G831" s="15"/>
      <c r="L831" s="16"/>
      <c r="M831" s="16"/>
    </row>
    <row r="832" spans="4:13" ht="15.75" customHeight="1" x14ac:dyDescent="0.25">
      <c r="D832" s="15"/>
      <c r="E832" s="15"/>
      <c r="F832" s="15"/>
      <c r="G832" s="15"/>
      <c r="L832" s="16"/>
      <c r="M832" s="16"/>
    </row>
    <row r="833" spans="4:13" ht="15.75" customHeight="1" x14ac:dyDescent="0.25">
      <c r="D833" s="15"/>
      <c r="E833" s="15"/>
      <c r="F833" s="15"/>
      <c r="G833" s="15"/>
      <c r="L833" s="16"/>
      <c r="M833" s="16"/>
    </row>
    <row r="834" spans="4:13" ht="15.75" customHeight="1" x14ac:dyDescent="0.25">
      <c r="D834" s="15"/>
      <c r="E834" s="15"/>
      <c r="F834" s="15"/>
      <c r="G834" s="15"/>
      <c r="L834" s="16"/>
      <c r="M834" s="16"/>
    </row>
    <row r="835" spans="4:13" ht="15.75" customHeight="1" x14ac:dyDescent="0.25">
      <c r="D835" s="15"/>
      <c r="E835" s="15"/>
      <c r="F835" s="15"/>
      <c r="G835" s="15"/>
      <c r="L835" s="16"/>
      <c r="M835" s="16"/>
    </row>
    <row r="836" spans="4:13" ht="15.75" customHeight="1" x14ac:dyDescent="0.25">
      <c r="D836" s="15"/>
      <c r="E836" s="15"/>
      <c r="F836" s="15"/>
      <c r="G836" s="15"/>
      <c r="L836" s="16"/>
      <c r="M836" s="16"/>
    </row>
    <row r="837" spans="4:13" ht="15.75" customHeight="1" x14ac:dyDescent="0.25">
      <c r="D837" s="15"/>
      <c r="E837" s="15"/>
      <c r="F837" s="15"/>
      <c r="G837" s="15"/>
      <c r="L837" s="16"/>
      <c r="M837" s="16"/>
    </row>
    <row r="838" spans="4:13" ht="15.75" customHeight="1" x14ac:dyDescent="0.25">
      <c r="D838" s="15"/>
      <c r="E838" s="15"/>
      <c r="F838" s="15"/>
      <c r="G838" s="15"/>
      <c r="L838" s="16"/>
      <c r="M838" s="16"/>
    </row>
    <row r="839" spans="4:13" ht="15.75" customHeight="1" x14ac:dyDescent="0.25">
      <c r="D839" s="15"/>
      <c r="E839" s="15"/>
      <c r="F839" s="15"/>
      <c r="G839" s="15"/>
      <c r="L839" s="16"/>
      <c r="M839" s="16"/>
    </row>
    <row r="840" spans="4:13" ht="15.75" customHeight="1" x14ac:dyDescent="0.25">
      <c r="D840" s="15"/>
      <c r="E840" s="15"/>
      <c r="F840" s="15"/>
      <c r="G840" s="15"/>
      <c r="L840" s="16"/>
      <c r="M840" s="16"/>
    </row>
    <row r="841" spans="4:13" ht="15.75" customHeight="1" x14ac:dyDescent="0.25">
      <c r="D841" s="15"/>
      <c r="E841" s="15"/>
      <c r="F841" s="15"/>
      <c r="G841" s="15"/>
      <c r="L841" s="16"/>
      <c r="M841" s="16"/>
    </row>
    <row r="842" spans="4:13" ht="15.75" customHeight="1" x14ac:dyDescent="0.25">
      <c r="D842" s="15"/>
      <c r="E842" s="15"/>
      <c r="F842" s="15"/>
      <c r="G842" s="15"/>
      <c r="L842" s="16"/>
      <c r="M842" s="16"/>
    </row>
    <row r="843" spans="4:13" ht="15.75" customHeight="1" x14ac:dyDescent="0.25">
      <c r="D843" s="15"/>
      <c r="E843" s="15"/>
      <c r="F843" s="15"/>
      <c r="G843" s="15"/>
      <c r="L843" s="16"/>
      <c r="M843" s="16"/>
    </row>
    <row r="844" spans="4:13" ht="15.75" customHeight="1" x14ac:dyDescent="0.25">
      <c r="D844" s="15"/>
      <c r="E844" s="15"/>
      <c r="F844" s="15"/>
      <c r="G844" s="15"/>
      <c r="L844" s="16"/>
      <c r="M844" s="16"/>
    </row>
    <row r="845" spans="4:13" ht="15.75" customHeight="1" x14ac:dyDescent="0.25">
      <c r="D845" s="15"/>
      <c r="E845" s="15"/>
      <c r="F845" s="15"/>
      <c r="G845" s="15"/>
      <c r="L845" s="16"/>
      <c r="M845" s="16"/>
    </row>
    <row r="846" spans="4:13" ht="15.75" customHeight="1" x14ac:dyDescent="0.25">
      <c r="D846" s="15"/>
      <c r="E846" s="15"/>
      <c r="F846" s="15"/>
      <c r="G846" s="15"/>
      <c r="L846" s="16"/>
      <c r="M846" s="16"/>
    </row>
    <row r="847" spans="4:13" ht="15.75" customHeight="1" x14ac:dyDescent="0.25">
      <c r="D847" s="15"/>
      <c r="E847" s="15"/>
      <c r="F847" s="15"/>
      <c r="G847" s="15"/>
      <c r="L847" s="16"/>
      <c r="M847" s="16"/>
    </row>
    <row r="848" spans="4:13" ht="15.75" customHeight="1" x14ac:dyDescent="0.25">
      <c r="D848" s="15"/>
      <c r="E848" s="15"/>
      <c r="F848" s="15"/>
      <c r="G848" s="15"/>
      <c r="L848" s="16"/>
      <c r="M848" s="16"/>
    </row>
    <row r="849" spans="4:13" ht="15.75" customHeight="1" x14ac:dyDescent="0.25">
      <c r="D849" s="15"/>
      <c r="E849" s="15"/>
      <c r="F849" s="15"/>
      <c r="G849" s="15"/>
      <c r="L849" s="16"/>
      <c r="M849" s="16"/>
    </row>
    <row r="850" spans="4:13" ht="15.75" customHeight="1" x14ac:dyDescent="0.25">
      <c r="D850" s="15"/>
      <c r="E850" s="15"/>
      <c r="F850" s="15"/>
      <c r="G850" s="15"/>
      <c r="L850" s="16"/>
      <c r="M850" s="16"/>
    </row>
    <row r="851" spans="4:13" ht="15.75" customHeight="1" x14ac:dyDescent="0.25">
      <c r="D851" s="15"/>
      <c r="E851" s="15"/>
      <c r="F851" s="15"/>
      <c r="G851" s="15"/>
      <c r="L851" s="16"/>
      <c r="M851" s="16"/>
    </row>
    <row r="852" spans="4:13" ht="15.75" customHeight="1" x14ac:dyDescent="0.25">
      <c r="D852" s="15"/>
      <c r="E852" s="15"/>
      <c r="F852" s="15"/>
      <c r="G852" s="15"/>
      <c r="L852" s="16"/>
      <c r="M852" s="16"/>
    </row>
    <row r="853" spans="4:13" ht="15.75" customHeight="1" x14ac:dyDescent="0.25">
      <c r="D853" s="15"/>
      <c r="E853" s="15"/>
      <c r="F853" s="15"/>
      <c r="G853" s="15"/>
      <c r="L853" s="16"/>
      <c r="M853" s="16"/>
    </row>
    <row r="854" spans="4:13" ht="15.75" customHeight="1" x14ac:dyDescent="0.25">
      <c r="D854" s="15"/>
      <c r="E854" s="15"/>
      <c r="F854" s="15"/>
      <c r="G854" s="15"/>
      <c r="L854" s="16"/>
      <c r="M854" s="16"/>
    </row>
    <row r="855" spans="4:13" ht="15.75" customHeight="1" x14ac:dyDescent="0.25">
      <c r="D855" s="15"/>
      <c r="E855" s="15"/>
      <c r="F855" s="15"/>
      <c r="G855" s="15"/>
      <c r="L855" s="16"/>
      <c r="M855" s="16"/>
    </row>
    <row r="856" spans="4:13" ht="15.75" customHeight="1" x14ac:dyDescent="0.25">
      <c r="D856" s="15"/>
      <c r="E856" s="15"/>
      <c r="F856" s="15"/>
      <c r="G856" s="15"/>
      <c r="L856" s="16"/>
      <c r="M856" s="16"/>
    </row>
    <row r="857" spans="4:13" ht="15.75" customHeight="1" x14ac:dyDescent="0.25">
      <c r="D857" s="15"/>
      <c r="E857" s="15"/>
      <c r="F857" s="15"/>
      <c r="G857" s="15"/>
      <c r="L857" s="16"/>
      <c r="M857" s="16"/>
    </row>
    <row r="858" spans="4:13" ht="15.75" customHeight="1" x14ac:dyDescent="0.25">
      <c r="D858" s="15"/>
      <c r="E858" s="15"/>
      <c r="F858" s="15"/>
      <c r="G858" s="15"/>
      <c r="L858" s="16"/>
      <c r="M858" s="16"/>
    </row>
    <row r="859" spans="4:13" ht="15.75" customHeight="1" x14ac:dyDescent="0.25">
      <c r="D859" s="15"/>
      <c r="E859" s="15"/>
      <c r="F859" s="15"/>
      <c r="G859" s="15"/>
      <c r="L859" s="16"/>
      <c r="M859" s="16"/>
    </row>
    <row r="860" spans="4:13" ht="15.75" customHeight="1" x14ac:dyDescent="0.25">
      <c r="D860" s="15"/>
      <c r="E860" s="15"/>
      <c r="F860" s="15"/>
      <c r="G860" s="15"/>
      <c r="L860" s="16"/>
      <c r="M860" s="16"/>
    </row>
    <row r="861" spans="4:13" ht="15.75" customHeight="1" x14ac:dyDescent="0.25">
      <c r="D861" s="15"/>
      <c r="E861" s="15"/>
      <c r="F861" s="15"/>
      <c r="G861" s="15"/>
      <c r="L861" s="16"/>
      <c r="M861" s="16"/>
    </row>
    <row r="862" spans="4:13" ht="15.75" customHeight="1" x14ac:dyDescent="0.25">
      <c r="D862" s="15"/>
      <c r="E862" s="15"/>
      <c r="F862" s="15"/>
      <c r="G862" s="15"/>
      <c r="L862" s="16"/>
      <c r="M862" s="16"/>
    </row>
    <row r="863" spans="4:13" ht="15.75" customHeight="1" x14ac:dyDescent="0.25">
      <c r="D863" s="15"/>
      <c r="E863" s="15"/>
      <c r="F863" s="15"/>
      <c r="G863" s="15"/>
      <c r="L863" s="16"/>
      <c r="M863" s="16"/>
    </row>
    <row r="864" spans="4:13" ht="15.75" customHeight="1" x14ac:dyDescent="0.25">
      <c r="D864" s="15"/>
      <c r="E864" s="15"/>
      <c r="F864" s="15"/>
      <c r="G864" s="15"/>
      <c r="L864" s="16"/>
      <c r="M864" s="16"/>
    </row>
    <row r="865" spans="4:13" ht="15.75" customHeight="1" x14ac:dyDescent="0.25">
      <c r="D865" s="15"/>
      <c r="E865" s="15"/>
      <c r="F865" s="15"/>
      <c r="G865" s="15"/>
      <c r="L865" s="16"/>
      <c r="M865" s="16"/>
    </row>
    <row r="866" spans="4:13" ht="15.75" customHeight="1" x14ac:dyDescent="0.25">
      <c r="D866" s="15"/>
      <c r="E866" s="15"/>
      <c r="F866" s="15"/>
      <c r="G866" s="15"/>
      <c r="L866" s="16"/>
      <c r="M866" s="16"/>
    </row>
    <row r="867" spans="4:13" ht="15.75" customHeight="1" x14ac:dyDescent="0.25">
      <c r="D867" s="15"/>
      <c r="E867" s="15"/>
      <c r="F867" s="15"/>
      <c r="G867" s="15"/>
      <c r="L867" s="16"/>
      <c r="M867" s="16"/>
    </row>
    <row r="868" spans="4:13" ht="15.75" customHeight="1" x14ac:dyDescent="0.25">
      <c r="D868" s="15"/>
      <c r="E868" s="15"/>
      <c r="F868" s="15"/>
      <c r="G868" s="15"/>
      <c r="L868" s="16"/>
      <c r="M868" s="16"/>
    </row>
    <row r="869" spans="4:13" ht="15.75" customHeight="1" x14ac:dyDescent="0.25">
      <c r="D869" s="15"/>
      <c r="E869" s="15"/>
      <c r="F869" s="15"/>
      <c r="G869" s="15"/>
      <c r="L869" s="16"/>
      <c r="M869" s="16"/>
    </row>
    <row r="870" spans="4:13" ht="15.75" customHeight="1" x14ac:dyDescent="0.25">
      <c r="D870" s="15"/>
      <c r="E870" s="15"/>
      <c r="F870" s="15"/>
      <c r="G870" s="15"/>
      <c r="L870" s="16"/>
      <c r="M870" s="16"/>
    </row>
    <row r="871" spans="4:13" ht="15.75" customHeight="1" x14ac:dyDescent="0.25">
      <c r="D871" s="15"/>
      <c r="E871" s="15"/>
      <c r="F871" s="15"/>
      <c r="G871" s="15"/>
      <c r="L871" s="16"/>
      <c r="M871" s="16"/>
    </row>
    <row r="872" spans="4:13" ht="15.75" customHeight="1" x14ac:dyDescent="0.25">
      <c r="D872" s="15"/>
      <c r="E872" s="15"/>
      <c r="F872" s="15"/>
      <c r="G872" s="15"/>
      <c r="L872" s="16"/>
      <c r="M872" s="16"/>
    </row>
    <row r="873" spans="4:13" ht="15.75" customHeight="1" x14ac:dyDescent="0.25">
      <c r="D873" s="15"/>
      <c r="E873" s="15"/>
      <c r="F873" s="15"/>
      <c r="G873" s="15"/>
      <c r="L873" s="16"/>
      <c r="M873" s="16"/>
    </row>
    <row r="874" spans="4:13" ht="15.75" customHeight="1" x14ac:dyDescent="0.25">
      <c r="D874" s="15"/>
      <c r="E874" s="15"/>
      <c r="F874" s="15"/>
      <c r="G874" s="15"/>
      <c r="L874" s="16"/>
      <c r="M874" s="16"/>
    </row>
    <row r="875" spans="4:13" ht="15.75" customHeight="1" x14ac:dyDescent="0.25">
      <c r="D875" s="15"/>
      <c r="E875" s="15"/>
      <c r="F875" s="15"/>
      <c r="G875" s="15"/>
      <c r="L875" s="16"/>
      <c r="M875" s="16"/>
    </row>
    <row r="876" spans="4:13" ht="15.75" customHeight="1" x14ac:dyDescent="0.25">
      <c r="D876" s="15"/>
      <c r="E876" s="15"/>
      <c r="F876" s="15"/>
      <c r="G876" s="15"/>
      <c r="L876" s="16"/>
      <c r="M876" s="16"/>
    </row>
    <row r="877" spans="4:13" ht="15.75" customHeight="1" x14ac:dyDescent="0.25">
      <c r="D877" s="15"/>
      <c r="E877" s="15"/>
      <c r="F877" s="15"/>
      <c r="G877" s="15"/>
      <c r="L877" s="16"/>
      <c r="M877" s="16"/>
    </row>
    <row r="878" spans="4:13" ht="15.75" customHeight="1" x14ac:dyDescent="0.25">
      <c r="D878" s="15"/>
      <c r="E878" s="15"/>
      <c r="F878" s="15"/>
      <c r="G878" s="15"/>
      <c r="L878" s="16"/>
      <c r="M878" s="16"/>
    </row>
    <row r="879" spans="4:13" ht="15.75" customHeight="1" x14ac:dyDescent="0.25">
      <c r="D879" s="15"/>
      <c r="E879" s="15"/>
      <c r="F879" s="15"/>
      <c r="G879" s="15"/>
      <c r="L879" s="16"/>
      <c r="M879" s="16"/>
    </row>
    <row r="880" spans="4:13" ht="15.75" customHeight="1" x14ac:dyDescent="0.25">
      <c r="D880" s="15"/>
      <c r="E880" s="15"/>
      <c r="F880" s="15"/>
      <c r="G880" s="15"/>
      <c r="L880" s="16"/>
      <c r="M880" s="16"/>
    </row>
    <row r="881" spans="4:13" ht="15.75" customHeight="1" x14ac:dyDescent="0.25">
      <c r="D881" s="15"/>
      <c r="E881" s="15"/>
      <c r="F881" s="15"/>
      <c r="G881" s="15"/>
      <c r="L881" s="16"/>
      <c r="M881" s="16"/>
    </row>
    <row r="882" spans="4:13" ht="15.75" customHeight="1" x14ac:dyDescent="0.25">
      <c r="D882" s="15"/>
      <c r="E882" s="15"/>
      <c r="F882" s="15"/>
      <c r="G882" s="15"/>
      <c r="L882" s="16"/>
      <c r="M882" s="16"/>
    </row>
    <row r="883" spans="4:13" ht="15.75" customHeight="1" x14ac:dyDescent="0.25">
      <c r="D883" s="15"/>
      <c r="E883" s="15"/>
      <c r="F883" s="15"/>
      <c r="G883" s="15"/>
      <c r="L883" s="16"/>
      <c r="M883" s="16"/>
    </row>
    <row r="884" spans="4:13" ht="15.75" customHeight="1" x14ac:dyDescent="0.25">
      <c r="D884" s="15"/>
      <c r="E884" s="15"/>
      <c r="F884" s="15"/>
      <c r="G884" s="15"/>
      <c r="L884" s="16"/>
      <c r="M884" s="16"/>
    </row>
    <row r="885" spans="4:13" ht="15.75" customHeight="1" x14ac:dyDescent="0.25">
      <c r="D885" s="15"/>
      <c r="E885" s="15"/>
      <c r="F885" s="15"/>
      <c r="G885" s="15"/>
      <c r="L885" s="16"/>
      <c r="M885" s="16"/>
    </row>
    <row r="886" spans="4:13" ht="15.75" customHeight="1" x14ac:dyDescent="0.25">
      <c r="D886" s="15"/>
      <c r="E886" s="15"/>
      <c r="F886" s="15"/>
      <c r="G886" s="15"/>
      <c r="L886" s="16"/>
      <c r="M886" s="16"/>
    </row>
    <row r="887" spans="4:13" ht="15.75" customHeight="1" x14ac:dyDescent="0.25">
      <c r="D887" s="15"/>
      <c r="E887" s="15"/>
      <c r="F887" s="15"/>
      <c r="G887" s="15"/>
      <c r="L887" s="16"/>
      <c r="M887" s="16"/>
    </row>
    <row r="888" spans="4:13" ht="15.75" customHeight="1" x14ac:dyDescent="0.25">
      <c r="D888" s="15"/>
      <c r="E888" s="15"/>
      <c r="F888" s="15"/>
      <c r="G888" s="15"/>
      <c r="L888" s="16"/>
      <c r="M888" s="16"/>
    </row>
    <row r="889" spans="4:13" ht="15.75" customHeight="1" x14ac:dyDescent="0.25">
      <c r="D889" s="15"/>
      <c r="E889" s="15"/>
      <c r="F889" s="15"/>
      <c r="G889" s="15"/>
      <c r="L889" s="16"/>
      <c r="M889" s="16"/>
    </row>
    <row r="890" spans="4:13" ht="15.75" customHeight="1" x14ac:dyDescent="0.25">
      <c r="D890" s="15"/>
      <c r="E890" s="15"/>
      <c r="F890" s="15"/>
      <c r="G890" s="15"/>
      <c r="L890" s="16"/>
      <c r="M890" s="16"/>
    </row>
    <row r="891" spans="4:13" ht="15.75" customHeight="1" x14ac:dyDescent="0.25">
      <c r="D891" s="15"/>
      <c r="E891" s="15"/>
      <c r="F891" s="15"/>
      <c r="G891" s="15"/>
      <c r="L891" s="16"/>
      <c r="M891" s="16"/>
    </row>
    <row r="892" spans="4:13" ht="15.75" customHeight="1" x14ac:dyDescent="0.25">
      <c r="D892" s="15"/>
      <c r="E892" s="15"/>
      <c r="F892" s="15"/>
      <c r="G892" s="15"/>
      <c r="L892" s="16"/>
      <c r="M892" s="16"/>
    </row>
    <row r="893" spans="4:13" ht="15.75" customHeight="1" x14ac:dyDescent="0.25">
      <c r="D893" s="15"/>
      <c r="E893" s="15"/>
      <c r="F893" s="15"/>
      <c r="G893" s="15"/>
      <c r="L893" s="16"/>
      <c r="M893" s="16"/>
    </row>
    <row r="894" spans="4:13" ht="15.75" customHeight="1" x14ac:dyDescent="0.25">
      <c r="D894" s="15"/>
      <c r="E894" s="15"/>
      <c r="F894" s="15"/>
      <c r="G894" s="15"/>
      <c r="L894" s="16"/>
      <c r="M894" s="16"/>
    </row>
    <row r="895" spans="4:13" ht="15.75" customHeight="1" x14ac:dyDescent="0.25">
      <c r="D895" s="15"/>
      <c r="E895" s="15"/>
      <c r="F895" s="15"/>
      <c r="G895" s="15"/>
      <c r="L895" s="16"/>
      <c r="M895" s="16"/>
    </row>
    <row r="896" spans="4:13" ht="15.75" customHeight="1" x14ac:dyDescent="0.25">
      <c r="D896" s="15"/>
      <c r="E896" s="15"/>
      <c r="F896" s="15"/>
      <c r="G896" s="15"/>
      <c r="L896" s="16"/>
      <c r="M896" s="16"/>
    </row>
    <row r="897" spans="4:13" ht="15.75" customHeight="1" x14ac:dyDescent="0.25">
      <c r="D897" s="15"/>
      <c r="E897" s="15"/>
      <c r="F897" s="15"/>
      <c r="G897" s="15"/>
      <c r="L897" s="16"/>
      <c r="M897" s="16"/>
    </row>
    <row r="898" spans="4:13" ht="15.75" customHeight="1" x14ac:dyDescent="0.25">
      <c r="D898" s="15"/>
      <c r="E898" s="15"/>
      <c r="F898" s="15"/>
      <c r="G898" s="15"/>
      <c r="L898" s="16"/>
      <c r="M898" s="16"/>
    </row>
    <row r="899" spans="4:13" ht="15.75" customHeight="1" x14ac:dyDescent="0.25">
      <c r="D899" s="15"/>
      <c r="E899" s="15"/>
      <c r="F899" s="15"/>
      <c r="G899" s="15"/>
      <c r="L899" s="16"/>
      <c r="M899" s="16"/>
    </row>
    <row r="900" spans="4:13" ht="15.75" customHeight="1" x14ac:dyDescent="0.25">
      <c r="D900" s="15"/>
      <c r="E900" s="15"/>
      <c r="F900" s="15"/>
      <c r="G900" s="15"/>
      <c r="L900" s="16"/>
      <c r="M900" s="16"/>
    </row>
    <row r="901" spans="4:13" ht="15.75" customHeight="1" x14ac:dyDescent="0.25">
      <c r="D901" s="15"/>
      <c r="E901" s="15"/>
      <c r="F901" s="15"/>
      <c r="G901" s="15"/>
      <c r="L901" s="16"/>
      <c r="M901" s="16"/>
    </row>
    <row r="902" spans="4:13" ht="15.75" customHeight="1" x14ac:dyDescent="0.25">
      <c r="D902" s="15"/>
      <c r="E902" s="15"/>
      <c r="F902" s="15"/>
      <c r="G902" s="15"/>
      <c r="L902" s="16"/>
      <c r="M902" s="16"/>
    </row>
    <row r="903" spans="4:13" ht="15.75" customHeight="1" x14ac:dyDescent="0.25">
      <c r="D903" s="15"/>
      <c r="E903" s="15"/>
      <c r="F903" s="15"/>
      <c r="G903" s="15"/>
      <c r="L903" s="16"/>
      <c r="M903" s="16"/>
    </row>
    <row r="904" spans="4:13" ht="15.75" customHeight="1" x14ac:dyDescent="0.25">
      <c r="D904" s="15"/>
      <c r="E904" s="15"/>
      <c r="F904" s="15"/>
      <c r="G904" s="15"/>
      <c r="L904" s="16"/>
      <c r="M904" s="16"/>
    </row>
    <row r="905" spans="4:13" ht="15.75" customHeight="1" x14ac:dyDescent="0.25">
      <c r="D905" s="15"/>
      <c r="E905" s="15"/>
      <c r="F905" s="15"/>
      <c r="G905" s="15"/>
      <c r="L905" s="16"/>
      <c r="M905" s="16"/>
    </row>
    <row r="906" spans="4:13" ht="15.75" customHeight="1" x14ac:dyDescent="0.25">
      <c r="D906" s="15"/>
      <c r="E906" s="15"/>
      <c r="F906" s="15"/>
      <c r="G906" s="15"/>
      <c r="L906" s="16"/>
      <c r="M906" s="16"/>
    </row>
    <row r="907" spans="4:13" ht="15.75" customHeight="1" x14ac:dyDescent="0.25">
      <c r="D907" s="15"/>
      <c r="E907" s="15"/>
      <c r="F907" s="15"/>
      <c r="G907" s="15"/>
      <c r="L907" s="16"/>
      <c r="M907" s="16"/>
    </row>
    <row r="908" spans="4:13" ht="15.75" customHeight="1" x14ac:dyDescent="0.25">
      <c r="D908" s="15"/>
      <c r="E908" s="15"/>
      <c r="F908" s="15"/>
      <c r="G908" s="15"/>
      <c r="L908" s="16"/>
      <c r="M908" s="16"/>
    </row>
    <row r="909" spans="4:13" ht="15.75" customHeight="1" x14ac:dyDescent="0.25">
      <c r="D909" s="15"/>
      <c r="E909" s="15"/>
      <c r="F909" s="15"/>
      <c r="G909" s="15"/>
      <c r="L909" s="16"/>
      <c r="M909" s="16"/>
    </row>
    <row r="910" spans="4:13" ht="15.75" customHeight="1" x14ac:dyDescent="0.25">
      <c r="D910" s="15"/>
      <c r="E910" s="15"/>
      <c r="F910" s="15"/>
      <c r="G910" s="15"/>
      <c r="L910" s="16"/>
      <c r="M910" s="16"/>
    </row>
    <row r="911" spans="4:13" ht="15.75" customHeight="1" x14ac:dyDescent="0.25">
      <c r="D911" s="15"/>
      <c r="E911" s="15"/>
      <c r="F911" s="15"/>
      <c r="G911" s="15"/>
      <c r="L911" s="16"/>
      <c r="M911" s="16"/>
    </row>
    <row r="912" spans="4:13" ht="15.75" customHeight="1" x14ac:dyDescent="0.25">
      <c r="D912" s="15"/>
      <c r="E912" s="15"/>
      <c r="F912" s="15"/>
      <c r="G912" s="15"/>
      <c r="L912" s="16"/>
      <c r="M912" s="16"/>
    </row>
    <row r="913" spans="4:13" ht="15.75" customHeight="1" x14ac:dyDescent="0.25">
      <c r="D913" s="15"/>
      <c r="E913" s="15"/>
      <c r="F913" s="15"/>
      <c r="G913" s="15"/>
      <c r="L913" s="16"/>
      <c r="M913" s="16"/>
    </row>
    <row r="914" spans="4:13" ht="15.75" customHeight="1" x14ac:dyDescent="0.25">
      <c r="D914" s="15"/>
      <c r="E914" s="15"/>
      <c r="F914" s="15"/>
      <c r="G914" s="15"/>
      <c r="L914" s="16"/>
      <c r="M914" s="16"/>
    </row>
    <row r="915" spans="4:13" ht="15.75" customHeight="1" x14ac:dyDescent="0.25">
      <c r="D915" s="15"/>
      <c r="E915" s="15"/>
      <c r="F915" s="15"/>
      <c r="G915" s="15"/>
      <c r="L915" s="16"/>
      <c r="M915" s="16"/>
    </row>
    <row r="916" spans="4:13" ht="15.75" customHeight="1" x14ac:dyDescent="0.25">
      <c r="D916" s="15"/>
      <c r="E916" s="15"/>
      <c r="F916" s="15"/>
      <c r="G916" s="15"/>
      <c r="L916" s="16"/>
      <c r="M916" s="16"/>
    </row>
    <row r="917" spans="4:13" ht="15.75" customHeight="1" x14ac:dyDescent="0.25">
      <c r="D917" s="15"/>
      <c r="E917" s="15"/>
      <c r="F917" s="15"/>
      <c r="G917" s="15"/>
      <c r="L917" s="16"/>
      <c r="M917" s="16"/>
    </row>
    <row r="918" spans="4:13" ht="15.75" customHeight="1" x14ac:dyDescent="0.25">
      <c r="D918" s="15"/>
      <c r="E918" s="15"/>
      <c r="F918" s="15"/>
      <c r="G918" s="15"/>
      <c r="L918" s="16"/>
      <c r="M918" s="16"/>
    </row>
    <row r="919" spans="4:13" ht="15.75" customHeight="1" x14ac:dyDescent="0.25">
      <c r="D919" s="15"/>
      <c r="E919" s="15"/>
      <c r="F919" s="15"/>
      <c r="G919" s="15"/>
      <c r="L919" s="16"/>
      <c r="M919" s="16"/>
    </row>
    <row r="920" spans="4:13" ht="15.75" customHeight="1" x14ac:dyDescent="0.25">
      <c r="D920" s="15"/>
      <c r="E920" s="15"/>
      <c r="F920" s="15"/>
      <c r="G920" s="15"/>
      <c r="L920" s="16"/>
      <c r="M920" s="16"/>
    </row>
    <row r="921" spans="4:13" ht="15.75" customHeight="1" x14ac:dyDescent="0.25">
      <c r="D921" s="15"/>
      <c r="E921" s="15"/>
      <c r="F921" s="15"/>
      <c r="G921" s="15"/>
      <c r="L921" s="16"/>
      <c r="M921" s="16"/>
    </row>
    <row r="922" spans="4:13" ht="15.75" customHeight="1" x14ac:dyDescent="0.25">
      <c r="D922" s="15"/>
      <c r="E922" s="15"/>
      <c r="F922" s="15"/>
      <c r="G922" s="15"/>
      <c r="L922" s="16"/>
      <c r="M922" s="16"/>
    </row>
    <row r="923" spans="4:13" ht="15.75" customHeight="1" x14ac:dyDescent="0.25">
      <c r="D923" s="15"/>
      <c r="E923" s="15"/>
      <c r="F923" s="15"/>
      <c r="G923" s="15"/>
      <c r="L923" s="16"/>
      <c r="M923" s="16"/>
    </row>
    <row r="924" spans="4:13" ht="15.75" customHeight="1" x14ac:dyDescent="0.25">
      <c r="D924" s="15"/>
      <c r="E924" s="15"/>
      <c r="F924" s="15"/>
      <c r="G924" s="15"/>
      <c r="L924" s="16"/>
      <c r="M924" s="16"/>
    </row>
    <row r="925" spans="4:13" ht="15.75" customHeight="1" x14ac:dyDescent="0.25">
      <c r="D925" s="15"/>
      <c r="E925" s="15"/>
      <c r="F925" s="15"/>
      <c r="G925" s="15"/>
      <c r="L925" s="16"/>
      <c r="M925" s="16"/>
    </row>
    <row r="926" spans="4:13" ht="15.75" customHeight="1" x14ac:dyDescent="0.25">
      <c r="D926" s="15"/>
      <c r="E926" s="15"/>
      <c r="F926" s="15"/>
      <c r="G926" s="15"/>
      <c r="L926" s="16"/>
      <c r="M926" s="16"/>
    </row>
    <row r="927" spans="4:13" ht="15.75" customHeight="1" x14ac:dyDescent="0.25">
      <c r="D927" s="15"/>
      <c r="E927" s="15"/>
      <c r="F927" s="15"/>
      <c r="G927" s="15"/>
      <c r="L927" s="16"/>
      <c r="M927" s="16"/>
    </row>
    <row r="928" spans="4:13" ht="15.75" customHeight="1" x14ac:dyDescent="0.25">
      <c r="D928" s="15"/>
      <c r="E928" s="15"/>
      <c r="F928" s="15"/>
      <c r="G928" s="15"/>
      <c r="L928" s="16"/>
      <c r="M928" s="16"/>
    </row>
    <row r="929" spans="4:13" ht="15.75" customHeight="1" x14ac:dyDescent="0.25">
      <c r="D929" s="15"/>
      <c r="E929" s="15"/>
      <c r="F929" s="15"/>
      <c r="G929" s="15"/>
      <c r="L929" s="16"/>
      <c r="M929" s="16"/>
    </row>
    <row r="930" spans="4:13" ht="15.75" customHeight="1" x14ac:dyDescent="0.25">
      <c r="D930" s="15"/>
      <c r="E930" s="15"/>
      <c r="F930" s="15"/>
      <c r="G930" s="15"/>
      <c r="L930" s="16"/>
      <c r="M930" s="16"/>
    </row>
    <row r="931" spans="4:13" ht="15.75" customHeight="1" x14ac:dyDescent="0.25">
      <c r="D931" s="15"/>
      <c r="E931" s="15"/>
      <c r="F931" s="15"/>
      <c r="G931" s="15"/>
      <c r="L931" s="16"/>
      <c r="M931" s="16"/>
    </row>
    <row r="932" spans="4:13" ht="15.75" customHeight="1" x14ac:dyDescent="0.25">
      <c r="D932" s="15"/>
      <c r="E932" s="15"/>
      <c r="F932" s="15"/>
      <c r="G932" s="15"/>
      <c r="L932" s="16"/>
      <c r="M932" s="16"/>
    </row>
    <row r="933" spans="4:13" ht="15.75" customHeight="1" x14ac:dyDescent="0.25">
      <c r="D933" s="15"/>
      <c r="E933" s="15"/>
      <c r="F933" s="15"/>
      <c r="G933" s="15"/>
      <c r="L933" s="16"/>
      <c r="M933" s="16"/>
    </row>
    <row r="934" spans="4:13" ht="15.75" customHeight="1" x14ac:dyDescent="0.25">
      <c r="D934" s="15"/>
      <c r="E934" s="15"/>
      <c r="F934" s="15"/>
      <c r="G934" s="15"/>
      <c r="L934" s="16"/>
      <c r="M934" s="16"/>
    </row>
    <row r="935" spans="4:13" ht="15.75" customHeight="1" x14ac:dyDescent="0.25">
      <c r="D935" s="15"/>
      <c r="E935" s="15"/>
      <c r="F935" s="15"/>
      <c r="G935" s="15"/>
      <c r="L935" s="16"/>
      <c r="M935" s="16"/>
    </row>
    <row r="936" spans="4:13" ht="15.75" customHeight="1" x14ac:dyDescent="0.25">
      <c r="D936" s="15"/>
      <c r="E936" s="15"/>
      <c r="F936" s="15"/>
      <c r="G936" s="15"/>
      <c r="L936" s="16"/>
      <c r="M936" s="16"/>
    </row>
    <row r="937" spans="4:13" ht="15.75" customHeight="1" x14ac:dyDescent="0.25">
      <c r="D937" s="15"/>
      <c r="E937" s="15"/>
      <c r="F937" s="15"/>
      <c r="G937" s="15"/>
      <c r="L937" s="16"/>
      <c r="M937" s="16"/>
    </row>
    <row r="938" spans="4:13" ht="15.75" customHeight="1" x14ac:dyDescent="0.25">
      <c r="D938" s="15"/>
      <c r="E938" s="15"/>
      <c r="F938" s="15"/>
      <c r="G938" s="15"/>
      <c r="L938" s="16"/>
      <c r="M938" s="16"/>
    </row>
    <row r="939" spans="4:13" ht="15.75" customHeight="1" x14ac:dyDescent="0.25">
      <c r="D939" s="15"/>
      <c r="E939" s="15"/>
      <c r="F939" s="15"/>
      <c r="G939" s="15"/>
      <c r="L939" s="16"/>
      <c r="M939" s="16"/>
    </row>
    <row r="940" spans="4:13" ht="15.75" customHeight="1" x14ac:dyDescent="0.25">
      <c r="D940" s="15"/>
      <c r="E940" s="15"/>
      <c r="F940" s="15"/>
      <c r="G940" s="15"/>
      <c r="L940" s="16"/>
      <c r="M940" s="16"/>
    </row>
    <row r="941" spans="4:13" ht="15.75" customHeight="1" x14ac:dyDescent="0.25">
      <c r="D941" s="15"/>
      <c r="E941" s="15"/>
      <c r="F941" s="15"/>
      <c r="G941" s="15"/>
      <c r="L941" s="16"/>
      <c r="M941" s="16"/>
    </row>
    <row r="942" spans="4:13" ht="15.75" customHeight="1" x14ac:dyDescent="0.25">
      <c r="D942" s="15"/>
      <c r="E942" s="15"/>
      <c r="F942" s="15"/>
      <c r="G942" s="15"/>
      <c r="L942" s="16"/>
      <c r="M942" s="16"/>
    </row>
    <row r="943" spans="4:13" ht="15.75" customHeight="1" x14ac:dyDescent="0.25">
      <c r="D943" s="15"/>
      <c r="E943" s="15"/>
      <c r="F943" s="15"/>
      <c r="G943" s="15"/>
      <c r="L943" s="16"/>
      <c r="M943" s="16"/>
    </row>
    <row r="944" spans="4:13" ht="15.75" customHeight="1" x14ac:dyDescent="0.25">
      <c r="D944" s="15"/>
      <c r="E944" s="15"/>
      <c r="F944" s="15"/>
      <c r="G944" s="15"/>
      <c r="L944" s="16"/>
      <c r="M944" s="16"/>
    </row>
    <row r="945" spans="4:13" ht="15.75" customHeight="1" x14ac:dyDescent="0.25">
      <c r="D945" s="15"/>
      <c r="E945" s="15"/>
      <c r="F945" s="15"/>
      <c r="G945" s="15"/>
      <c r="L945" s="16"/>
      <c r="M945" s="16"/>
    </row>
    <row r="946" spans="4:13" ht="15.75" customHeight="1" x14ac:dyDescent="0.25">
      <c r="D946" s="15"/>
      <c r="E946" s="15"/>
      <c r="F946" s="15"/>
      <c r="G946" s="15"/>
      <c r="L946" s="16"/>
      <c r="M946" s="16"/>
    </row>
    <row r="947" spans="4:13" ht="15.75" customHeight="1" x14ac:dyDescent="0.25">
      <c r="D947" s="15"/>
      <c r="E947" s="15"/>
      <c r="F947" s="15"/>
      <c r="G947" s="15"/>
      <c r="L947" s="16"/>
      <c r="M947" s="16"/>
    </row>
    <row r="948" spans="4:13" ht="15.75" customHeight="1" x14ac:dyDescent="0.25">
      <c r="D948" s="15"/>
      <c r="E948" s="15"/>
      <c r="F948" s="15"/>
      <c r="G948" s="15"/>
      <c r="L948" s="16"/>
      <c r="M948" s="16"/>
    </row>
    <row r="949" spans="4:13" ht="15.75" customHeight="1" x14ac:dyDescent="0.25">
      <c r="D949" s="15"/>
      <c r="E949" s="15"/>
      <c r="F949" s="15"/>
      <c r="G949" s="15"/>
      <c r="L949" s="16"/>
      <c r="M949" s="16"/>
    </row>
    <row r="950" spans="4:13" ht="15.75" customHeight="1" x14ac:dyDescent="0.25">
      <c r="D950" s="15"/>
      <c r="E950" s="15"/>
      <c r="F950" s="15"/>
      <c r="G950" s="15"/>
      <c r="L950" s="16"/>
      <c r="M950" s="16"/>
    </row>
    <row r="951" spans="4:13" ht="15.75" customHeight="1" x14ac:dyDescent="0.25">
      <c r="D951" s="15"/>
      <c r="E951" s="15"/>
      <c r="F951" s="15"/>
      <c r="G951" s="15"/>
      <c r="L951" s="16"/>
      <c r="M951" s="16"/>
    </row>
    <row r="952" spans="4:13" ht="15.75" customHeight="1" x14ac:dyDescent="0.25">
      <c r="D952" s="15"/>
      <c r="E952" s="15"/>
      <c r="F952" s="15"/>
      <c r="G952" s="15"/>
      <c r="L952" s="16"/>
      <c r="M952" s="16"/>
    </row>
    <row r="953" spans="4:13" ht="15.75" customHeight="1" x14ac:dyDescent="0.25">
      <c r="D953" s="15"/>
      <c r="E953" s="15"/>
      <c r="F953" s="15"/>
      <c r="G953" s="15"/>
      <c r="L953" s="16"/>
      <c r="M953" s="16"/>
    </row>
    <row r="954" spans="4:13" ht="15.75" customHeight="1" x14ac:dyDescent="0.25">
      <c r="D954" s="15"/>
      <c r="E954" s="15"/>
      <c r="F954" s="15"/>
      <c r="G954" s="15"/>
      <c r="L954" s="16"/>
      <c r="M954" s="16"/>
    </row>
    <row r="955" spans="4:13" ht="15.75" customHeight="1" x14ac:dyDescent="0.25">
      <c r="D955" s="15"/>
      <c r="E955" s="15"/>
      <c r="F955" s="15"/>
      <c r="G955" s="15"/>
      <c r="L955" s="16"/>
      <c r="M955" s="16"/>
    </row>
    <row r="956" spans="4:13" ht="15.75" customHeight="1" x14ac:dyDescent="0.25">
      <c r="D956" s="15"/>
      <c r="E956" s="15"/>
      <c r="F956" s="15"/>
      <c r="G956" s="15"/>
      <c r="L956" s="16"/>
      <c r="M956" s="16"/>
    </row>
    <row r="957" spans="4:13" ht="15.75" customHeight="1" x14ac:dyDescent="0.25">
      <c r="D957" s="15"/>
      <c r="E957" s="15"/>
      <c r="F957" s="15"/>
      <c r="G957" s="15"/>
      <c r="L957" s="16"/>
      <c r="M957" s="16"/>
    </row>
    <row r="958" spans="4:13" ht="15.75" customHeight="1" x14ac:dyDescent="0.25">
      <c r="D958" s="15"/>
      <c r="E958" s="15"/>
      <c r="F958" s="15"/>
      <c r="G958" s="15"/>
      <c r="L958" s="16"/>
      <c r="M958" s="16"/>
    </row>
    <row r="959" spans="4:13" ht="15.75" customHeight="1" x14ac:dyDescent="0.25">
      <c r="D959" s="15"/>
      <c r="E959" s="15"/>
      <c r="F959" s="15"/>
      <c r="G959" s="15"/>
      <c r="L959" s="16"/>
      <c r="M959" s="16"/>
    </row>
    <row r="960" spans="4:13" ht="15.75" customHeight="1" x14ac:dyDescent="0.25">
      <c r="D960" s="15"/>
      <c r="E960" s="15"/>
      <c r="F960" s="15"/>
      <c r="G960" s="15"/>
      <c r="L960" s="16"/>
      <c r="M960" s="16"/>
    </row>
    <row r="961" spans="4:13" ht="15.75" customHeight="1" x14ac:dyDescent="0.25">
      <c r="D961" s="15"/>
      <c r="E961" s="15"/>
      <c r="F961" s="15"/>
      <c r="G961" s="15"/>
      <c r="L961" s="16"/>
      <c r="M961" s="16"/>
    </row>
    <row r="962" spans="4:13" ht="15.75" customHeight="1" x14ac:dyDescent="0.25">
      <c r="D962" s="15"/>
      <c r="E962" s="15"/>
      <c r="F962" s="15"/>
      <c r="G962" s="15"/>
      <c r="L962" s="16"/>
      <c r="M962" s="16"/>
    </row>
    <row r="963" spans="4:13" ht="15.75" customHeight="1" x14ac:dyDescent="0.25">
      <c r="D963" s="15"/>
      <c r="E963" s="15"/>
      <c r="F963" s="15"/>
      <c r="G963" s="15"/>
      <c r="L963" s="16"/>
      <c r="M963" s="16"/>
    </row>
    <row r="964" spans="4:13" ht="15.75" customHeight="1" x14ac:dyDescent="0.25">
      <c r="D964" s="15"/>
      <c r="E964" s="15"/>
      <c r="F964" s="15"/>
      <c r="G964" s="15"/>
      <c r="L964" s="16"/>
      <c r="M964" s="16"/>
    </row>
    <row r="965" spans="4:13" ht="15.75" customHeight="1" x14ac:dyDescent="0.25">
      <c r="D965" s="15"/>
      <c r="E965" s="15"/>
      <c r="F965" s="15"/>
      <c r="G965" s="15"/>
      <c r="L965" s="16"/>
      <c r="M965" s="16"/>
    </row>
    <row r="966" spans="4:13" ht="15.75" customHeight="1" x14ac:dyDescent="0.25">
      <c r="D966" s="15"/>
      <c r="E966" s="15"/>
      <c r="F966" s="15"/>
      <c r="G966" s="15"/>
      <c r="L966" s="16"/>
      <c r="M966" s="16"/>
    </row>
    <row r="967" spans="4:13" ht="15.75" customHeight="1" x14ac:dyDescent="0.25">
      <c r="D967" s="15"/>
      <c r="E967" s="15"/>
      <c r="F967" s="15"/>
      <c r="G967" s="15"/>
      <c r="L967" s="16"/>
      <c r="M967" s="16"/>
    </row>
    <row r="968" spans="4:13" ht="15.75" customHeight="1" x14ac:dyDescent="0.25">
      <c r="D968" s="15"/>
      <c r="E968" s="15"/>
      <c r="F968" s="15"/>
      <c r="G968" s="15"/>
      <c r="L968" s="16"/>
      <c r="M968" s="16"/>
    </row>
    <row r="969" spans="4:13" ht="15.75" customHeight="1" x14ac:dyDescent="0.25">
      <c r="D969" s="15"/>
      <c r="E969" s="15"/>
      <c r="F969" s="15"/>
      <c r="G969" s="15"/>
      <c r="L969" s="16"/>
      <c r="M969" s="16"/>
    </row>
    <row r="970" spans="4:13" ht="15.75" customHeight="1" x14ac:dyDescent="0.25">
      <c r="D970" s="15"/>
      <c r="E970" s="15"/>
      <c r="F970" s="15"/>
      <c r="G970" s="15"/>
      <c r="L970" s="16"/>
      <c r="M970" s="16"/>
    </row>
    <row r="971" spans="4:13" ht="15.75" customHeight="1" x14ac:dyDescent="0.25">
      <c r="D971" s="15"/>
      <c r="E971" s="15"/>
      <c r="F971" s="15"/>
      <c r="G971" s="15"/>
      <c r="L971" s="16"/>
      <c r="M971" s="16"/>
    </row>
    <row r="972" spans="4:13" ht="15.75" customHeight="1" x14ac:dyDescent="0.25">
      <c r="D972" s="15"/>
      <c r="E972" s="15"/>
      <c r="F972" s="15"/>
      <c r="G972" s="15"/>
      <c r="L972" s="16"/>
      <c r="M972" s="16"/>
    </row>
  </sheetData>
  <pageMargins left="0.75" right="0.75" top="1" bottom="1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Data - Feb 15,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Matan Diamond</cp:lastModifiedBy>
  <dcterms:created xsi:type="dcterms:W3CDTF">2022-02-20T20:36:57Z</dcterms:created>
  <dcterms:modified xsi:type="dcterms:W3CDTF">2022-02-20T20:36:57Z</dcterms:modified>
</cp:coreProperties>
</file>