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matthewlambert/Desktop/GitHub/Excel-Data-Science/"/>
    </mc:Choice>
  </mc:AlternateContent>
  <xr:revisionPtr revIDLastSave="0" documentId="13_ncr:1_{2B3F18B5-011C-464C-B76E-D2FD3A60B7EA}" xr6:coauthVersionLast="47" xr6:coauthVersionMax="47" xr10:uidLastSave="{00000000-0000-0000-0000-000000000000}"/>
  <bookViews>
    <workbookView xWindow="-76100" yWindow="780" windowWidth="36920" windowHeight="19740" xr2:uid="{247B3406-CF32-C548-8C7A-E4383F027AC5}"/>
  </bookViews>
  <sheets>
    <sheet name="Stocks -&gt;" sheetId="1" r:id="rId1"/>
    <sheet name="MSFT" sheetId="2" r:id="rId2"/>
    <sheet name="TSLA" sheetId="3" r:id="rId3"/>
    <sheet name="AAPL" sheetId="4"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 l="1"/>
  <c r="A2" i="4" a="1"/>
  <c r="A2" i="4" s="1"/>
  <c r="W11" i="4"/>
  <c r="W10" i="4"/>
  <c r="W9" i="4"/>
  <c r="W8" i="4"/>
  <c r="W5" i="4"/>
  <c r="Z4" i="4" a="1"/>
  <c r="Z4" i="4" s="1"/>
  <c r="W4" i="4"/>
  <c r="W3" i="4"/>
  <c r="C2" i="4"/>
  <c r="K1" i="4" a="1"/>
  <c r="K1" i="4" s="1"/>
  <c r="K1" i="3" a="1"/>
  <c r="K1" i="3" s="1"/>
  <c r="W11" i="3"/>
  <c r="W10" i="3"/>
  <c r="W9" i="3"/>
  <c r="W8" i="3"/>
  <c r="W5" i="3"/>
  <c r="Z4" i="3" a="1"/>
  <c r="Z4" i="3" s="1"/>
  <c r="W4" i="3"/>
  <c r="W3" i="3"/>
  <c r="C2" i="3"/>
  <c r="A2" i="3" a="1"/>
  <c r="A2" i="3" s="1"/>
  <c r="Z4" i="2" a="1"/>
  <c r="Z4" i="2" s="1"/>
  <c r="AA4" i="2" s="1"/>
  <c r="A2" i="2" a="1"/>
  <c r="A2" i="2" s="1"/>
  <c r="W5" i="2"/>
  <c r="W4" i="2"/>
  <c r="W3" i="2"/>
  <c r="W9" i="2"/>
  <c r="W10" i="2"/>
  <c r="W11" i="2"/>
  <c r="W8" i="2"/>
  <c r="C2" i="2"/>
  <c r="A3" i="2" a="1"/>
  <c r="A3" i="4" a="1"/>
  <c r="A3" i="3" a="1"/>
  <c r="G129" i="4" l="1"/>
  <c r="J125" i="4"/>
  <c r="G122" i="4"/>
  <c r="J118" i="4"/>
  <c r="K118" i="4" s="1"/>
  <c r="J115" i="4"/>
  <c r="K115" i="4" s="1"/>
  <c r="G112" i="4"/>
  <c r="J105" i="4"/>
  <c r="K105" i="4" s="1"/>
  <c r="J98" i="4"/>
  <c r="K98" i="4" s="1"/>
  <c r="G95" i="4"/>
  <c r="G92" i="4"/>
  <c r="J88" i="4"/>
  <c r="K88" i="4" s="1"/>
  <c r="G85" i="4"/>
  <c r="G78" i="4"/>
  <c r="G75" i="4"/>
  <c r="J71" i="4"/>
  <c r="K71" i="4" s="1"/>
  <c r="J68" i="4"/>
  <c r="K68" i="4" s="1"/>
  <c r="G65" i="4"/>
  <c r="J61" i="4"/>
  <c r="G58" i="4"/>
  <c r="J54" i="4"/>
  <c r="K54" i="4" s="1"/>
  <c r="J51" i="4"/>
  <c r="K51" i="4" s="1"/>
  <c r="G48" i="4"/>
  <c r="J41" i="4"/>
  <c r="K41" i="4" s="1"/>
  <c r="J34" i="4"/>
  <c r="K34" i="4" s="1"/>
  <c r="G31" i="4"/>
  <c r="J27" i="4"/>
  <c r="K27" i="4" s="1"/>
  <c r="G24" i="4"/>
  <c r="J20" i="4"/>
  <c r="K20" i="4" s="1"/>
  <c r="G17" i="4"/>
  <c r="J13" i="4"/>
  <c r="K13" i="4" s="1"/>
  <c r="J10" i="4"/>
  <c r="K10" i="4" s="1"/>
  <c r="J5" i="4"/>
  <c r="K5" i="4" s="1"/>
  <c r="A3" i="4"/>
  <c r="J128" i="4"/>
  <c r="K128" i="4" s="1"/>
  <c r="G125" i="4"/>
  <c r="G118" i="4"/>
  <c r="G115" i="4"/>
  <c r="J111" i="4"/>
  <c r="K111" i="4" s="1"/>
  <c r="J108" i="4"/>
  <c r="K108" i="4" s="1"/>
  <c r="G105" i="4"/>
  <c r="J101" i="4"/>
  <c r="K101" i="4" s="1"/>
  <c r="G98" i="4"/>
  <c r="J94" i="4"/>
  <c r="K94" i="4" s="1"/>
  <c r="J91" i="4"/>
  <c r="K91" i="4" s="1"/>
  <c r="G88" i="4"/>
  <c r="J81" i="4"/>
  <c r="K81" i="4" s="1"/>
  <c r="J74" i="4"/>
  <c r="K74" i="4" s="1"/>
  <c r="G71" i="4"/>
  <c r="G68" i="4"/>
  <c r="J64" i="4"/>
  <c r="K64" i="4" s="1"/>
  <c r="G61" i="4"/>
  <c r="G54" i="4"/>
  <c r="G51" i="4"/>
  <c r="J47" i="4"/>
  <c r="K47" i="4" s="1"/>
  <c r="J44" i="4"/>
  <c r="K44" i="4" s="1"/>
  <c r="G41" i="4"/>
  <c r="J37" i="4"/>
  <c r="K37" i="4" s="1"/>
  <c r="G34" i="4"/>
  <c r="J30" i="4"/>
  <c r="K30" i="4" s="1"/>
  <c r="G27" i="4"/>
  <c r="J23" i="4"/>
  <c r="K23" i="4" s="1"/>
  <c r="G20" i="4"/>
  <c r="J16" i="4"/>
  <c r="K16" i="4" s="1"/>
  <c r="G13" i="4"/>
  <c r="G10" i="4"/>
  <c r="J7" i="4"/>
  <c r="K7" i="4" s="1"/>
  <c r="G5" i="4"/>
  <c r="G128" i="4"/>
  <c r="J121" i="4"/>
  <c r="K121" i="4" s="1"/>
  <c r="J114" i="4"/>
  <c r="K114" i="4" s="1"/>
  <c r="G111" i="4"/>
  <c r="G108" i="4"/>
  <c r="J104" i="4"/>
  <c r="K104" i="4" s="1"/>
  <c r="G101" i="4"/>
  <c r="G94" i="4"/>
  <c r="G91" i="4"/>
  <c r="J87" i="4"/>
  <c r="K87" i="4" s="1"/>
  <c r="J84" i="4"/>
  <c r="K84" i="4" s="1"/>
  <c r="G81" i="4"/>
  <c r="J77" i="4"/>
  <c r="K77" i="4" s="1"/>
  <c r="G74" i="4"/>
  <c r="J70" i="4"/>
  <c r="K70" i="4" s="1"/>
  <c r="J67" i="4"/>
  <c r="K67" i="4" s="1"/>
  <c r="G64" i="4"/>
  <c r="J57" i="4"/>
  <c r="K57" i="4" s="1"/>
  <c r="J50" i="4"/>
  <c r="K50" i="4" s="1"/>
  <c r="G47" i="4"/>
  <c r="G44" i="4"/>
  <c r="J40" i="4"/>
  <c r="K40" i="4" s="1"/>
  <c r="G37" i="4"/>
  <c r="G30" i="4"/>
  <c r="J26" i="4"/>
  <c r="K26" i="4" s="1"/>
  <c r="G23" i="4"/>
  <c r="J19" i="4"/>
  <c r="K19" i="4" s="1"/>
  <c r="G16" i="4"/>
  <c r="J12" i="4"/>
  <c r="K12" i="4" s="1"/>
  <c r="G7" i="4"/>
  <c r="J127" i="4"/>
  <c r="K127" i="4" s="1"/>
  <c r="J124" i="4"/>
  <c r="K124" i="4" s="1"/>
  <c r="G121" i="4"/>
  <c r="J117" i="4"/>
  <c r="K117" i="4" s="1"/>
  <c r="G114" i="4"/>
  <c r="J110" i="4"/>
  <c r="K110" i="4" s="1"/>
  <c r="J107" i="4"/>
  <c r="K107" i="4" s="1"/>
  <c r="G104" i="4"/>
  <c r="J97" i="4"/>
  <c r="K97" i="4" s="1"/>
  <c r="J90" i="4"/>
  <c r="K90" i="4" s="1"/>
  <c r="G87" i="4"/>
  <c r="G84" i="4"/>
  <c r="J80" i="4"/>
  <c r="K80" i="4" s="1"/>
  <c r="G77" i="4"/>
  <c r="G70" i="4"/>
  <c r="G67" i="4"/>
  <c r="J63" i="4"/>
  <c r="K63" i="4" s="1"/>
  <c r="J60" i="4"/>
  <c r="K60" i="4" s="1"/>
  <c r="G57" i="4"/>
  <c r="J53" i="4"/>
  <c r="K53" i="4" s="1"/>
  <c r="G50" i="4"/>
  <c r="J46" i="4"/>
  <c r="K46" i="4" s="1"/>
  <c r="J43" i="4"/>
  <c r="K43" i="4" s="1"/>
  <c r="G40" i="4"/>
  <c r="J33" i="4"/>
  <c r="K33" i="4" s="1"/>
  <c r="G26" i="4"/>
  <c r="J22" i="4"/>
  <c r="K22" i="4" s="1"/>
  <c r="G19" i="4"/>
  <c r="J15" i="4"/>
  <c r="K15" i="4" s="1"/>
  <c r="G12" i="4"/>
  <c r="J9" i="4"/>
  <c r="K9" i="4" s="1"/>
  <c r="J130" i="4"/>
  <c r="K130" i="4" s="1"/>
  <c r="G127" i="4"/>
  <c r="G124" i="4"/>
  <c r="J120" i="4"/>
  <c r="K120" i="4" s="1"/>
  <c r="G117" i="4"/>
  <c r="G110" i="4"/>
  <c r="G107" i="4"/>
  <c r="J103" i="4"/>
  <c r="K103" i="4" s="1"/>
  <c r="J100" i="4"/>
  <c r="K100" i="4" s="1"/>
  <c r="G97" i="4"/>
  <c r="J93" i="4"/>
  <c r="K93" i="4" s="1"/>
  <c r="G90" i="4"/>
  <c r="J86" i="4"/>
  <c r="K86" i="4" s="1"/>
  <c r="J83" i="4"/>
  <c r="K83" i="4" s="1"/>
  <c r="G80" i="4"/>
  <c r="J73" i="4"/>
  <c r="K73" i="4" s="1"/>
  <c r="J66" i="4"/>
  <c r="K66" i="4" s="1"/>
  <c r="G63" i="4"/>
  <c r="G60" i="4"/>
  <c r="J56" i="4"/>
  <c r="K56" i="4" s="1"/>
  <c r="G53" i="4"/>
  <c r="G46" i="4"/>
  <c r="G43" i="4"/>
  <c r="J39" i="4"/>
  <c r="K39" i="4" s="1"/>
  <c r="J36" i="4"/>
  <c r="K36" i="4" s="1"/>
  <c r="G33" i="4"/>
  <c r="J29" i="4"/>
  <c r="K29" i="4" s="1"/>
  <c r="G22" i="4"/>
  <c r="J18" i="4"/>
  <c r="K18" i="4" s="1"/>
  <c r="G15" i="4"/>
  <c r="G9" i="4"/>
  <c r="J6" i="4"/>
  <c r="K6" i="4" s="1"/>
  <c r="J4" i="4"/>
  <c r="G130" i="4"/>
  <c r="J126" i="4"/>
  <c r="K126" i="4" s="1"/>
  <c r="J123" i="4"/>
  <c r="K123" i="4" s="1"/>
  <c r="G120" i="4"/>
  <c r="J113" i="4"/>
  <c r="K113" i="4" s="1"/>
  <c r="J106" i="4"/>
  <c r="K106" i="4" s="1"/>
  <c r="G103" i="4"/>
  <c r="G100" i="4"/>
  <c r="J96" i="4"/>
  <c r="K96" i="4" s="1"/>
  <c r="G93" i="4"/>
  <c r="G86" i="4"/>
  <c r="G83" i="4"/>
  <c r="J79" i="4"/>
  <c r="K79" i="4" s="1"/>
  <c r="J76" i="4"/>
  <c r="K76" i="4" s="1"/>
  <c r="G73" i="4"/>
  <c r="J69" i="4"/>
  <c r="K69" i="4" s="1"/>
  <c r="G66" i="4"/>
  <c r="J62" i="4"/>
  <c r="K62" i="4" s="1"/>
  <c r="J59" i="4"/>
  <c r="K59" i="4" s="1"/>
  <c r="G56" i="4"/>
  <c r="J49" i="4"/>
  <c r="K49" i="4" s="1"/>
  <c r="J42" i="4"/>
  <c r="K42" i="4" s="1"/>
  <c r="G39" i="4"/>
  <c r="G36" i="4"/>
  <c r="J32" i="4"/>
  <c r="K32" i="4" s="1"/>
  <c r="G29" i="4"/>
  <c r="J25" i="4"/>
  <c r="K25" i="4" s="1"/>
  <c r="G18" i="4"/>
  <c r="J14" i="4"/>
  <c r="K14" i="4" s="1"/>
  <c r="J11" i="4"/>
  <c r="K11" i="4" s="1"/>
  <c r="G6" i="4"/>
  <c r="G126" i="4"/>
  <c r="G123" i="4"/>
  <c r="J119" i="4"/>
  <c r="K119" i="4" s="1"/>
  <c r="J116" i="4"/>
  <c r="K116" i="4" s="1"/>
  <c r="G113" i="4"/>
  <c r="J109" i="4"/>
  <c r="K109" i="4" s="1"/>
  <c r="G106" i="4"/>
  <c r="J102" i="4"/>
  <c r="K102" i="4" s="1"/>
  <c r="J99" i="4"/>
  <c r="K99" i="4" s="1"/>
  <c r="G96" i="4"/>
  <c r="J89" i="4"/>
  <c r="K89" i="4" s="1"/>
  <c r="J82" i="4"/>
  <c r="K82" i="4" s="1"/>
  <c r="G79" i="4"/>
  <c r="G76" i="4"/>
  <c r="J72" i="4"/>
  <c r="K72" i="4" s="1"/>
  <c r="G69" i="4"/>
  <c r="G62" i="4"/>
  <c r="G59" i="4"/>
  <c r="J55" i="4"/>
  <c r="K55" i="4" s="1"/>
  <c r="J52" i="4"/>
  <c r="K52" i="4" s="1"/>
  <c r="G49" i="4"/>
  <c r="J45" i="4"/>
  <c r="K45" i="4" s="1"/>
  <c r="G42" i="4"/>
  <c r="J38" i="4"/>
  <c r="K38" i="4" s="1"/>
  <c r="J35" i="4"/>
  <c r="K35" i="4" s="1"/>
  <c r="G32" i="4"/>
  <c r="J28" i="4"/>
  <c r="K28" i="4" s="1"/>
  <c r="G25" i="4"/>
  <c r="J21" i="4"/>
  <c r="K21" i="4" s="1"/>
  <c r="G14" i="4"/>
  <c r="G11" i="4"/>
  <c r="J8" i="4"/>
  <c r="K8" i="4" s="1"/>
  <c r="N3" i="4"/>
  <c r="H123" i="4" s="1"/>
  <c r="I123" i="4" s="1"/>
  <c r="G8" i="4"/>
  <c r="J129" i="4"/>
  <c r="K129" i="4" s="1"/>
  <c r="K125" i="4"/>
  <c r="J122" i="4"/>
  <c r="K122" i="4" s="1"/>
  <c r="G119" i="4"/>
  <c r="G116" i="4"/>
  <c r="J112" i="4"/>
  <c r="K112" i="4" s="1"/>
  <c r="G109" i="4"/>
  <c r="G102" i="4"/>
  <c r="G99" i="4"/>
  <c r="J95" i="4"/>
  <c r="K95" i="4" s="1"/>
  <c r="J92" i="4"/>
  <c r="K92" i="4" s="1"/>
  <c r="G89" i="4"/>
  <c r="J85" i="4"/>
  <c r="K85" i="4" s="1"/>
  <c r="G82" i="4"/>
  <c r="J78" i="4"/>
  <c r="K78" i="4" s="1"/>
  <c r="J75" i="4"/>
  <c r="K75" i="4" s="1"/>
  <c r="G72" i="4"/>
  <c r="J65" i="4"/>
  <c r="K65" i="4" s="1"/>
  <c r="K61" i="4"/>
  <c r="J58" i="4"/>
  <c r="K58" i="4" s="1"/>
  <c r="G55" i="4"/>
  <c r="G52" i="4"/>
  <c r="J48" i="4"/>
  <c r="K48" i="4" s="1"/>
  <c r="G45" i="4"/>
  <c r="G38" i="4"/>
  <c r="G35" i="4"/>
  <c r="J31" i="4"/>
  <c r="K31" i="4" s="1"/>
  <c r="G28" i="4"/>
  <c r="J24" i="4"/>
  <c r="K24" i="4" s="1"/>
  <c r="G21" i="4"/>
  <c r="J17" i="4"/>
  <c r="K17" i="4" s="1"/>
  <c r="H95" i="4"/>
  <c r="I95" i="4" s="1"/>
  <c r="H41" i="4"/>
  <c r="I41" i="4" s="1"/>
  <c r="H81" i="4"/>
  <c r="I81" i="4" s="1"/>
  <c r="H10" i="4"/>
  <c r="I10" i="4" s="1"/>
  <c r="H20" i="4"/>
  <c r="I20" i="4" s="1"/>
  <c r="H126" i="4"/>
  <c r="I126" i="4" s="1"/>
  <c r="H83" i="4"/>
  <c r="I83" i="4" s="1"/>
  <c r="J127" i="3"/>
  <c r="K127" i="3" s="1"/>
  <c r="G126" i="3"/>
  <c r="J119" i="3"/>
  <c r="K119" i="3" s="1"/>
  <c r="G118" i="3"/>
  <c r="J111" i="3"/>
  <c r="K111" i="3" s="1"/>
  <c r="G110" i="3"/>
  <c r="J103" i="3"/>
  <c r="K103" i="3" s="1"/>
  <c r="G102" i="3"/>
  <c r="J95" i="3"/>
  <c r="K95" i="3" s="1"/>
  <c r="G94" i="3"/>
  <c r="J87" i="3"/>
  <c r="K87" i="3" s="1"/>
  <c r="G86" i="3"/>
  <c r="J79" i="3"/>
  <c r="K79" i="3" s="1"/>
  <c r="G78" i="3"/>
  <c r="J71" i="3"/>
  <c r="K71" i="3" s="1"/>
  <c r="G70" i="3"/>
  <c r="J63" i="3"/>
  <c r="K63" i="3" s="1"/>
  <c r="G62" i="3"/>
  <c r="J55" i="3"/>
  <c r="K55" i="3" s="1"/>
  <c r="G54" i="3"/>
  <c r="J47" i="3"/>
  <c r="K47" i="3" s="1"/>
  <c r="G46" i="3"/>
  <c r="J39" i="3"/>
  <c r="K39" i="3" s="1"/>
  <c r="G38" i="3"/>
  <c r="G32" i="3"/>
  <c r="G28" i="3"/>
  <c r="G24" i="3"/>
  <c r="G20" i="3"/>
  <c r="G16" i="3"/>
  <c r="G12" i="3"/>
  <c r="G11" i="3"/>
  <c r="G10" i="3"/>
  <c r="G9" i="3"/>
  <c r="G8" i="3"/>
  <c r="J130" i="3"/>
  <c r="K130" i="3" s="1"/>
  <c r="G129" i="3"/>
  <c r="J122" i="3"/>
  <c r="K122" i="3" s="1"/>
  <c r="G121" i="3"/>
  <c r="J114" i="3"/>
  <c r="K114" i="3" s="1"/>
  <c r="G113" i="3"/>
  <c r="J106" i="3"/>
  <c r="K106" i="3" s="1"/>
  <c r="G105" i="3"/>
  <c r="J98" i="3"/>
  <c r="K98" i="3" s="1"/>
  <c r="G97" i="3"/>
  <c r="J90" i="3"/>
  <c r="K90" i="3" s="1"/>
  <c r="G89" i="3"/>
  <c r="J82" i="3"/>
  <c r="K82" i="3" s="1"/>
  <c r="G81" i="3"/>
  <c r="J74" i="3"/>
  <c r="K74" i="3" s="1"/>
  <c r="G73" i="3"/>
  <c r="J66" i="3"/>
  <c r="K66" i="3" s="1"/>
  <c r="G65" i="3"/>
  <c r="J58" i="3"/>
  <c r="K58" i="3" s="1"/>
  <c r="G57" i="3"/>
  <c r="J50" i="3"/>
  <c r="K50" i="3" s="1"/>
  <c r="G49" i="3"/>
  <c r="J42" i="3"/>
  <c r="K42" i="3" s="1"/>
  <c r="G41" i="3"/>
  <c r="J34" i="3"/>
  <c r="K34" i="3" s="1"/>
  <c r="J30" i="3"/>
  <c r="K30" i="3" s="1"/>
  <c r="J26" i="3"/>
  <c r="K26" i="3" s="1"/>
  <c r="J22" i="3"/>
  <c r="K22" i="3" s="1"/>
  <c r="J18" i="3"/>
  <c r="K18" i="3" s="1"/>
  <c r="J14" i="3"/>
  <c r="K14" i="3" s="1"/>
  <c r="J125" i="3"/>
  <c r="K125" i="3" s="1"/>
  <c r="G124" i="3"/>
  <c r="J117" i="3"/>
  <c r="K117" i="3" s="1"/>
  <c r="G116" i="3"/>
  <c r="J109" i="3"/>
  <c r="K109" i="3" s="1"/>
  <c r="G108" i="3"/>
  <c r="J101" i="3"/>
  <c r="K101" i="3" s="1"/>
  <c r="G100" i="3"/>
  <c r="J93" i="3"/>
  <c r="K93" i="3" s="1"/>
  <c r="G92" i="3"/>
  <c r="J85" i="3"/>
  <c r="K85" i="3" s="1"/>
  <c r="G84" i="3"/>
  <c r="J77" i="3"/>
  <c r="K77" i="3" s="1"/>
  <c r="G76" i="3"/>
  <c r="J69" i="3"/>
  <c r="K69" i="3" s="1"/>
  <c r="G68" i="3"/>
  <c r="J61" i="3"/>
  <c r="K61" i="3" s="1"/>
  <c r="G60" i="3"/>
  <c r="J53" i="3"/>
  <c r="K53" i="3" s="1"/>
  <c r="G52" i="3"/>
  <c r="J45" i="3"/>
  <c r="K45" i="3" s="1"/>
  <c r="G44" i="3"/>
  <c r="J37" i="3"/>
  <c r="K37" i="3" s="1"/>
  <c r="G36" i="3"/>
  <c r="G33" i="3"/>
  <c r="G29" i="3"/>
  <c r="G25" i="3"/>
  <c r="G21" i="3"/>
  <c r="G17" i="3"/>
  <c r="G13" i="3"/>
  <c r="J128" i="3"/>
  <c r="K128" i="3" s="1"/>
  <c r="G127" i="3"/>
  <c r="J120" i="3"/>
  <c r="K120" i="3" s="1"/>
  <c r="G119" i="3"/>
  <c r="J112" i="3"/>
  <c r="K112" i="3" s="1"/>
  <c r="G111" i="3"/>
  <c r="J104" i="3"/>
  <c r="K104" i="3" s="1"/>
  <c r="G103" i="3"/>
  <c r="J96" i="3"/>
  <c r="K96" i="3" s="1"/>
  <c r="G95" i="3"/>
  <c r="J88" i="3"/>
  <c r="K88" i="3" s="1"/>
  <c r="G87" i="3"/>
  <c r="J80" i="3"/>
  <c r="K80" i="3" s="1"/>
  <c r="G79" i="3"/>
  <c r="J72" i="3"/>
  <c r="K72" i="3" s="1"/>
  <c r="G71" i="3"/>
  <c r="J64" i="3"/>
  <c r="K64" i="3" s="1"/>
  <c r="G63" i="3"/>
  <c r="J56" i="3"/>
  <c r="K56" i="3" s="1"/>
  <c r="G55" i="3"/>
  <c r="J48" i="3"/>
  <c r="K48" i="3" s="1"/>
  <c r="G47" i="3"/>
  <c r="J40" i="3"/>
  <c r="K40" i="3" s="1"/>
  <c r="G39" i="3"/>
  <c r="J31" i="3"/>
  <c r="K31" i="3" s="1"/>
  <c r="J27" i="3"/>
  <c r="K27" i="3" s="1"/>
  <c r="J23" i="3"/>
  <c r="K23" i="3" s="1"/>
  <c r="J19" i="3"/>
  <c r="K19" i="3" s="1"/>
  <c r="J15" i="3"/>
  <c r="K15" i="3" s="1"/>
  <c r="J6" i="3"/>
  <c r="K6" i="3" s="1"/>
  <c r="J5" i="3"/>
  <c r="K5" i="3" s="1"/>
  <c r="G130" i="3"/>
  <c r="J123" i="3"/>
  <c r="K123" i="3" s="1"/>
  <c r="G122" i="3"/>
  <c r="J115" i="3"/>
  <c r="K115" i="3" s="1"/>
  <c r="G114" i="3"/>
  <c r="J107" i="3"/>
  <c r="K107" i="3" s="1"/>
  <c r="G106" i="3"/>
  <c r="J99" i="3"/>
  <c r="K99" i="3" s="1"/>
  <c r="G98" i="3"/>
  <c r="J91" i="3"/>
  <c r="K91" i="3" s="1"/>
  <c r="G90" i="3"/>
  <c r="J83" i="3"/>
  <c r="K83" i="3" s="1"/>
  <c r="G82" i="3"/>
  <c r="J75" i="3"/>
  <c r="K75" i="3" s="1"/>
  <c r="G74" i="3"/>
  <c r="J67" i="3"/>
  <c r="K67" i="3" s="1"/>
  <c r="G66" i="3"/>
  <c r="J59" i="3"/>
  <c r="K59" i="3" s="1"/>
  <c r="G58" i="3"/>
  <c r="J51" i="3"/>
  <c r="K51" i="3" s="1"/>
  <c r="G50" i="3"/>
  <c r="J43" i="3"/>
  <c r="K43" i="3" s="1"/>
  <c r="G42" i="3"/>
  <c r="J35" i="3"/>
  <c r="K35" i="3" s="1"/>
  <c r="G34" i="3"/>
  <c r="G30" i="3"/>
  <c r="G26" i="3"/>
  <c r="G22" i="3"/>
  <c r="G18" i="3"/>
  <c r="G14" i="3"/>
  <c r="J7" i="3"/>
  <c r="K7" i="3" s="1"/>
  <c r="J126" i="3"/>
  <c r="K126" i="3" s="1"/>
  <c r="G125" i="3"/>
  <c r="J118" i="3"/>
  <c r="K118" i="3" s="1"/>
  <c r="G117" i="3"/>
  <c r="J110" i="3"/>
  <c r="K110" i="3" s="1"/>
  <c r="G109" i="3"/>
  <c r="J102" i="3"/>
  <c r="K102" i="3" s="1"/>
  <c r="G101" i="3"/>
  <c r="J94" i="3"/>
  <c r="K94" i="3" s="1"/>
  <c r="G93" i="3"/>
  <c r="J86" i="3"/>
  <c r="K86" i="3" s="1"/>
  <c r="G85" i="3"/>
  <c r="J78" i="3"/>
  <c r="K78" i="3" s="1"/>
  <c r="G77" i="3"/>
  <c r="J70" i="3"/>
  <c r="K70" i="3" s="1"/>
  <c r="G69" i="3"/>
  <c r="J62" i="3"/>
  <c r="K62" i="3" s="1"/>
  <c r="G61" i="3"/>
  <c r="J54" i="3"/>
  <c r="K54" i="3" s="1"/>
  <c r="G53" i="3"/>
  <c r="J46" i="3"/>
  <c r="K46" i="3" s="1"/>
  <c r="G45" i="3"/>
  <c r="J38" i="3"/>
  <c r="K38" i="3" s="1"/>
  <c r="G37" i="3"/>
  <c r="J32" i="3"/>
  <c r="K32" i="3" s="1"/>
  <c r="J28" i="3"/>
  <c r="K28" i="3" s="1"/>
  <c r="J24" i="3"/>
  <c r="K24" i="3" s="1"/>
  <c r="J20" i="3"/>
  <c r="K20" i="3" s="1"/>
  <c r="J16" i="3"/>
  <c r="K16" i="3" s="1"/>
  <c r="J12" i="3"/>
  <c r="K12" i="3" s="1"/>
  <c r="J11" i="3"/>
  <c r="K11" i="3" s="1"/>
  <c r="J10" i="3"/>
  <c r="K10" i="3" s="1"/>
  <c r="J9" i="3"/>
  <c r="K9" i="3" s="1"/>
  <c r="J8" i="3"/>
  <c r="K8" i="3" s="1"/>
  <c r="J4" i="3"/>
  <c r="J129" i="3"/>
  <c r="K129" i="3" s="1"/>
  <c r="G128" i="3"/>
  <c r="J121" i="3"/>
  <c r="K121" i="3" s="1"/>
  <c r="G120" i="3"/>
  <c r="J113" i="3"/>
  <c r="K113" i="3" s="1"/>
  <c r="G112" i="3"/>
  <c r="J105" i="3"/>
  <c r="K105" i="3" s="1"/>
  <c r="G104" i="3"/>
  <c r="J97" i="3"/>
  <c r="K97" i="3" s="1"/>
  <c r="G96" i="3"/>
  <c r="J89" i="3"/>
  <c r="K89" i="3" s="1"/>
  <c r="G88" i="3"/>
  <c r="J81" i="3"/>
  <c r="K81" i="3" s="1"/>
  <c r="G80" i="3"/>
  <c r="J73" i="3"/>
  <c r="K73" i="3" s="1"/>
  <c r="G72" i="3"/>
  <c r="J65" i="3"/>
  <c r="K65" i="3" s="1"/>
  <c r="G64" i="3"/>
  <c r="J57" i="3"/>
  <c r="K57" i="3" s="1"/>
  <c r="G56" i="3"/>
  <c r="J49" i="3"/>
  <c r="K49" i="3" s="1"/>
  <c r="G48" i="3"/>
  <c r="J41" i="3"/>
  <c r="K41" i="3" s="1"/>
  <c r="G40" i="3"/>
  <c r="G31" i="3"/>
  <c r="G27" i="3"/>
  <c r="G23" i="3"/>
  <c r="G19" i="3"/>
  <c r="G15" i="3"/>
  <c r="G6" i="3"/>
  <c r="G5" i="3"/>
  <c r="J116" i="3"/>
  <c r="K116" i="3" s="1"/>
  <c r="G91" i="3"/>
  <c r="J52" i="3"/>
  <c r="K52" i="3" s="1"/>
  <c r="J17" i="3"/>
  <c r="K17" i="3" s="1"/>
  <c r="N3" i="3"/>
  <c r="A3" i="3"/>
  <c r="G115" i="3"/>
  <c r="J76" i="3"/>
  <c r="K76" i="3" s="1"/>
  <c r="G51" i="3"/>
  <c r="J100" i="3"/>
  <c r="K100" i="3" s="1"/>
  <c r="G75" i="3"/>
  <c r="J36" i="3"/>
  <c r="K36" i="3" s="1"/>
  <c r="J25" i="3"/>
  <c r="K25" i="3" s="1"/>
  <c r="J124" i="3"/>
  <c r="K124" i="3" s="1"/>
  <c r="G99" i="3"/>
  <c r="J60" i="3"/>
  <c r="K60" i="3" s="1"/>
  <c r="G35" i="3"/>
  <c r="J13" i="3"/>
  <c r="K13" i="3" s="1"/>
  <c r="G123" i="3"/>
  <c r="J84" i="3"/>
  <c r="K84" i="3" s="1"/>
  <c r="G59" i="3"/>
  <c r="J33" i="3"/>
  <c r="K33" i="3" s="1"/>
  <c r="J92" i="3"/>
  <c r="K92" i="3" s="1"/>
  <c r="G67" i="3"/>
  <c r="J29" i="3"/>
  <c r="K29" i="3" s="1"/>
  <c r="J108" i="3"/>
  <c r="K108" i="3" s="1"/>
  <c r="G83" i="3"/>
  <c r="J44" i="3"/>
  <c r="K44" i="3" s="1"/>
  <c r="J21" i="3"/>
  <c r="K21" i="3" s="1"/>
  <c r="G107" i="3"/>
  <c r="J68" i="3"/>
  <c r="K68" i="3" s="1"/>
  <c r="G43" i="3"/>
  <c r="G7" i="3"/>
  <c r="J5" i="2"/>
  <c r="K5" i="2" s="1"/>
  <c r="J13" i="2"/>
  <c r="J21" i="2"/>
  <c r="J29" i="2"/>
  <c r="J37" i="2"/>
  <c r="J45" i="2"/>
  <c r="J53" i="2"/>
  <c r="J61" i="2"/>
  <c r="J69" i="2"/>
  <c r="J77" i="2"/>
  <c r="J85" i="2"/>
  <c r="J93" i="2"/>
  <c r="J101" i="2"/>
  <c r="J109" i="2"/>
  <c r="J117" i="2"/>
  <c r="J125" i="2"/>
  <c r="J6" i="2"/>
  <c r="J14" i="2"/>
  <c r="J22" i="2"/>
  <c r="J30" i="2"/>
  <c r="J38" i="2"/>
  <c r="J46" i="2"/>
  <c r="J54" i="2"/>
  <c r="J62" i="2"/>
  <c r="J70" i="2"/>
  <c r="J78" i="2"/>
  <c r="J86" i="2"/>
  <c r="J94" i="2"/>
  <c r="J102" i="2"/>
  <c r="J110" i="2"/>
  <c r="J118" i="2"/>
  <c r="J126" i="2"/>
  <c r="J7" i="2"/>
  <c r="J15" i="2"/>
  <c r="J23" i="2"/>
  <c r="J31" i="2"/>
  <c r="J39" i="2"/>
  <c r="J47" i="2"/>
  <c r="J55" i="2"/>
  <c r="J63" i="2"/>
  <c r="J71" i="2"/>
  <c r="J79" i="2"/>
  <c r="J87" i="2"/>
  <c r="J95" i="2"/>
  <c r="J103" i="2"/>
  <c r="J111" i="2"/>
  <c r="J119" i="2"/>
  <c r="J127" i="2"/>
  <c r="J8" i="2"/>
  <c r="J16" i="2"/>
  <c r="J24" i="2"/>
  <c r="J32" i="2"/>
  <c r="J40" i="2"/>
  <c r="J48" i="2"/>
  <c r="J56" i="2"/>
  <c r="J64" i="2"/>
  <c r="J72" i="2"/>
  <c r="J80" i="2"/>
  <c r="J88" i="2"/>
  <c r="J96" i="2"/>
  <c r="J104" i="2"/>
  <c r="J112" i="2"/>
  <c r="J120" i="2"/>
  <c r="J128" i="2"/>
  <c r="J9" i="2"/>
  <c r="J17" i="2"/>
  <c r="J25" i="2"/>
  <c r="J33" i="2"/>
  <c r="J41" i="2"/>
  <c r="J49" i="2"/>
  <c r="J57" i="2"/>
  <c r="J65" i="2"/>
  <c r="J73" i="2"/>
  <c r="J81" i="2"/>
  <c r="J89" i="2"/>
  <c r="J97" i="2"/>
  <c r="J105" i="2"/>
  <c r="J113" i="2"/>
  <c r="J121" i="2"/>
  <c r="J129" i="2"/>
  <c r="J10" i="2"/>
  <c r="J18" i="2"/>
  <c r="J26" i="2"/>
  <c r="J34" i="2"/>
  <c r="J42" i="2"/>
  <c r="J50" i="2"/>
  <c r="J58" i="2"/>
  <c r="J66" i="2"/>
  <c r="J74" i="2"/>
  <c r="J82" i="2"/>
  <c r="J90" i="2"/>
  <c r="J98" i="2"/>
  <c r="J106" i="2"/>
  <c r="J114" i="2"/>
  <c r="J122" i="2"/>
  <c r="J130" i="2"/>
  <c r="J11" i="2"/>
  <c r="J19" i="2"/>
  <c r="J27" i="2"/>
  <c r="J35" i="2"/>
  <c r="J43" i="2"/>
  <c r="J51" i="2"/>
  <c r="J59" i="2"/>
  <c r="J67" i="2"/>
  <c r="J75" i="2"/>
  <c r="J83" i="2"/>
  <c r="J91" i="2"/>
  <c r="J99" i="2"/>
  <c r="J107" i="2"/>
  <c r="J115" i="2"/>
  <c r="J123" i="2"/>
  <c r="J12" i="2"/>
  <c r="J20" i="2"/>
  <c r="J28" i="2"/>
  <c r="J36" i="2"/>
  <c r="J44" i="2"/>
  <c r="J52" i="2"/>
  <c r="J60" i="2"/>
  <c r="J68" i="2"/>
  <c r="J76" i="2"/>
  <c r="J84" i="2"/>
  <c r="J92" i="2"/>
  <c r="J100" i="2"/>
  <c r="J108" i="2"/>
  <c r="J116" i="2"/>
  <c r="J124" i="2"/>
  <c r="J4" i="2"/>
  <c r="G67" i="2"/>
  <c r="G69" i="2"/>
  <c r="G71" i="2"/>
  <c r="G73" i="2"/>
  <c r="G75" i="2"/>
  <c r="G77" i="2"/>
  <c r="G79" i="2"/>
  <c r="G81" i="2"/>
  <c r="G83" i="2"/>
  <c r="G85" i="2"/>
  <c r="G87" i="2"/>
  <c r="G89" i="2"/>
  <c r="G91" i="2"/>
  <c r="G93" i="2"/>
  <c r="G95" i="2"/>
  <c r="G97" i="2"/>
  <c r="G99" i="2"/>
  <c r="G101" i="2"/>
  <c r="G103" i="2"/>
  <c r="G105" i="2"/>
  <c r="G107" i="2"/>
  <c r="G109" i="2"/>
  <c r="G111" i="2"/>
  <c r="G113" i="2"/>
  <c r="G115" i="2"/>
  <c r="G117" i="2"/>
  <c r="G119" i="2"/>
  <c r="G121" i="2"/>
  <c r="G123" i="2"/>
  <c r="G125" i="2"/>
  <c r="G127" i="2"/>
  <c r="G129" i="2"/>
  <c r="G128" i="2"/>
  <c r="G68" i="2"/>
  <c r="G70" i="2"/>
  <c r="G72" i="2"/>
  <c r="G74" i="2"/>
  <c r="G76" i="2"/>
  <c r="G78" i="2"/>
  <c r="G80" i="2"/>
  <c r="G82" i="2"/>
  <c r="G84" i="2"/>
  <c r="G86" i="2"/>
  <c r="G88" i="2"/>
  <c r="G90" i="2"/>
  <c r="G92" i="2"/>
  <c r="G94" i="2"/>
  <c r="G96" i="2"/>
  <c r="G98" i="2"/>
  <c r="G100" i="2"/>
  <c r="G102" i="2"/>
  <c r="G104" i="2"/>
  <c r="G106" i="2"/>
  <c r="G108" i="2"/>
  <c r="G110" i="2"/>
  <c r="G112" i="2"/>
  <c r="G114" i="2"/>
  <c r="G116" i="2"/>
  <c r="G118" i="2"/>
  <c r="G120" i="2"/>
  <c r="G122" i="2"/>
  <c r="G124" i="2"/>
  <c r="G126" i="2"/>
  <c r="G130" i="2"/>
  <c r="G6" i="2"/>
  <c r="G14" i="2"/>
  <c r="G22" i="2"/>
  <c r="G30" i="2"/>
  <c r="G38" i="2"/>
  <c r="G46" i="2"/>
  <c r="G54" i="2"/>
  <c r="G62" i="2"/>
  <c r="G7" i="2"/>
  <c r="G15" i="2"/>
  <c r="G23" i="2"/>
  <c r="G31" i="2"/>
  <c r="G39" i="2"/>
  <c r="G47" i="2"/>
  <c r="G55" i="2"/>
  <c r="G63" i="2"/>
  <c r="G8" i="2"/>
  <c r="G16" i="2"/>
  <c r="G24" i="2"/>
  <c r="G32" i="2"/>
  <c r="G40" i="2"/>
  <c r="G48" i="2"/>
  <c r="G56" i="2"/>
  <c r="G64" i="2"/>
  <c r="G9" i="2"/>
  <c r="G17" i="2"/>
  <c r="G25" i="2"/>
  <c r="G33" i="2"/>
  <c r="G41" i="2"/>
  <c r="G49" i="2"/>
  <c r="G57" i="2"/>
  <c r="G65" i="2"/>
  <c r="G10" i="2"/>
  <c r="G18" i="2"/>
  <c r="G26" i="2"/>
  <c r="G34" i="2"/>
  <c r="G42" i="2"/>
  <c r="G50" i="2"/>
  <c r="G58" i="2"/>
  <c r="G66" i="2"/>
  <c r="G11" i="2"/>
  <c r="G19" i="2"/>
  <c r="G27" i="2"/>
  <c r="G35" i="2"/>
  <c r="G43" i="2"/>
  <c r="G51" i="2"/>
  <c r="G59" i="2"/>
  <c r="G12" i="2"/>
  <c r="G20" i="2"/>
  <c r="G28" i="2"/>
  <c r="G36" i="2"/>
  <c r="G44" i="2"/>
  <c r="G52" i="2"/>
  <c r="G60" i="2"/>
  <c r="G13" i="2"/>
  <c r="G21" i="2"/>
  <c r="G29" i="2"/>
  <c r="G37" i="2"/>
  <c r="G45" i="2"/>
  <c r="G53" i="2"/>
  <c r="G61" i="2"/>
  <c r="G5" i="2"/>
  <c r="N3" i="2"/>
  <c r="A3" i="2"/>
  <c r="H98" i="4" l="1"/>
  <c r="I98" i="4" s="1"/>
  <c r="H27" i="4"/>
  <c r="I27" i="4" s="1"/>
  <c r="H15" i="4"/>
  <c r="I15" i="4" s="1"/>
  <c r="H108" i="4"/>
  <c r="I108" i="4" s="1"/>
  <c r="H118" i="4"/>
  <c r="I118" i="4" s="1"/>
  <c r="H19" i="4"/>
  <c r="I19" i="4" s="1"/>
  <c r="H7" i="4"/>
  <c r="I7" i="4" s="1"/>
  <c r="H52" i="4"/>
  <c r="I52" i="4" s="1"/>
  <c r="H119" i="4"/>
  <c r="I119" i="4" s="1"/>
  <c r="H53" i="4"/>
  <c r="I53" i="4" s="1"/>
  <c r="H16" i="4"/>
  <c r="I16" i="4" s="1"/>
  <c r="H103" i="4"/>
  <c r="I103" i="4" s="1"/>
  <c r="H115" i="4"/>
  <c r="I115" i="4" s="1"/>
  <c r="H113" i="4"/>
  <c r="I113" i="4" s="1"/>
  <c r="H106" i="4"/>
  <c r="I106" i="4" s="1"/>
  <c r="H6" i="4"/>
  <c r="I6" i="4" s="1"/>
  <c r="H90" i="4"/>
  <c r="I90" i="4" s="1"/>
  <c r="H86" i="4"/>
  <c r="I86" i="4" s="1"/>
  <c r="H100" i="4"/>
  <c r="I100" i="4" s="1"/>
  <c r="H18" i="4"/>
  <c r="I18" i="4" s="1"/>
  <c r="H107" i="4"/>
  <c r="I107" i="4" s="1"/>
  <c r="H12" i="4"/>
  <c r="I12" i="4" s="1"/>
  <c r="H25" i="4"/>
  <c r="I25" i="4" s="1"/>
  <c r="H117" i="4"/>
  <c r="I117" i="4" s="1"/>
  <c r="H30" i="4"/>
  <c r="I30" i="4" s="1"/>
  <c r="H31" i="4"/>
  <c r="I31" i="4" s="1"/>
  <c r="H46" i="4"/>
  <c r="I46" i="4" s="1"/>
  <c r="H116" i="4"/>
  <c r="I116" i="4" s="1"/>
  <c r="H130" i="4"/>
  <c r="I130" i="4" s="1"/>
  <c r="H93" i="4"/>
  <c r="I93" i="4" s="1"/>
  <c r="H4" i="4"/>
  <c r="I4" i="4" s="1"/>
  <c r="H77" i="4"/>
  <c r="I77" i="4" s="1"/>
  <c r="H102" i="4"/>
  <c r="I102" i="4" s="1"/>
  <c r="H97" i="4"/>
  <c r="I97" i="4" s="1"/>
  <c r="H13" i="4"/>
  <c r="I13" i="4" s="1"/>
  <c r="H42" i="4"/>
  <c r="I42" i="4" s="1"/>
  <c r="H120" i="4"/>
  <c r="I120" i="4" s="1"/>
  <c r="H91" i="4"/>
  <c r="I91" i="4" s="1"/>
  <c r="H62" i="4"/>
  <c r="I62" i="4" s="1"/>
  <c r="H105" i="4"/>
  <c r="I105" i="4" s="1"/>
  <c r="H76" i="4"/>
  <c r="I76" i="4" s="1"/>
  <c r="H71" i="4"/>
  <c r="I71" i="4" s="1"/>
  <c r="H22" i="4"/>
  <c r="I22" i="4" s="1"/>
  <c r="H37" i="4"/>
  <c r="I37" i="4" s="1"/>
  <c r="H51" i="4"/>
  <c r="I51" i="4" s="1"/>
  <c r="H32" i="4"/>
  <c r="I32" i="4" s="1"/>
  <c r="H89" i="4"/>
  <c r="I89" i="4" s="1"/>
  <c r="H36" i="4"/>
  <c r="I36" i="4" s="1"/>
  <c r="H114" i="4"/>
  <c r="I114" i="4" s="1"/>
  <c r="H104" i="4"/>
  <c r="I104" i="4" s="1"/>
  <c r="H80" i="4"/>
  <c r="I80" i="4" s="1"/>
  <c r="H67" i="4"/>
  <c r="I67" i="4" s="1"/>
  <c r="H70" i="4"/>
  <c r="I70" i="4" s="1"/>
  <c r="H11" i="4"/>
  <c r="I11" i="4" s="1"/>
  <c r="H57" i="4"/>
  <c r="I57" i="4" s="1"/>
  <c r="H44" i="4"/>
  <c r="I44" i="4" s="1"/>
  <c r="H79" i="4"/>
  <c r="I79" i="4" s="1"/>
  <c r="H66" i="4"/>
  <c r="I66" i="4" s="1"/>
  <c r="H125" i="4"/>
  <c r="I125" i="4" s="1"/>
  <c r="H88" i="4"/>
  <c r="I88" i="4" s="1"/>
  <c r="H43" i="4"/>
  <c r="I43" i="4" s="1"/>
  <c r="H54" i="4"/>
  <c r="I54" i="4" s="1"/>
  <c r="H8" i="4"/>
  <c r="I8" i="4" s="1"/>
  <c r="H124" i="4"/>
  <c r="I124" i="4" s="1"/>
  <c r="H29" i="4"/>
  <c r="I29" i="4" s="1"/>
  <c r="H55" i="4"/>
  <c r="I55" i="4" s="1"/>
  <c r="H34" i="4"/>
  <c r="I34" i="4" s="1"/>
  <c r="H101" i="4"/>
  <c r="I101" i="4" s="1"/>
  <c r="H56" i="4"/>
  <c r="I56" i="4" s="1"/>
  <c r="H75" i="4"/>
  <c r="I75" i="4" s="1"/>
  <c r="H110" i="4"/>
  <c r="I110" i="4" s="1"/>
  <c r="H38" i="4"/>
  <c r="I38" i="4" s="1"/>
  <c r="H9" i="4"/>
  <c r="I9" i="4" s="1"/>
  <c r="H73" i="4"/>
  <c r="I73" i="4" s="1"/>
  <c r="H84" i="4"/>
  <c r="I84" i="4" s="1"/>
  <c r="H17" i="4"/>
  <c r="I17" i="4" s="1"/>
  <c r="H63" i="4"/>
  <c r="I63" i="4" s="1"/>
  <c r="H74" i="4"/>
  <c r="I74" i="4" s="1"/>
  <c r="H128" i="4"/>
  <c r="I128" i="4" s="1"/>
  <c r="H85" i="4"/>
  <c r="I85" i="4" s="1"/>
  <c r="H64" i="4"/>
  <c r="I64" i="4" s="1"/>
  <c r="H59" i="4"/>
  <c r="I59" i="4" s="1"/>
  <c r="H94" i="4"/>
  <c r="I94" i="4" s="1"/>
  <c r="H28" i="4"/>
  <c r="I28" i="4" s="1"/>
  <c r="H121" i="4"/>
  <c r="I121" i="4" s="1"/>
  <c r="H49" i="4"/>
  <c r="I49" i="4" s="1"/>
  <c r="H60" i="4"/>
  <c r="I60" i="4" s="1"/>
  <c r="H127" i="4"/>
  <c r="I127" i="4" s="1"/>
  <c r="H39" i="4"/>
  <c r="I39" i="4" s="1"/>
  <c r="H50" i="4"/>
  <c r="I50" i="4" s="1"/>
  <c r="H96" i="4"/>
  <c r="I96" i="4" s="1"/>
  <c r="H61" i="4"/>
  <c r="I61" i="4" s="1"/>
  <c r="H40" i="4"/>
  <c r="I40" i="4" s="1"/>
  <c r="H68" i="4"/>
  <c r="I68" i="4" s="1"/>
  <c r="H21" i="4"/>
  <c r="I21" i="4" s="1"/>
  <c r="H87" i="4"/>
  <c r="I87" i="4" s="1"/>
  <c r="H122" i="4"/>
  <c r="I122" i="4" s="1"/>
  <c r="H58" i="4"/>
  <c r="I58" i="4" s="1"/>
  <c r="H14" i="4"/>
  <c r="I14" i="4" s="1"/>
  <c r="H109" i="4"/>
  <c r="I109" i="4" s="1"/>
  <c r="H45" i="4"/>
  <c r="I45" i="4" s="1"/>
  <c r="H48" i="4"/>
  <c r="I48" i="4" s="1"/>
  <c r="H5" i="4"/>
  <c r="I5" i="4" s="1"/>
  <c r="N7" i="4"/>
  <c r="Q3" i="4" s="1"/>
  <c r="Q4" i="4" s="1"/>
  <c r="Q5" i="4" s="1"/>
  <c r="Q6" i="4" s="1"/>
  <c r="Q7" i="4" s="1"/>
  <c r="Q8" i="4" s="1"/>
  <c r="Q9" i="4" s="1"/>
  <c r="Q10" i="4" s="1"/>
  <c r="Q11" i="4" s="1"/>
  <c r="Q12" i="4" s="1"/>
  <c r="Q13" i="4" s="1"/>
  <c r="Q14" i="4" s="1"/>
  <c r="Q15" i="4" s="1"/>
  <c r="Q16" i="4" s="1"/>
  <c r="Q17" i="4" s="1"/>
  <c r="Q18" i="4" s="1"/>
  <c r="Q19" i="4" s="1"/>
  <c r="Q20" i="4" s="1"/>
  <c r="Q21" i="4" s="1"/>
  <c r="Q22" i="4" s="1"/>
  <c r="Q23" i="4" s="1"/>
  <c r="Q24" i="4" s="1"/>
  <c r="Q25" i="4" s="1"/>
  <c r="Q26" i="4" s="1"/>
  <c r="Q27" i="4" s="1"/>
  <c r="Q28" i="4" s="1"/>
  <c r="Q29" i="4" s="1"/>
  <c r="Q30" i="4" s="1"/>
  <c r="Q31" i="4" s="1"/>
  <c r="Q32" i="4" s="1"/>
  <c r="Q33" i="4" s="1"/>
  <c r="T2" i="4" s="1"/>
  <c r="H99" i="4"/>
  <c r="I99" i="4" s="1"/>
  <c r="H35" i="4"/>
  <c r="I35" i="4" s="1"/>
  <c r="H78" i="4"/>
  <c r="I78" i="4" s="1"/>
  <c r="H24" i="4"/>
  <c r="I24" i="4" s="1"/>
  <c r="H129" i="4"/>
  <c r="I129" i="4" s="1"/>
  <c r="H65" i="4"/>
  <c r="I65" i="4" s="1"/>
  <c r="H92" i="4"/>
  <c r="I92" i="4" s="1"/>
  <c r="H33" i="4"/>
  <c r="I33" i="4" s="1"/>
  <c r="H111" i="4"/>
  <c r="I111" i="4" s="1"/>
  <c r="H47" i="4"/>
  <c r="I47" i="4" s="1"/>
  <c r="H82" i="4"/>
  <c r="I82" i="4" s="1"/>
  <c r="H26" i="4"/>
  <c r="I26" i="4" s="1"/>
  <c r="H23" i="4"/>
  <c r="I23" i="4" s="1"/>
  <c r="H69" i="4"/>
  <c r="I69" i="4" s="1"/>
  <c r="H72" i="4"/>
  <c r="I72" i="4" s="1"/>
  <c r="H112" i="4"/>
  <c r="I112" i="4" s="1"/>
  <c r="N7" i="3"/>
  <c r="Q3" i="3" s="1"/>
  <c r="Q4" i="3" s="1"/>
  <c r="Q5" i="3" s="1"/>
  <c r="Q6" i="3" s="1"/>
  <c r="Q7" i="3" s="1"/>
  <c r="Q8" i="3" s="1"/>
  <c r="Q9" i="3" s="1"/>
  <c r="Q10" i="3" s="1"/>
  <c r="Q11" i="3" s="1"/>
  <c r="Q12" i="3" s="1"/>
  <c r="Q13" i="3" s="1"/>
  <c r="Q14" i="3" s="1"/>
  <c r="Q15" i="3" s="1"/>
  <c r="Q16" i="3" s="1"/>
  <c r="Q17" i="3" s="1"/>
  <c r="Q18" i="3" s="1"/>
  <c r="Q19" i="3" s="1"/>
  <c r="Q20" i="3" s="1"/>
  <c r="Q21" i="3" s="1"/>
  <c r="Q22" i="3" s="1"/>
  <c r="Q23" i="3" s="1"/>
  <c r="Q24" i="3" s="1"/>
  <c r="Q25" i="3" s="1"/>
  <c r="Q26" i="3" s="1"/>
  <c r="Q27" i="3" s="1"/>
  <c r="Q28" i="3" s="1"/>
  <c r="Q29" i="3" s="1"/>
  <c r="Q30" i="3" s="1"/>
  <c r="Q31" i="3" s="1"/>
  <c r="Q32" i="3" s="1"/>
  <c r="Q33" i="3" s="1"/>
  <c r="T2" i="3" s="1"/>
  <c r="H129" i="3"/>
  <c r="I129" i="3" s="1"/>
  <c r="H121" i="3"/>
  <c r="I121" i="3" s="1"/>
  <c r="H113" i="3"/>
  <c r="I113" i="3" s="1"/>
  <c r="H105" i="3"/>
  <c r="I105" i="3" s="1"/>
  <c r="H97" i="3"/>
  <c r="I97" i="3" s="1"/>
  <c r="H89" i="3"/>
  <c r="I89" i="3" s="1"/>
  <c r="H81" i="3"/>
  <c r="I81" i="3" s="1"/>
  <c r="H73" i="3"/>
  <c r="I73" i="3" s="1"/>
  <c r="H65" i="3"/>
  <c r="I65" i="3" s="1"/>
  <c r="H57" i="3"/>
  <c r="I57" i="3" s="1"/>
  <c r="H49" i="3"/>
  <c r="I49" i="3" s="1"/>
  <c r="H41" i="3"/>
  <c r="I41" i="3" s="1"/>
  <c r="H124" i="3"/>
  <c r="I124" i="3" s="1"/>
  <c r="H116" i="3"/>
  <c r="I116" i="3" s="1"/>
  <c r="H108" i="3"/>
  <c r="I108" i="3" s="1"/>
  <c r="H100" i="3"/>
  <c r="I100" i="3" s="1"/>
  <c r="H92" i="3"/>
  <c r="I92" i="3" s="1"/>
  <c r="H84" i="3"/>
  <c r="I84" i="3" s="1"/>
  <c r="H76" i="3"/>
  <c r="I76" i="3" s="1"/>
  <c r="H68" i="3"/>
  <c r="I68" i="3" s="1"/>
  <c r="H60" i="3"/>
  <c r="I60" i="3" s="1"/>
  <c r="H52" i="3"/>
  <c r="I52" i="3" s="1"/>
  <c r="H44" i="3"/>
  <c r="I44" i="3" s="1"/>
  <c r="H36" i="3"/>
  <c r="I36" i="3" s="1"/>
  <c r="H33" i="3"/>
  <c r="I33" i="3" s="1"/>
  <c r="H29" i="3"/>
  <c r="I29" i="3" s="1"/>
  <c r="H25" i="3"/>
  <c r="I25" i="3" s="1"/>
  <c r="H21" i="3"/>
  <c r="I21" i="3" s="1"/>
  <c r="H17" i="3"/>
  <c r="I17" i="3" s="1"/>
  <c r="H13" i="3"/>
  <c r="I13" i="3" s="1"/>
  <c r="H127" i="3"/>
  <c r="I127" i="3" s="1"/>
  <c r="H119" i="3"/>
  <c r="I119" i="3" s="1"/>
  <c r="H111" i="3"/>
  <c r="I111" i="3" s="1"/>
  <c r="H103" i="3"/>
  <c r="I103" i="3" s="1"/>
  <c r="H95" i="3"/>
  <c r="I95" i="3" s="1"/>
  <c r="H87" i="3"/>
  <c r="I87" i="3" s="1"/>
  <c r="H79" i="3"/>
  <c r="I79" i="3" s="1"/>
  <c r="H71" i="3"/>
  <c r="I71" i="3" s="1"/>
  <c r="H63" i="3"/>
  <c r="I63" i="3" s="1"/>
  <c r="H55" i="3"/>
  <c r="I55" i="3" s="1"/>
  <c r="H47" i="3"/>
  <c r="I47" i="3" s="1"/>
  <c r="H39" i="3"/>
  <c r="I39" i="3" s="1"/>
  <c r="H130" i="3"/>
  <c r="I130" i="3" s="1"/>
  <c r="H122" i="3"/>
  <c r="I122" i="3" s="1"/>
  <c r="H114" i="3"/>
  <c r="I114" i="3" s="1"/>
  <c r="H106" i="3"/>
  <c r="I106" i="3" s="1"/>
  <c r="H98" i="3"/>
  <c r="I98" i="3" s="1"/>
  <c r="H90" i="3"/>
  <c r="I90" i="3" s="1"/>
  <c r="H82" i="3"/>
  <c r="I82" i="3" s="1"/>
  <c r="H74" i="3"/>
  <c r="I74" i="3" s="1"/>
  <c r="H66" i="3"/>
  <c r="I66" i="3" s="1"/>
  <c r="H58" i="3"/>
  <c r="I58" i="3" s="1"/>
  <c r="H50" i="3"/>
  <c r="I50" i="3" s="1"/>
  <c r="H42" i="3"/>
  <c r="I42" i="3" s="1"/>
  <c r="H34" i="3"/>
  <c r="I34" i="3" s="1"/>
  <c r="H30" i="3"/>
  <c r="I30" i="3" s="1"/>
  <c r="H26" i="3"/>
  <c r="I26" i="3" s="1"/>
  <c r="H22" i="3"/>
  <c r="I22" i="3" s="1"/>
  <c r="H18" i="3"/>
  <c r="I18" i="3" s="1"/>
  <c r="H14" i="3"/>
  <c r="I14" i="3" s="1"/>
  <c r="H125" i="3"/>
  <c r="I125" i="3" s="1"/>
  <c r="H117" i="3"/>
  <c r="I117" i="3" s="1"/>
  <c r="H109" i="3"/>
  <c r="I109" i="3" s="1"/>
  <c r="H101" i="3"/>
  <c r="I101" i="3" s="1"/>
  <c r="H93" i="3"/>
  <c r="I93" i="3" s="1"/>
  <c r="H85" i="3"/>
  <c r="I85" i="3" s="1"/>
  <c r="H77" i="3"/>
  <c r="I77" i="3" s="1"/>
  <c r="H69" i="3"/>
  <c r="I69" i="3" s="1"/>
  <c r="H61" i="3"/>
  <c r="I61" i="3" s="1"/>
  <c r="H53" i="3"/>
  <c r="I53" i="3" s="1"/>
  <c r="H45" i="3"/>
  <c r="I45" i="3" s="1"/>
  <c r="H37" i="3"/>
  <c r="I37" i="3" s="1"/>
  <c r="H128" i="3"/>
  <c r="I128" i="3" s="1"/>
  <c r="H120" i="3"/>
  <c r="I120" i="3" s="1"/>
  <c r="H112" i="3"/>
  <c r="I112" i="3" s="1"/>
  <c r="H104" i="3"/>
  <c r="I104" i="3" s="1"/>
  <c r="H96" i="3"/>
  <c r="I96" i="3" s="1"/>
  <c r="H88" i="3"/>
  <c r="I88" i="3" s="1"/>
  <c r="H80" i="3"/>
  <c r="I80" i="3" s="1"/>
  <c r="H72" i="3"/>
  <c r="I72" i="3" s="1"/>
  <c r="H64" i="3"/>
  <c r="I64" i="3" s="1"/>
  <c r="H56" i="3"/>
  <c r="I56" i="3" s="1"/>
  <c r="H48" i="3"/>
  <c r="I48" i="3" s="1"/>
  <c r="H40" i="3"/>
  <c r="I40" i="3" s="1"/>
  <c r="H31" i="3"/>
  <c r="I31" i="3" s="1"/>
  <c r="H27" i="3"/>
  <c r="I27" i="3" s="1"/>
  <c r="H23" i="3"/>
  <c r="I23" i="3" s="1"/>
  <c r="H19" i="3"/>
  <c r="I19" i="3" s="1"/>
  <c r="H15" i="3"/>
  <c r="I15" i="3" s="1"/>
  <c r="H6" i="3"/>
  <c r="I6" i="3" s="1"/>
  <c r="H5" i="3"/>
  <c r="I5" i="3" s="1"/>
  <c r="H123" i="3"/>
  <c r="I123" i="3" s="1"/>
  <c r="H115" i="3"/>
  <c r="I115" i="3" s="1"/>
  <c r="H107" i="3"/>
  <c r="I107" i="3" s="1"/>
  <c r="H99" i="3"/>
  <c r="I99" i="3" s="1"/>
  <c r="H91" i="3"/>
  <c r="I91" i="3" s="1"/>
  <c r="H83" i="3"/>
  <c r="I83" i="3" s="1"/>
  <c r="H75" i="3"/>
  <c r="I75" i="3" s="1"/>
  <c r="H67" i="3"/>
  <c r="I67" i="3" s="1"/>
  <c r="H59" i="3"/>
  <c r="I59" i="3" s="1"/>
  <c r="H51" i="3"/>
  <c r="I51" i="3" s="1"/>
  <c r="H43" i="3"/>
  <c r="I43" i="3" s="1"/>
  <c r="H35" i="3"/>
  <c r="I35" i="3" s="1"/>
  <c r="H7" i="3"/>
  <c r="I7" i="3" s="1"/>
  <c r="H78" i="3"/>
  <c r="I78" i="3" s="1"/>
  <c r="H28" i="3"/>
  <c r="I28" i="3" s="1"/>
  <c r="H10" i="3"/>
  <c r="I10" i="3" s="1"/>
  <c r="H102" i="3"/>
  <c r="I102" i="3" s="1"/>
  <c r="H38" i="3"/>
  <c r="I38" i="3" s="1"/>
  <c r="H16" i="3"/>
  <c r="I16" i="3" s="1"/>
  <c r="H126" i="3"/>
  <c r="I126" i="3" s="1"/>
  <c r="H62" i="3"/>
  <c r="I62" i="3" s="1"/>
  <c r="H9" i="3"/>
  <c r="I9" i="3" s="1"/>
  <c r="H86" i="3"/>
  <c r="I86" i="3" s="1"/>
  <c r="H24" i="3"/>
  <c r="I24" i="3" s="1"/>
  <c r="H110" i="3"/>
  <c r="I110" i="3" s="1"/>
  <c r="H46" i="3"/>
  <c r="I46" i="3" s="1"/>
  <c r="H12" i="3"/>
  <c r="I12" i="3" s="1"/>
  <c r="H8" i="3"/>
  <c r="I8" i="3" s="1"/>
  <c r="H118" i="3"/>
  <c r="I118" i="3" s="1"/>
  <c r="H54" i="3"/>
  <c r="I54" i="3" s="1"/>
  <c r="H70" i="3"/>
  <c r="I70" i="3" s="1"/>
  <c r="H32" i="3"/>
  <c r="I32" i="3" s="1"/>
  <c r="H4" i="3"/>
  <c r="I4" i="3" s="1"/>
  <c r="H94" i="3"/>
  <c r="I94" i="3" s="1"/>
  <c r="H20" i="3"/>
  <c r="I20" i="3" s="1"/>
  <c r="H11" i="3"/>
  <c r="I11" i="3" s="1"/>
  <c r="H129" i="2"/>
  <c r="I129" i="2" s="1"/>
  <c r="H67" i="2"/>
  <c r="I67" i="2" s="1"/>
  <c r="H69" i="2"/>
  <c r="I69" i="2" s="1"/>
  <c r="H71" i="2"/>
  <c r="I71" i="2" s="1"/>
  <c r="H73" i="2"/>
  <c r="I73" i="2" s="1"/>
  <c r="H75" i="2"/>
  <c r="I75" i="2" s="1"/>
  <c r="H77" i="2"/>
  <c r="I77" i="2" s="1"/>
  <c r="H79" i="2"/>
  <c r="I79" i="2" s="1"/>
  <c r="H81" i="2"/>
  <c r="I81" i="2" s="1"/>
  <c r="H83" i="2"/>
  <c r="I83" i="2" s="1"/>
  <c r="H85" i="2"/>
  <c r="I85" i="2" s="1"/>
  <c r="H87" i="2"/>
  <c r="I87" i="2" s="1"/>
  <c r="H89" i="2"/>
  <c r="I89" i="2" s="1"/>
  <c r="H91" i="2"/>
  <c r="I91" i="2" s="1"/>
  <c r="H93" i="2"/>
  <c r="I93" i="2" s="1"/>
  <c r="H95" i="2"/>
  <c r="I95" i="2" s="1"/>
  <c r="H97" i="2"/>
  <c r="I97" i="2" s="1"/>
  <c r="H99" i="2"/>
  <c r="I99" i="2" s="1"/>
  <c r="H101" i="2"/>
  <c r="I101" i="2" s="1"/>
  <c r="H103" i="2"/>
  <c r="I103" i="2" s="1"/>
  <c r="H105" i="2"/>
  <c r="I105" i="2" s="1"/>
  <c r="H107" i="2"/>
  <c r="I107" i="2" s="1"/>
  <c r="H109" i="2"/>
  <c r="I109" i="2" s="1"/>
  <c r="H111" i="2"/>
  <c r="I111" i="2" s="1"/>
  <c r="H113" i="2"/>
  <c r="I113" i="2" s="1"/>
  <c r="H115" i="2"/>
  <c r="I115" i="2" s="1"/>
  <c r="H117" i="2"/>
  <c r="I117" i="2" s="1"/>
  <c r="H119" i="2"/>
  <c r="I119" i="2" s="1"/>
  <c r="H121" i="2"/>
  <c r="I121" i="2" s="1"/>
  <c r="H123" i="2"/>
  <c r="I123" i="2" s="1"/>
  <c r="H125" i="2"/>
  <c r="I125" i="2" s="1"/>
  <c r="H127" i="2"/>
  <c r="I127" i="2" s="1"/>
  <c r="H82" i="2"/>
  <c r="I82" i="2" s="1"/>
  <c r="H114" i="2"/>
  <c r="I114" i="2" s="1"/>
  <c r="H76" i="2"/>
  <c r="I76" i="2" s="1"/>
  <c r="H80" i="2"/>
  <c r="I80" i="2" s="1"/>
  <c r="H86" i="2"/>
  <c r="I86" i="2" s="1"/>
  <c r="H90" i="2"/>
  <c r="I90" i="2" s="1"/>
  <c r="H94" i="2"/>
  <c r="I94" i="2" s="1"/>
  <c r="H98" i="2"/>
  <c r="I98" i="2" s="1"/>
  <c r="H102" i="2"/>
  <c r="I102" i="2" s="1"/>
  <c r="H112" i="2"/>
  <c r="I112" i="2" s="1"/>
  <c r="H116" i="2"/>
  <c r="I116" i="2" s="1"/>
  <c r="H120" i="2"/>
  <c r="I120" i="2" s="1"/>
  <c r="H130" i="2"/>
  <c r="I130" i="2" s="1"/>
  <c r="H72" i="2"/>
  <c r="I72" i="2" s="1"/>
  <c r="H108" i="2"/>
  <c r="I108" i="2" s="1"/>
  <c r="H128" i="2"/>
  <c r="I128" i="2" s="1"/>
  <c r="H70" i="2"/>
  <c r="I70" i="2" s="1"/>
  <c r="H78" i="2"/>
  <c r="I78" i="2" s="1"/>
  <c r="H84" i="2"/>
  <c r="I84" i="2" s="1"/>
  <c r="H88" i="2"/>
  <c r="I88" i="2" s="1"/>
  <c r="H92" i="2"/>
  <c r="I92" i="2" s="1"/>
  <c r="H96" i="2"/>
  <c r="I96" i="2" s="1"/>
  <c r="H100" i="2"/>
  <c r="I100" i="2" s="1"/>
  <c r="H110" i="2"/>
  <c r="I110" i="2" s="1"/>
  <c r="H118" i="2"/>
  <c r="I118" i="2" s="1"/>
  <c r="H122" i="2"/>
  <c r="I122" i="2" s="1"/>
  <c r="H68" i="2"/>
  <c r="I68" i="2" s="1"/>
  <c r="H104" i="2"/>
  <c r="I104" i="2" s="1"/>
  <c r="H126" i="2"/>
  <c r="I126" i="2" s="1"/>
  <c r="H74" i="2"/>
  <c r="I74" i="2" s="1"/>
  <c r="H106" i="2"/>
  <c r="I106" i="2" s="1"/>
  <c r="H124" i="2"/>
  <c r="I124" i="2" s="1"/>
  <c r="H4" i="2"/>
  <c r="I4" i="2" s="1"/>
  <c r="H5" i="2"/>
  <c r="I5" i="2" s="1"/>
  <c r="H13" i="2"/>
  <c r="I13" i="2" s="1"/>
  <c r="H21" i="2"/>
  <c r="I21" i="2" s="1"/>
  <c r="H29" i="2"/>
  <c r="I29" i="2" s="1"/>
  <c r="H37" i="2"/>
  <c r="I37" i="2" s="1"/>
  <c r="H45" i="2"/>
  <c r="I45" i="2" s="1"/>
  <c r="H53" i="2"/>
  <c r="I53" i="2" s="1"/>
  <c r="H61" i="2"/>
  <c r="I61" i="2" s="1"/>
  <c r="H6" i="2"/>
  <c r="I6" i="2" s="1"/>
  <c r="H14" i="2"/>
  <c r="I14" i="2" s="1"/>
  <c r="H22" i="2"/>
  <c r="I22" i="2" s="1"/>
  <c r="H30" i="2"/>
  <c r="I30" i="2" s="1"/>
  <c r="H38" i="2"/>
  <c r="I38" i="2" s="1"/>
  <c r="H46" i="2"/>
  <c r="I46" i="2" s="1"/>
  <c r="H54" i="2"/>
  <c r="I54" i="2" s="1"/>
  <c r="H62" i="2"/>
  <c r="I62" i="2" s="1"/>
  <c r="H7" i="2"/>
  <c r="I7" i="2" s="1"/>
  <c r="H15" i="2"/>
  <c r="I15" i="2" s="1"/>
  <c r="H23" i="2"/>
  <c r="I23" i="2" s="1"/>
  <c r="H31" i="2"/>
  <c r="I31" i="2" s="1"/>
  <c r="H39" i="2"/>
  <c r="I39" i="2" s="1"/>
  <c r="H47" i="2"/>
  <c r="I47" i="2" s="1"/>
  <c r="H55" i="2"/>
  <c r="I55" i="2" s="1"/>
  <c r="H63" i="2"/>
  <c r="I63" i="2" s="1"/>
  <c r="H8" i="2"/>
  <c r="I8" i="2" s="1"/>
  <c r="H16" i="2"/>
  <c r="I16" i="2" s="1"/>
  <c r="H24" i="2"/>
  <c r="I24" i="2" s="1"/>
  <c r="H32" i="2"/>
  <c r="I32" i="2" s="1"/>
  <c r="H40" i="2"/>
  <c r="I40" i="2" s="1"/>
  <c r="H48" i="2"/>
  <c r="I48" i="2" s="1"/>
  <c r="H56" i="2"/>
  <c r="I56" i="2" s="1"/>
  <c r="H64" i="2"/>
  <c r="I64" i="2" s="1"/>
  <c r="H9" i="2"/>
  <c r="I9" i="2" s="1"/>
  <c r="H17" i="2"/>
  <c r="I17" i="2" s="1"/>
  <c r="H25" i="2"/>
  <c r="I25" i="2" s="1"/>
  <c r="H33" i="2"/>
  <c r="I33" i="2" s="1"/>
  <c r="H41" i="2"/>
  <c r="I41" i="2" s="1"/>
  <c r="H49" i="2"/>
  <c r="I49" i="2" s="1"/>
  <c r="H57" i="2"/>
  <c r="I57" i="2" s="1"/>
  <c r="H65" i="2"/>
  <c r="I65" i="2" s="1"/>
  <c r="H10" i="2"/>
  <c r="I10" i="2" s="1"/>
  <c r="H18" i="2"/>
  <c r="I18" i="2" s="1"/>
  <c r="H26" i="2"/>
  <c r="I26" i="2" s="1"/>
  <c r="H34" i="2"/>
  <c r="I34" i="2" s="1"/>
  <c r="H42" i="2"/>
  <c r="I42" i="2" s="1"/>
  <c r="H50" i="2"/>
  <c r="I50" i="2" s="1"/>
  <c r="H58" i="2"/>
  <c r="I58" i="2" s="1"/>
  <c r="H66" i="2"/>
  <c r="I66" i="2" s="1"/>
  <c r="H11" i="2"/>
  <c r="I11" i="2" s="1"/>
  <c r="H19" i="2"/>
  <c r="I19" i="2" s="1"/>
  <c r="H27" i="2"/>
  <c r="I27" i="2" s="1"/>
  <c r="H35" i="2"/>
  <c r="I35" i="2" s="1"/>
  <c r="H43" i="2"/>
  <c r="I43" i="2" s="1"/>
  <c r="H51" i="2"/>
  <c r="I51" i="2" s="1"/>
  <c r="H59" i="2"/>
  <c r="I59" i="2" s="1"/>
  <c r="H12" i="2"/>
  <c r="I12" i="2" s="1"/>
  <c r="H20" i="2"/>
  <c r="I20" i="2" s="1"/>
  <c r="H28" i="2"/>
  <c r="I28" i="2" s="1"/>
  <c r="H36" i="2"/>
  <c r="I36" i="2" s="1"/>
  <c r="H44" i="2"/>
  <c r="I44" i="2" s="1"/>
  <c r="H52" i="2"/>
  <c r="I52" i="2" s="1"/>
  <c r="H60" i="2"/>
  <c r="I60" i="2" s="1"/>
  <c r="N7" i="2"/>
  <c r="N4" i="4" l="1"/>
  <c r="N5" i="4" s="1"/>
  <c r="N6" i="4" s="1"/>
  <c r="N4" i="3"/>
  <c r="N5" i="3" s="1"/>
  <c r="N6" i="3" s="1"/>
  <c r="K82" i="2"/>
  <c r="K100" i="2"/>
  <c r="K127" i="2"/>
  <c r="K67" i="2"/>
  <c r="K69" i="2"/>
  <c r="K71" i="2"/>
  <c r="K73" i="2"/>
  <c r="K75" i="2"/>
  <c r="K77" i="2"/>
  <c r="K79" i="2"/>
  <c r="K81" i="2"/>
  <c r="K83" i="2"/>
  <c r="K85" i="2"/>
  <c r="K87" i="2"/>
  <c r="K89" i="2"/>
  <c r="K91" i="2"/>
  <c r="K93" i="2"/>
  <c r="K95" i="2"/>
  <c r="K97" i="2"/>
  <c r="K99" i="2"/>
  <c r="K101" i="2"/>
  <c r="K103" i="2"/>
  <c r="K105" i="2"/>
  <c r="K107" i="2"/>
  <c r="K109" i="2"/>
  <c r="K111" i="2"/>
  <c r="K113" i="2"/>
  <c r="K115" i="2"/>
  <c r="K117" i="2"/>
  <c r="K119" i="2"/>
  <c r="K121" i="2"/>
  <c r="K123" i="2"/>
  <c r="K125" i="2"/>
  <c r="K129" i="2"/>
  <c r="K112" i="2"/>
  <c r="K124" i="2"/>
  <c r="K128" i="2"/>
  <c r="K68" i="2"/>
  <c r="K70" i="2"/>
  <c r="K72" i="2"/>
  <c r="K74" i="2"/>
  <c r="K76" i="2"/>
  <c r="K78" i="2"/>
  <c r="K80" i="2"/>
  <c r="K84" i="2"/>
  <c r="K86" i="2"/>
  <c r="K88" i="2"/>
  <c r="K90" i="2"/>
  <c r="K92" i="2"/>
  <c r="K94" i="2"/>
  <c r="K96" i="2"/>
  <c r="K98" i="2"/>
  <c r="K102" i="2"/>
  <c r="K104" i="2"/>
  <c r="K106" i="2"/>
  <c r="K108" i="2"/>
  <c r="K110" i="2"/>
  <c r="K114" i="2"/>
  <c r="K116" i="2"/>
  <c r="K118" i="2"/>
  <c r="K120" i="2"/>
  <c r="K122" i="2"/>
  <c r="K126" i="2"/>
  <c r="K130" i="2"/>
  <c r="K6" i="2"/>
  <c r="K14" i="2"/>
  <c r="K22" i="2"/>
  <c r="K30" i="2"/>
  <c r="K38" i="2"/>
  <c r="K46" i="2"/>
  <c r="K54" i="2"/>
  <c r="K62" i="2"/>
  <c r="K31" i="2"/>
  <c r="K55" i="2"/>
  <c r="K45" i="2"/>
  <c r="K7" i="2"/>
  <c r="K15" i="2"/>
  <c r="K23" i="2"/>
  <c r="K39" i="2"/>
  <c r="K47" i="2"/>
  <c r="K63" i="2"/>
  <c r="K53" i="2"/>
  <c r="K8" i="2"/>
  <c r="K16" i="2"/>
  <c r="K24" i="2"/>
  <c r="K32" i="2"/>
  <c r="K40" i="2"/>
  <c r="K48" i="2"/>
  <c r="K56" i="2"/>
  <c r="K64" i="2"/>
  <c r="K13" i="2"/>
  <c r="K9" i="2"/>
  <c r="K17" i="2"/>
  <c r="K25" i="2"/>
  <c r="K33" i="2"/>
  <c r="K41" i="2"/>
  <c r="K49" i="2"/>
  <c r="K57" i="2"/>
  <c r="K65" i="2"/>
  <c r="K21" i="2"/>
  <c r="K10" i="2"/>
  <c r="K18" i="2"/>
  <c r="K26" i="2"/>
  <c r="K34" i="2"/>
  <c r="K42" i="2"/>
  <c r="K50" i="2"/>
  <c r="K58" i="2"/>
  <c r="K66" i="2"/>
  <c r="K29" i="2"/>
  <c r="K11" i="2"/>
  <c r="K19" i="2"/>
  <c r="K27" i="2"/>
  <c r="K35" i="2"/>
  <c r="K43" i="2"/>
  <c r="K51" i="2"/>
  <c r="K59" i="2"/>
  <c r="K12" i="2"/>
  <c r="K20" i="2"/>
  <c r="K28" i="2"/>
  <c r="K36" i="2"/>
  <c r="K44" i="2"/>
  <c r="K52" i="2"/>
  <c r="K60" i="2"/>
  <c r="K37" i="2"/>
  <c r="K61" i="2"/>
  <c r="Q3" i="2"/>
  <c r="Q4" i="2" s="1"/>
  <c r="Q5" i="2" s="1"/>
  <c r="Q6" i="2" s="1"/>
  <c r="Q7" i="2" s="1"/>
  <c r="Q8" i="2" s="1"/>
  <c r="Q9" i="2" s="1"/>
  <c r="Q10" i="2" s="1"/>
  <c r="Q11" i="2" s="1"/>
  <c r="Q12" i="2" s="1"/>
  <c r="Q13" i="2" s="1"/>
  <c r="Q14" i="2" s="1"/>
  <c r="Q15" i="2" s="1"/>
  <c r="Q16" i="2" s="1"/>
  <c r="Q17" i="2" s="1"/>
  <c r="Q18" i="2" s="1"/>
  <c r="Q19" i="2" s="1"/>
  <c r="Q20" i="2" s="1"/>
  <c r="Q21" i="2" s="1"/>
  <c r="Q22" i="2" s="1"/>
  <c r="Q23" i="2" s="1"/>
  <c r="Q24" i="2" s="1"/>
  <c r="Q25" i="2" s="1"/>
  <c r="Q26" i="2" s="1"/>
  <c r="Q27" i="2" s="1"/>
  <c r="Q28" i="2" s="1"/>
  <c r="Q29" i="2" s="1"/>
  <c r="Q30" i="2" s="1"/>
  <c r="Q31" i="2" s="1"/>
  <c r="Q32" i="2" s="1"/>
  <c r="Q33" i="2" s="1"/>
  <c r="T2" i="2" s="1"/>
  <c r="N4" i="2"/>
  <c r="N5" i="2" s="1"/>
  <c r="N6" i="2" s="1"/>
  <c r="X9" i="2" l="1"/>
  <c r="B12" i="1" s="1"/>
  <c r="X11" i="2"/>
  <c r="B14" i="1" s="1"/>
  <c r="B10" i="1"/>
  <c r="AB4" i="2"/>
  <c r="X8" i="2" s="1"/>
  <c r="B11" i="1" s="1"/>
  <c r="AB4" i="3"/>
  <c r="AA4" i="3" s="1"/>
  <c r="D10" i="1"/>
  <c r="AB4" i="4"/>
  <c r="AA4" i="4" s="1"/>
  <c r="X9" i="4" l="1"/>
  <c r="D12" i="1" s="1"/>
  <c r="X10" i="4"/>
  <c r="D13" i="1" s="1"/>
  <c r="X10" i="2"/>
  <c r="B13" i="1" s="1"/>
  <c r="B5" i="1"/>
  <c r="B6" i="1" s="1"/>
  <c r="X9" i="3"/>
  <c r="C12" i="1" s="1"/>
  <c r="X8" i="3"/>
  <c r="C11" i="1" s="1"/>
  <c r="X11" i="3"/>
  <c r="C14" i="1" s="1"/>
  <c r="X10" i="3"/>
  <c r="C13" i="1" s="1"/>
  <c r="X8" i="4"/>
  <c r="D11" i="1" s="1"/>
  <c r="X11" i="4"/>
  <c r="D14" i="1" s="1"/>
  <c r="E14" i="1" l="1"/>
  <c r="F14" i="1" s="1"/>
  <c r="G14" i="1" s="1"/>
  <c r="E12" i="1"/>
  <c r="F12" i="1" s="1"/>
  <c r="G12" i="1" s="1"/>
  <c r="E13" i="1"/>
  <c r="E11" i="1"/>
  <c r="F11" i="1" l="1"/>
  <c r="G11" i="1" s="1"/>
  <c r="F13" i="1"/>
  <c r="G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77">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futureMetadata>
  <cellMetadata count="1">
    <bk>
      <rc t="1" v="0"/>
    </bk>
  </cellMetadata>
  <valueMetadata count="19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valueMetadata>
</metadata>
</file>

<file path=xl/sharedStrings.xml><?xml version="1.0" encoding="utf-8"?>
<sst xmlns="http://schemas.openxmlformats.org/spreadsheetml/2006/main" count="52" uniqueCount="26">
  <si>
    <t>MSFT</t>
  </si>
  <si>
    <t>Mean</t>
  </si>
  <si>
    <t>Sum of Squared Errors</t>
  </si>
  <si>
    <t>Rs / Count</t>
  </si>
  <si>
    <t>Standard Deviation</t>
  </si>
  <si>
    <t>Average Daily Volatility</t>
  </si>
  <si>
    <t>% Change</t>
  </si>
  <si>
    <t>Deviation</t>
  </si>
  <si>
    <t>Squared Deviation</t>
  </si>
  <si>
    <t>Average Price in a Month</t>
  </si>
  <si>
    <t>Median Price in a Month</t>
  </si>
  <si>
    <t>Standard Deviation of Simulations</t>
  </si>
  <si>
    <t>Moving Average</t>
  </si>
  <si>
    <t>Exponential Moving Average</t>
  </si>
  <si>
    <t>TSLA</t>
  </si>
  <si>
    <t>AAPL</t>
  </si>
  <si>
    <t>Portfolio Risk</t>
  </si>
  <si>
    <t>Portfolio Balance</t>
  </si>
  <si>
    <t>Investment Amount</t>
  </si>
  <si>
    <t>+/-</t>
  </si>
  <si>
    <t>TTL</t>
  </si>
  <si>
    <t>%</t>
  </si>
  <si>
    <t>Portfolio %</t>
  </si>
  <si>
    <t>Stocks</t>
  </si>
  <si>
    <t>Cash</t>
  </si>
  <si>
    <t>for the next 31 days of trading using a monte carlo simulation and the random walk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</si>
</sst>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_([$$-409]* #,##0.00_);_([$$-409]* \(#,##0.00\);_([$$-409]* &quot;-&quot;??_);_(@_)"/>
    <numFmt numFmtId="165" formatCode="_(* #,##0_);_(* \(#,##0\);_(* &quot;-&quot;??_);_(@_)"/>
    <numFmt numFmtId="166" formatCode="0.00000000"/>
    <numFmt numFmtId="167" formatCode="_(&quot;$&quot;* #,##0_);_(&quot;$&quot;* \(#,##0\);_(&quot;$&quot;* &quot;-&quot;??_);_(@_)"/>
    <numFmt numFmtId="168" formatCode="#,##0%;[Red]\(#,##0%\)"/>
  </numFmts>
  <fonts count="10" x14ac:knownFonts="1">
    <font>
      <sz val="12"/>
      <color theme="1"/>
      <name val="Calibri"/>
      <family val="2"/>
      <scheme val="minor"/>
    </font>
    <font>
      <sz val="12"/>
      <color theme="1"/>
      <name val="Calibri"/>
      <family val="2"/>
      <scheme val="minor"/>
    </font>
    <font>
      <b/>
      <sz val="12"/>
      <color rgb="FF3F3F3F"/>
      <name val="Calibri"/>
      <family val="2"/>
      <scheme val="minor"/>
    </font>
    <font>
      <b/>
      <sz val="12"/>
      <color theme="0"/>
      <name val="Calibri"/>
      <family val="2"/>
      <scheme val="minor"/>
    </font>
    <font>
      <sz val="12"/>
      <color rgb="FF3F3F3F"/>
      <name val="Calibri"/>
      <family val="2"/>
      <scheme val="minor"/>
    </font>
    <font>
      <b/>
      <sz val="12"/>
      <name val="Calibri"/>
      <family val="2"/>
      <scheme val="minor"/>
    </font>
    <font>
      <b/>
      <i/>
      <sz val="12"/>
      <color theme="1"/>
      <name val="Calibri"/>
      <family val="2"/>
      <scheme val="minor"/>
    </font>
    <font>
      <b/>
      <sz val="12"/>
      <color theme="1"/>
      <name val="Calibri"/>
      <family val="2"/>
      <scheme val="minor"/>
    </font>
    <font>
      <b/>
      <sz val="28"/>
      <color theme="1"/>
      <name val="Calibri"/>
      <family val="2"/>
      <scheme val="minor"/>
    </font>
    <font>
      <b/>
      <sz val="12"/>
      <color theme="0" tint="-0.34998626667073579"/>
      <name val="Calibri"/>
      <family val="2"/>
      <scheme val="minor"/>
    </font>
  </fonts>
  <fills count="12">
    <fill>
      <patternFill patternType="none"/>
    </fill>
    <fill>
      <patternFill patternType="gray125"/>
    </fill>
    <fill>
      <patternFill patternType="solid">
        <fgColor rgb="FFF2F2F2"/>
      </patternFill>
    </fill>
    <fill>
      <patternFill patternType="solid">
        <fgColor rgb="FF9E56D9"/>
        <bgColor indexed="64"/>
      </patternFill>
    </fill>
    <fill>
      <patternFill patternType="solid">
        <fgColor rgb="FFC5ACD9"/>
        <bgColor indexed="64"/>
      </patternFill>
    </fill>
    <fill>
      <patternFill patternType="solid">
        <fgColor rgb="FFD2C8D9"/>
        <bgColor indexed="64"/>
      </patternFill>
    </fill>
    <fill>
      <patternFill patternType="solid">
        <fgColor theme="5"/>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right/>
      <top style="thin">
        <color rgb="FF3F3F3F"/>
      </top>
      <bottom/>
      <diagonal/>
    </border>
    <border>
      <left style="medium">
        <color theme="0"/>
      </left>
      <right style="medium">
        <color theme="0"/>
      </right>
      <top style="medium">
        <color theme="0"/>
      </top>
      <bottom style="medium">
        <color theme="0"/>
      </bottom>
      <diagonal/>
    </border>
    <border>
      <left style="thin">
        <color auto="1"/>
      </left>
      <right/>
      <top/>
      <bottom/>
      <diagonal/>
    </border>
    <border>
      <left/>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2" fillId="2" borderId="1" applyNumberFormat="0" applyAlignment="0" applyProtection="0"/>
  </cellStyleXfs>
  <cellXfs count="71">
    <xf numFmtId="0" fontId="0" fillId="0" borderId="0" xfId="0"/>
    <xf numFmtId="0" fontId="0" fillId="0" borderId="0" xfId="0" applyAlignment="1">
      <alignment horizontal="right"/>
    </xf>
    <xf numFmtId="10" fontId="0" fillId="0" borderId="0" xfId="3" applyNumberFormat="1" applyFont="1"/>
    <xf numFmtId="44" fontId="0" fillId="0" borderId="0" xfId="2" applyFont="1"/>
    <xf numFmtId="44" fontId="0" fillId="0" borderId="0" xfId="0" applyNumberFormat="1"/>
    <xf numFmtId="9" fontId="0" fillId="0" borderId="0" xfId="0" applyNumberFormat="1"/>
    <xf numFmtId="164" fontId="0" fillId="0" borderId="0" xfId="0" applyNumberFormat="1"/>
    <xf numFmtId="165" fontId="0" fillId="0" borderId="0" xfId="1" applyNumberFormat="1" applyFont="1"/>
    <xf numFmtId="0" fontId="4" fillId="0" borderId="2" xfId="4" applyFont="1" applyFill="1" applyBorder="1"/>
    <xf numFmtId="0" fontId="1" fillId="0" borderId="2" xfId="0" applyFont="1" applyFill="1" applyBorder="1"/>
    <xf numFmtId="44" fontId="1" fillId="0" borderId="2" xfId="2" applyFont="1" applyFill="1" applyBorder="1"/>
    <xf numFmtId="0" fontId="4" fillId="0" borderId="0" xfId="4" applyFont="1" applyFill="1" applyBorder="1"/>
    <xf numFmtId="10" fontId="1" fillId="0" borderId="0" xfId="3" applyNumberFormat="1" applyFont="1" applyFill="1" applyBorder="1"/>
    <xf numFmtId="44" fontId="1" fillId="0" borderId="0" xfId="2" applyFont="1" applyFill="1" applyBorder="1"/>
    <xf numFmtId="166" fontId="0" fillId="0" borderId="0" xfId="0" applyNumberFormat="1"/>
    <xf numFmtId="0" fontId="1" fillId="0" borderId="0" xfId="0" applyFont="1" applyFill="1" applyBorder="1"/>
    <xf numFmtId="0" fontId="3" fillId="3" borderId="3" xfId="4" applyFont="1" applyFill="1" applyBorder="1" applyAlignment="1">
      <alignment horizontal="center"/>
    </xf>
    <xf numFmtId="0" fontId="3" fillId="3" borderId="3" xfId="0" applyFont="1" applyFill="1" applyBorder="1" applyAlignment="1">
      <alignment horizontal="center"/>
    </xf>
    <xf numFmtId="14" fontId="3" fillId="3" borderId="3" xfId="4" applyNumberFormat="1" applyFont="1" applyFill="1" applyBorder="1" applyAlignment="1">
      <alignment horizontal="center"/>
    </xf>
    <xf numFmtId="0" fontId="3" fillId="4" borderId="3" xfId="4" applyFont="1" applyFill="1" applyBorder="1" applyAlignment="1">
      <alignment horizontal="center"/>
    </xf>
    <xf numFmtId="0" fontId="3" fillId="4" borderId="3" xfId="0" applyFont="1" applyFill="1" applyBorder="1" applyAlignment="1">
      <alignment horizontal="center"/>
    </xf>
    <xf numFmtId="2" fontId="3" fillId="3" borderId="3" xfId="0" applyNumberFormat="1" applyFont="1" applyFill="1" applyBorder="1" applyAlignment="1">
      <alignment horizontal="center"/>
    </xf>
    <xf numFmtId="0" fontId="3" fillId="3" borderId="3" xfId="4" applyFont="1" applyFill="1" applyBorder="1" applyAlignment="1">
      <alignment horizontal="left"/>
    </xf>
    <xf numFmtId="14" fontId="3" fillId="4" borderId="3" xfId="4" applyNumberFormat="1" applyFont="1" applyFill="1" applyBorder="1" applyAlignment="1">
      <alignment horizontal="center"/>
    </xf>
    <xf numFmtId="0" fontId="5" fillId="5" borderId="3" xfId="4" applyFont="1" applyFill="1" applyBorder="1" applyAlignment="1">
      <alignment horizontal="center"/>
    </xf>
    <xf numFmtId="0" fontId="5" fillId="5" borderId="3" xfId="0" applyFont="1" applyFill="1" applyBorder="1" applyAlignment="1">
      <alignment horizontal="center"/>
    </xf>
    <xf numFmtId="167" fontId="0" fillId="0" borderId="0" xfId="2" applyNumberFormat="1" applyFont="1"/>
    <xf numFmtId="167" fontId="0" fillId="0" borderId="0" xfId="0" applyNumberFormat="1"/>
    <xf numFmtId="167" fontId="6" fillId="0" borderId="4" xfId="0" applyNumberFormat="1" applyFont="1" applyBorder="1"/>
    <xf numFmtId="0" fontId="3" fillId="6" borderId="3" xfId="4" applyFont="1" applyFill="1" applyBorder="1" applyAlignment="1">
      <alignment horizontal="left"/>
    </xf>
    <xf numFmtId="14" fontId="3" fillId="6" borderId="3" xfId="4" applyNumberFormat="1" applyFont="1" applyFill="1" applyBorder="1" applyAlignment="1">
      <alignment horizontal="center"/>
    </xf>
    <xf numFmtId="0" fontId="3" fillId="6" borderId="3" xfId="4" applyFont="1" applyFill="1" applyBorder="1" applyAlignment="1">
      <alignment horizontal="center"/>
    </xf>
    <xf numFmtId="0" fontId="3" fillId="6" borderId="3" xfId="0" applyFont="1" applyFill="1" applyBorder="1" applyAlignment="1">
      <alignment horizontal="center"/>
    </xf>
    <xf numFmtId="2" fontId="3" fillId="6" borderId="3" xfId="0" applyNumberFormat="1" applyFont="1" applyFill="1" applyBorder="1" applyAlignment="1">
      <alignment horizontal="center"/>
    </xf>
    <xf numFmtId="0" fontId="3" fillId="7" borderId="3" xfId="4" applyFont="1" applyFill="1" applyBorder="1" applyAlignment="1">
      <alignment horizontal="center"/>
    </xf>
    <xf numFmtId="14" fontId="3" fillId="7" borderId="3" xfId="4" applyNumberFormat="1" applyFont="1" applyFill="1" applyBorder="1" applyAlignment="1">
      <alignment horizontal="center"/>
    </xf>
    <xf numFmtId="0" fontId="3" fillId="7" borderId="3" xfId="0" applyFont="1" applyFill="1" applyBorder="1" applyAlignment="1">
      <alignment horizontal="center"/>
    </xf>
    <xf numFmtId="0" fontId="5" fillId="8" borderId="3" xfId="4" applyFont="1" applyFill="1" applyBorder="1" applyAlignment="1">
      <alignment horizontal="center"/>
    </xf>
    <xf numFmtId="0" fontId="5" fillId="8" borderId="3" xfId="0" applyFont="1" applyFill="1" applyBorder="1" applyAlignment="1">
      <alignment horizontal="center"/>
    </xf>
    <xf numFmtId="0" fontId="3" fillId="9" borderId="3" xfId="4" applyFont="1" applyFill="1" applyBorder="1" applyAlignment="1">
      <alignment horizontal="left"/>
    </xf>
    <xf numFmtId="14" fontId="3" fillId="9" borderId="3" xfId="4" applyNumberFormat="1" applyFont="1" applyFill="1" applyBorder="1" applyAlignment="1">
      <alignment horizontal="center"/>
    </xf>
    <xf numFmtId="0" fontId="3" fillId="9" borderId="3" xfId="4" applyFont="1" applyFill="1" applyBorder="1" applyAlignment="1">
      <alignment horizontal="center"/>
    </xf>
    <xf numFmtId="0" fontId="3" fillId="9" borderId="3" xfId="0" applyFont="1" applyFill="1" applyBorder="1" applyAlignment="1">
      <alignment horizontal="center"/>
    </xf>
    <xf numFmtId="2" fontId="3" fillId="9" borderId="3" xfId="0" applyNumberFormat="1" applyFont="1" applyFill="1" applyBorder="1" applyAlignment="1">
      <alignment horizontal="center"/>
    </xf>
    <xf numFmtId="0" fontId="3" fillId="10" borderId="3" xfId="4" applyFont="1" applyFill="1" applyBorder="1" applyAlignment="1">
      <alignment horizontal="center"/>
    </xf>
    <xf numFmtId="14" fontId="3" fillId="10" borderId="3" xfId="4" applyNumberFormat="1" applyFont="1" applyFill="1" applyBorder="1" applyAlignment="1">
      <alignment horizontal="center"/>
    </xf>
    <xf numFmtId="0" fontId="3" fillId="10" borderId="3" xfId="0" applyFont="1" applyFill="1" applyBorder="1" applyAlignment="1">
      <alignment horizontal="center"/>
    </xf>
    <xf numFmtId="0" fontId="5" fillId="11" borderId="3" xfId="4" applyFont="1" applyFill="1" applyBorder="1" applyAlignment="1">
      <alignment horizontal="center"/>
    </xf>
    <xf numFmtId="0" fontId="5" fillId="11" borderId="3" xfId="0" applyFont="1" applyFill="1" applyBorder="1" applyAlignment="1">
      <alignment horizontal="center"/>
    </xf>
    <xf numFmtId="168" fontId="0" fillId="0" borderId="0" xfId="0" applyNumberFormat="1"/>
    <xf numFmtId="167" fontId="0" fillId="0" borderId="0" xfId="0" applyNumberFormat="1" applyFont="1" applyBorder="1"/>
    <xf numFmtId="0" fontId="8" fillId="0" borderId="0" xfId="0" applyFont="1"/>
    <xf numFmtId="0" fontId="9" fillId="0" borderId="0" xfId="0" applyFont="1"/>
    <xf numFmtId="0" fontId="7" fillId="0" borderId="5" xfId="0" applyFont="1" applyBorder="1" applyAlignment="1">
      <alignment horizontal="center"/>
    </xf>
    <xf numFmtId="0" fontId="0" fillId="0" borderId="6" xfId="0" applyBorder="1" applyAlignment="1">
      <alignment horizontal="right"/>
    </xf>
    <xf numFmtId="9" fontId="0" fillId="0" borderId="6" xfId="0" applyNumberFormat="1" applyBorder="1"/>
    <xf numFmtId="167" fontId="0" fillId="0" borderId="4" xfId="0" applyNumberFormat="1" applyBorder="1"/>
    <xf numFmtId="0" fontId="7" fillId="0" borderId="0" xfId="0" quotePrefix="1" applyFont="1" applyFill="1" applyBorder="1" applyAlignment="1">
      <alignment horizontal="center"/>
    </xf>
    <xf numFmtId="167" fontId="7" fillId="0" borderId="0" xfId="0" applyNumberFormat="1" applyFont="1"/>
    <xf numFmtId="0" fontId="7" fillId="0" borderId="0" xfId="0" applyFont="1" applyFill="1" applyBorder="1" applyAlignment="1">
      <alignment horizontal="center"/>
    </xf>
    <xf numFmtId="0" fontId="7" fillId="0" borderId="5" xfId="0" quotePrefix="1" applyFont="1" applyFill="1" applyBorder="1" applyAlignment="1">
      <alignment horizontal="center"/>
    </xf>
    <xf numFmtId="0" fontId="7" fillId="0" borderId="5" xfId="0" applyFont="1" applyFill="1" applyBorder="1" applyAlignment="1">
      <alignment horizontal="center"/>
    </xf>
    <xf numFmtId="167" fontId="0" fillId="0" borderId="7" xfId="2" applyNumberFormat="1" applyFont="1" applyBorder="1"/>
    <xf numFmtId="167" fontId="0" fillId="0" borderId="5" xfId="0" applyNumberFormat="1" applyBorder="1"/>
    <xf numFmtId="167" fontId="6" fillId="0" borderId="7" xfId="0" applyNumberFormat="1" applyFont="1" applyBorder="1"/>
    <xf numFmtId="167" fontId="7" fillId="0" borderId="5" xfId="0" applyNumberFormat="1" applyFont="1" applyBorder="1"/>
    <xf numFmtId="168" fontId="0" fillId="0" borderId="5" xfId="0" applyNumberFormat="1" applyBorder="1"/>
    <xf numFmtId="0" fontId="7" fillId="0" borderId="0" xfId="0" applyFont="1" applyBorder="1" applyAlignment="1">
      <alignment horizontal="center"/>
    </xf>
    <xf numFmtId="9" fontId="0" fillId="0" borderId="8" xfId="0" applyNumberFormat="1" applyBorder="1" applyAlignment="1">
      <alignment horizontal="right"/>
    </xf>
    <xf numFmtId="9" fontId="0" fillId="0" borderId="0" xfId="0" applyNumberFormat="1" applyAlignment="1">
      <alignment horizontal="right"/>
    </xf>
    <xf numFmtId="9" fontId="0" fillId="0" borderId="9" xfId="0" applyNumberFormat="1" applyBorder="1" applyAlignment="1">
      <alignment horizontal="right"/>
    </xf>
  </cellXfs>
  <cellStyles count="5">
    <cellStyle name="Comma" xfId="1" builtinId="3"/>
    <cellStyle name="Currency" xfId="2" builtinId="4"/>
    <cellStyle name="Normal" xfId="0" builtinId="0"/>
    <cellStyle name="Output" xfId="4" builtinId="21"/>
    <cellStyle name="Percent" xfId="3" builtinId="5"/>
  </cellStyles>
  <dxfs count="0"/>
  <tableStyles count="0" defaultTableStyle="TableStyleMedium2" defaultPivotStyle="PivotStyleLight16"/>
  <colors>
    <mruColors>
      <color rgb="FFEE589C"/>
      <color rgb="FFEEC857"/>
      <color rgb="FFD9BA62"/>
      <color rgb="FF58BED9"/>
      <color rgb="FF9E56D9"/>
      <color rgb="FFD2C8D9"/>
      <color rgb="FFC5AC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MSFT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stockChart>
        <c:ser>
          <c:idx val="0"/>
          <c:order val="0"/>
          <c:tx>
            <c:strRef>
              <c:f>MSFT!$E$3</c:f>
              <c:strCache>
                <c:ptCount val="1"/>
                <c:pt idx="0">
                  <c:v>Close</c:v>
                </c:pt>
              </c:strCache>
            </c:strRef>
          </c:tx>
          <c:spPr>
            <a:ln w="25400" cap="rnd">
              <a:noFill/>
              <a:round/>
            </a:ln>
            <a:effectLst/>
          </c:spPr>
          <c:marker>
            <c:symbol val="none"/>
          </c:marker>
          <c:cat>
            <c:numRef>
              <c:f>MSFT!$A$4:$A$66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MSFT!$B$4:$B$66</c:f>
              <c:numCache>
                <c:formatCode>_([$$-409]* #,##0.00_);_([$$-409]* \(#,##0.00\);_([$$-409]* "-"??_);_(@_)</c:formatCode>
                <c:ptCount val="63"/>
                <c:pt idx="0">
                  <c:v>282.12169999999998</c:v>
                </c:pt>
                <c:pt idx="1">
                  <c:v>287.39999999999998</c:v>
                </c:pt>
                <c:pt idx="2">
                  <c:v>284.04640000000001</c:v>
                </c:pt>
                <c:pt idx="3">
                  <c:v>285.77999999999997</c:v>
                </c:pt>
                <c:pt idx="4">
                  <c:v>295.17500000000001</c:v>
                </c:pt>
                <c:pt idx="5">
                  <c:v>296.21899999999999</c:v>
                </c:pt>
                <c:pt idx="6">
                  <c:v>292.92</c:v>
                </c:pt>
                <c:pt idx="7">
                  <c:v>295.33999999999997</c:v>
                </c:pt>
                <c:pt idx="8">
                  <c:v>294.91000000000003</c:v>
                </c:pt>
                <c:pt idx="9">
                  <c:v>299.20999999999998</c:v>
                </c:pt>
                <c:pt idx="10">
                  <c:v>302.33999999999997</c:v>
                </c:pt>
                <c:pt idx="11">
                  <c:v>303.57</c:v>
                </c:pt>
                <c:pt idx="12">
                  <c:v>308.34800000000001</c:v>
                </c:pt>
                <c:pt idx="13">
                  <c:v>309.20999999999998</c:v>
                </c:pt>
                <c:pt idx="14">
                  <c:v>307.17020000000002</c:v>
                </c:pt>
                <c:pt idx="15">
                  <c:v>310.39999999999998</c:v>
                </c:pt>
                <c:pt idx="16">
                  <c:v>309.36</c:v>
                </c:pt>
                <c:pt idx="17">
                  <c:v>311</c:v>
                </c:pt>
                <c:pt idx="18">
                  <c:v>316</c:v>
                </c:pt>
                <c:pt idx="19">
                  <c:v>324.32499999999999</c:v>
                </c:pt>
                <c:pt idx="20">
                  <c:v>324.13</c:v>
                </c:pt>
                <c:pt idx="21">
                  <c:v>331.35500000000002</c:v>
                </c:pt>
                <c:pt idx="22">
                  <c:v>330.31</c:v>
                </c:pt>
                <c:pt idx="23">
                  <c:v>333.9</c:v>
                </c:pt>
                <c:pt idx="24">
                  <c:v>332.89</c:v>
                </c:pt>
                <c:pt idx="25">
                  <c:v>338.51</c:v>
                </c:pt>
                <c:pt idx="26">
                  <c:v>337.3</c:v>
                </c:pt>
                <c:pt idx="27">
                  <c:v>337.1071</c:v>
                </c:pt>
                <c:pt idx="28">
                  <c:v>334.57</c:v>
                </c:pt>
                <c:pt idx="29">
                  <c:v>331.25</c:v>
                </c:pt>
                <c:pt idx="30">
                  <c:v>333.92</c:v>
                </c:pt>
                <c:pt idx="31">
                  <c:v>337.54</c:v>
                </c:pt>
                <c:pt idx="32">
                  <c:v>335.68</c:v>
                </c:pt>
                <c:pt idx="33">
                  <c:v>338.94</c:v>
                </c:pt>
                <c:pt idx="34">
                  <c:v>338.18</c:v>
                </c:pt>
                <c:pt idx="35">
                  <c:v>342.64</c:v>
                </c:pt>
                <c:pt idx="36">
                  <c:v>344.62</c:v>
                </c:pt>
                <c:pt idx="37">
                  <c:v>337.05</c:v>
                </c:pt>
                <c:pt idx="38">
                  <c:v>336.28</c:v>
                </c:pt>
                <c:pt idx="39">
                  <c:v>334.35</c:v>
                </c:pt>
                <c:pt idx="40">
                  <c:v>334.94</c:v>
                </c:pt>
                <c:pt idx="41">
                  <c:v>335.32</c:v>
                </c:pt>
                <c:pt idx="42">
                  <c:v>335.13</c:v>
                </c:pt>
                <c:pt idx="43">
                  <c:v>330.3</c:v>
                </c:pt>
                <c:pt idx="44">
                  <c:v>331.99</c:v>
                </c:pt>
                <c:pt idx="45">
                  <c:v>323.95</c:v>
                </c:pt>
                <c:pt idx="46">
                  <c:v>331.64</c:v>
                </c:pt>
                <c:pt idx="47">
                  <c:v>335.31</c:v>
                </c:pt>
                <c:pt idx="48">
                  <c:v>334.41</c:v>
                </c:pt>
                <c:pt idx="49">
                  <c:v>334.98</c:v>
                </c:pt>
                <c:pt idx="50">
                  <c:v>340.68</c:v>
                </c:pt>
                <c:pt idx="51">
                  <c:v>333.22</c:v>
                </c:pt>
                <c:pt idx="52">
                  <c:v>328.61</c:v>
                </c:pt>
                <c:pt idx="53">
                  <c:v>335.71</c:v>
                </c:pt>
                <c:pt idx="54">
                  <c:v>320.88</c:v>
                </c:pt>
                <c:pt idx="55">
                  <c:v>320.05</c:v>
                </c:pt>
                <c:pt idx="56">
                  <c:v>323.29000000000002</c:v>
                </c:pt>
                <c:pt idx="57">
                  <c:v>328.3</c:v>
                </c:pt>
                <c:pt idx="58">
                  <c:v>332.75</c:v>
                </c:pt>
                <c:pt idx="59">
                  <c:v>335.46</c:v>
                </c:pt>
                <c:pt idx="60">
                  <c:v>343.15</c:v>
                </c:pt>
                <c:pt idx="61">
                  <c:v>341.3</c:v>
                </c:pt>
                <c:pt idx="62">
                  <c:v>341.91</c:v>
                </c:pt>
              </c:numCache>
            </c:numRef>
          </c:val>
          <c:smooth val="0"/>
          <c:extLst>
            <c:ext xmlns:c16="http://schemas.microsoft.com/office/drawing/2014/chart" uri="{C3380CC4-5D6E-409C-BE32-E72D297353CC}">
              <c16:uniqueId val="{00000000-B861-0748-A568-3087004C1FE8}"/>
            </c:ext>
          </c:extLst>
        </c:ser>
        <c:ser>
          <c:idx val="1"/>
          <c:order val="1"/>
          <c:tx>
            <c:strRef>
              <c:f>MSFT!$C$3</c:f>
              <c:strCache>
                <c:ptCount val="1"/>
                <c:pt idx="0">
                  <c:v>High</c:v>
                </c:pt>
              </c:strCache>
            </c:strRef>
          </c:tx>
          <c:spPr>
            <a:ln w="25400" cap="rnd">
              <a:noFill/>
              <a:round/>
            </a:ln>
            <a:effectLst/>
          </c:spPr>
          <c:marker>
            <c:symbol val="none"/>
          </c:marker>
          <c:cat>
            <c:numRef>
              <c:f>MSFT!$A$4:$A$66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MSFT!$C$4:$C$66</c:f>
              <c:numCache>
                <c:formatCode>_([$$-409]* #,##0.00_);_([$$-409]* \(#,##0.00\);_([$$-409]* "-"??_);_(@_)</c:formatCode>
                <c:ptCount val="63"/>
                <c:pt idx="0">
                  <c:v>289.98</c:v>
                </c:pt>
                <c:pt idx="1">
                  <c:v>287.75</c:v>
                </c:pt>
                <c:pt idx="2">
                  <c:v>290.39800000000002</c:v>
                </c:pt>
                <c:pt idx="3">
                  <c:v>293.63</c:v>
                </c:pt>
                <c:pt idx="4">
                  <c:v>296.64</c:v>
                </c:pt>
                <c:pt idx="5">
                  <c:v>296.64089999999999</c:v>
                </c:pt>
                <c:pt idx="6">
                  <c:v>297.97000000000003</c:v>
                </c:pt>
                <c:pt idx="7">
                  <c:v>295.44</c:v>
                </c:pt>
                <c:pt idx="8">
                  <c:v>297.27999999999997</c:v>
                </c:pt>
                <c:pt idx="9">
                  <c:v>303.27</c:v>
                </c:pt>
                <c:pt idx="10">
                  <c:v>304.45</c:v>
                </c:pt>
                <c:pt idx="11">
                  <c:v>308.20999999999998</c:v>
                </c:pt>
                <c:pt idx="12">
                  <c:v>309.3</c:v>
                </c:pt>
                <c:pt idx="13">
                  <c:v>309.7</c:v>
                </c:pt>
                <c:pt idx="14">
                  <c:v>311.02</c:v>
                </c:pt>
                <c:pt idx="15">
                  <c:v>311.08999999999997</c:v>
                </c:pt>
                <c:pt idx="16">
                  <c:v>309.39999999999998</c:v>
                </c:pt>
                <c:pt idx="17">
                  <c:v>312.39499999999998</c:v>
                </c:pt>
                <c:pt idx="18">
                  <c:v>326.09730000000002</c:v>
                </c:pt>
                <c:pt idx="19">
                  <c:v>324.87</c:v>
                </c:pt>
                <c:pt idx="20">
                  <c:v>332</c:v>
                </c:pt>
                <c:pt idx="21">
                  <c:v>331.49</c:v>
                </c:pt>
                <c:pt idx="22">
                  <c:v>333.45</c:v>
                </c:pt>
                <c:pt idx="23">
                  <c:v>334.9</c:v>
                </c:pt>
                <c:pt idx="24">
                  <c:v>336.54</c:v>
                </c:pt>
                <c:pt idx="25">
                  <c:v>338.79</c:v>
                </c:pt>
                <c:pt idx="26">
                  <c:v>337.65</c:v>
                </c:pt>
                <c:pt idx="27">
                  <c:v>338.72</c:v>
                </c:pt>
                <c:pt idx="28">
                  <c:v>334.63029999999998</c:v>
                </c:pt>
                <c:pt idx="29">
                  <c:v>333.77460000000002</c:v>
                </c:pt>
                <c:pt idx="30">
                  <c:v>337.23</c:v>
                </c:pt>
                <c:pt idx="31">
                  <c:v>337.88</c:v>
                </c:pt>
                <c:pt idx="32">
                  <c:v>340.67</c:v>
                </c:pt>
                <c:pt idx="33">
                  <c:v>342.19</c:v>
                </c:pt>
                <c:pt idx="34">
                  <c:v>342.45</c:v>
                </c:pt>
                <c:pt idx="35">
                  <c:v>345.1</c:v>
                </c:pt>
                <c:pt idx="36">
                  <c:v>349.67</c:v>
                </c:pt>
                <c:pt idx="37">
                  <c:v>339.45</c:v>
                </c:pt>
                <c:pt idx="38">
                  <c:v>338.16</c:v>
                </c:pt>
                <c:pt idx="39">
                  <c:v>337.93</c:v>
                </c:pt>
                <c:pt idx="40">
                  <c:v>339.03</c:v>
                </c:pt>
                <c:pt idx="41">
                  <c:v>337.78</c:v>
                </c:pt>
                <c:pt idx="42">
                  <c:v>339.28</c:v>
                </c:pt>
                <c:pt idx="43">
                  <c:v>333.49</c:v>
                </c:pt>
                <c:pt idx="44">
                  <c:v>332.7</c:v>
                </c:pt>
                <c:pt idx="45">
                  <c:v>327.45</c:v>
                </c:pt>
                <c:pt idx="46">
                  <c:v>335.8</c:v>
                </c:pt>
                <c:pt idx="47">
                  <c:v>335.5</c:v>
                </c:pt>
                <c:pt idx="48">
                  <c:v>336.48899999999998</c:v>
                </c:pt>
                <c:pt idx="49">
                  <c:v>343</c:v>
                </c:pt>
                <c:pt idx="50">
                  <c:v>343.79</c:v>
                </c:pt>
                <c:pt idx="51">
                  <c:v>334.64</c:v>
                </c:pt>
                <c:pt idx="52">
                  <c:v>335.19</c:v>
                </c:pt>
                <c:pt idx="53">
                  <c:v>336.76</c:v>
                </c:pt>
                <c:pt idx="54">
                  <c:v>324.92</c:v>
                </c:pt>
                <c:pt idx="55">
                  <c:v>322.8</c:v>
                </c:pt>
                <c:pt idx="56">
                  <c:v>327.73</c:v>
                </c:pt>
                <c:pt idx="57">
                  <c:v>333.60500000000002</c:v>
                </c:pt>
                <c:pt idx="58">
                  <c:v>336.39</c:v>
                </c:pt>
                <c:pt idx="59">
                  <c:v>342.48</c:v>
                </c:pt>
                <c:pt idx="60">
                  <c:v>343.81</c:v>
                </c:pt>
                <c:pt idx="61">
                  <c:v>344.3</c:v>
                </c:pt>
                <c:pt idx="62">
                  <c:v>343.13</c:v>
                </c:pt>
              </c:numCache>
            </c:numRef>
          </c:val>
          <c:smooth val="0"/>
          <c:extLst>
            <c:ext xmlns:c16="http://schemas.microsoft.com/office/drawing/2014/chart" uri="{C3380CC4-5D6E-409C-BE32-E72D297353CC}">
              <c16:uniqueId val="{00000001-B861-0748-A568-3087004C1FE8}"/>
            </c:ext>
          </c:extLst>
        </c:ser>
        <c:ser>
          <c:idx val="2"/>
          <c:order val="2"/>
          <c:tx>
            <c:strRef>
              <c:f>MSFT!$D$3</c:f>
              <c:strCache>
                <c:ptCount val="1"/>
                <c:pt idx="0">
                  <c:v>Low</c:v>
                </c:pt>
              </c:strCache>
            </c:strRef>
          </c:tx>
          <c:spPr>
            <a:ln w="25400" cap="rnd">
              <a:noFill/>
              <a:round/>
            </a:ln>
            <a:effectLst/>
          </c:spPr>
          <c:marker>
            <c:symbol val="none"/>
          </c:marker>
          <c:cat>
            <c:numRef>
              <c:f>MSFT!$A$4:$A$66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MSFT!$D$4:$D$66</c:f>
              <c:numCache>
                <c:formatCode>_([$$-409]* #,##0.00_);_([$$-409]* \(#,##0.00\);_([$$-409]* "-"??_);_(@_)</c:formatCode>
                <c:ptCount val="63"/>
                <c:pt idx="0">
                  <c:v>281.29000000000002</c:v>
                </c:pt>
                <c:pt idx="1">
                  <c:v>280.25</c:v>
                </c:pt>
                <c:pt idx="2">
                  <c:v>284.04640000000001</c:v>
                </c:pt>
                <c:pt idx="3">
                  <c:v>285.5093</c:v>
                </c:pt>
                <c:pt idx="4">
                  <c:v>293.92</c:v>
                </c:pt>
                <c:pt idx="5">
                  <c:v>293.76</c:v>
                </c:pt>
                <c:pt idx="6">
                  <c:v>292.745</c:v>
                </c:pt>
                <c:pt idx="7">
                  <c:v>292.35000000000002</c:v>
                </c:pt>
                <c:pt idx="8">
                  <c:v>293.49</c:v>
                </c:pt>
                <c:pt idx="9">
                  <c:v>297.83</c:v>
                </c:pt>
                <c:pt idx="10">
                  <c:v>300.51909999999998</c:v>
                </c:pt>
                <c:pt idx="11">
                  <c:v>302.69</c:v>
                </c:pt>
                <c:pt idx="12">
                  <c:v>307.22000000000003</c:v>
                </c:pt>
                <c:pt idx="13">
                  <c:v>306.11</c:v>
                </c:pt>
                <c:pt idx="14">
                  <c:v>306.36</c:v>
                </c:pt>
                <c:pt idx="15">
                  <c:v>307.8</c:v>
                </c:pt>
                <c:pt idx="16">
                  <c:v>306.45999999999998</c:v>
                </c:pt>
                <c:pt idx="17">
                  <c:v>308.5967</c:v>
                </c:pt>
                <c:pt idx="18">
                  <c:v>316</c:v>
                </c:pt>
                <c:pt idx="19">
                  <c:v>321.36009999999999</c:v>
                </c:pt>
                <c:pt idx="20">
                  <c:v>323.89999999999998</c:v>
                </c:pt>
                <c:pt idx="21">
                  <c:v>326.37</c:v>
                </c:pt>
                <c:pt idx="22">
                  <c:v>330</c:v>
                </c:pt>
                <c:pt idx="23">
                  <c:v>330.65</c:v>
                </c:pt>
                <c:pt idx="24">
                  <c:v>329.51</c:v>
                </c:pt>
                <c:pt idx="25">
                  <c:v>334.42169999999999</c:v>
                </c:pt>
                <c:pt idx="26">
                  <c:v>334.44</c:v>
                </c:pt>
                <c:pt idx="27">
                  <c:v>334.53</c:v>
                </c:pt>
                <c:pt idx="28">
                  <c:v>329.92</c:v>
                </c:pt>
                <c:pt idx="29">
                  <c:v>330.51</c:v>
                </c:pt>
                <c:pt idx="30">
                  <c:v>333.79</c:v>
                </c:pt>
                <c:pt idx="31">
                  <c:v>334.03399999999999</c:v>
                </c:pt>
                <c:pt idx="32">
                  <c:v>335.51</c:v>
                </c:pt>
                <c:pt idx="33">
                  <c:v>338</c:v>
                </c:pt>
                <c:pt idx="34">
                  <c:v>337.12</c:v>
                </c:pt>
                <c:pt idx="35">
                  <c:v>342.2</c:v>
                </c:pt>
                <c:pt idx="36">
                  <c:v>339.55</c:v>
                </c:pt>
                <c:pt idx="37">
                  <c:v>333.56</c:v>
                </c:pt>
                <c:pt idx="38">
                  <c:v>333.911</c:v>
                </c:pt>
                <c:pt idx="39">
                  <c:v>328.12</c:v>
                </c:pt>
                <c:pt idx="40">
                  <c:v>334.74</c:v>
                </c:pt>
                <c:pt idx="41">
                  <c:v>328.99</c:v>
                </c:pt>
                <c:pt idx="42">
                  <c:v>329.39</c:v>
                </c:pt>
                <c:pt idx="43">
                  <c:v>327.80279999999999</c:v>
                </c:pt>
                <c:pt idx="44">
                  <c:v>318.02999999999997</c:v>
                </c:pt>
                <c:pt idx="45">
                  <c:v>319.23</c:v>
                </c:pt>
                <c:pt idx="46">
                  <c:v>330.1</c:v>
                </c:pt>
                <c:pt idx="47">
                  <c:v>330.8</c:v>
                </c:pt>
                <c:pt idx="48">
                  <c:v>332.12</c:v>
                </c:pt>
                <c:pt idx="49">
                  <c:v>334.79</c:v>
                </c:pt>
                <c:pt idx="50">
                  <c:v>339.08</c:v>
                </c:pt>
                <c:pt idx="51">
                  <c:v>324.11</c:v>
                </c:pt>
                <c:pt idx="52">
                  <c:v>324.5</c:v>
                </c:pt>
                <c:pt idx="53">
                  <c:v>323.02</c:v>
                </c:pt>
                <c:pt idx="54">
                  <c:v>317.25</c:v>
                </c:pt>
                <c:pt idx="55">
                  <c:v>317.57</c:v>
                </c:pt>
                <c:pt idx="56">
                  <c:v>319.8</c:v>
                </c:pt>
                <c:pt idx="57">
                  <c:v>325.75</c:v>
                </c:pt>
                <c:pt idx="58">
                  <c:v>332.73</c:v>
                </c:pt>
                <c:pt idx="59">
                  <c:v>335.43</c:v>
                </c:pt>
                <c:pt idx="60">
                  <c:v>340.32</c:v>
                </c:pt>
                <c:pt idx="61">
                  <c:v>339.68</c:v>
                </c:pt>
                <c:pt idx="62">
                  <c:v>338.82</c:v>
                </c:pt>
              </c:numCache>
            </c:numRef>
          </c:val>
          <c:smooth val="0"/>
          <c:extLst>
            <c:ext xmlns:c16="http://schemas.microsoft.com/office/drawing/2014/chart" uri="{C3380CC4-5D6E-409C-BE32-E72D297353CC}">
              <c16:uniqueId val="{00000002-B861-0748-A568-3087004C1FE8}"/>
            </c:ext>
          </c:extLst>
        </c:ser>
        <c:ser>
          <c:idx val="3"/>
          <c:order val="3"/>
          <c:tx>
            <c:strRef>
              <c:f>MSFT!$E$3</c:f>
              <c:strCache>
                <c:ptCount val="1"/>
                <c:pt idx="0">
                  <c:v>Close</c:v>
                </c:pt>
              </c:strCache>
            </c:strRef>
          </c:tx>
          <c:spPr>
            <a:ln w="25400" cap="rnd">
              <a:noFill/>
              <a:round/>
            </a:ln>
            <a:effectLst/>
          </c:spPr>
          <c:marker>
            <c:symbol val="none"/>
          </c:marker>
          <c:trendline>
            <c:spPr>
              <a:ln w="9525" cap="rnd">
                <a:solidFill>
                  <a:schemeClr val="accent4"/>
                </a:solidFill>
              </a:ln>
              <a:effectLst/>
            </c:spPr>
            <c:trendlineType val="movingAvg"/>
            <c:period val="2"/>
            <c:dispRSqr val="0"/>
            <c:dispEq val="0"/>
          </c:trendline>
          <c:cat>
            <c:numRef>
              <c:f>MSFT!$A$4:$A$66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MSFT!$E$4:$E$66</c:f>
              <c:numCache>
                <c:formatCode>_([$$-409]* #,##0.00_);_([$$-409]* \(#,##0.00\);_([$$-409]* "-"??_);_(@_)</c:formatCode>
                <c:ptCount val="63"/>
                <c:pt idx="0">
                  <c:v>289.10000000000002</c:v>
                </c:pt>
                <c:pt idx="1">
                  <c:v>283.11</c:v>
                </c:pt>
                <c:pt idx="2">
                  <c:v>288.76</c:v>
                </c:pt>
                <c:pt idx="3">
                  <c:v>293.11</c:v>
                </c:pt>
                <c:pt idx="4">
                  <c:v>294.85000000000002</c:v>
                </c:pt>
                <c:pt idx="5">
                  <c:v>294.85000000000002</c:v>
                </c:pt>
                <c:pt idx="6">
                  <c:v>294.23</c:v>
                </c:pt>
                <c:pt idx="7">
                  <c:v>292.88</c:v>
                </c:pt>
                <c:pt idx="8">
                  <c:v>296.31</c:v>
                </c:pt>
                <c:pt idx="9">
                  <c:v>302.75</c:v>
                </c:pt>
                <c:pt idx="10">
                  <c:v>304.20999999999998</c:v>
                </c:pt>
                <c:pt idx="11">
                  <c:v>307.29000000000002</c:v>
                </c:pt>
                <c:pt idx="12">
                  <c:v>308.23</c:v>
                </c:pt>
                <c:pt idx="13">
                  <c:v>307.41000000000003</c:v>
                </c:pt>
                <c:pt idx="14">
                  <c:v>310.76</c:v>
                </c:pt>
                <c:pt idx="15">
                  <c:v>309.16000000000003</c:v>
                </c:pt>
                <c:pt idx="16">
                  <c:v>308.13</c:v>
                </c:pt>
                <c:pt idx="17">
                  <c:v>310.11</c:v>
                </c:pt>
                <c:pt idx="18">
                  <c:v>323.17</c:v>
                </c:pt>
                <c:pt idx="19">
                  <c:v>324.35000000000002</c:v>
                </c:pt>
                <c:pt idx="20">
                  <c:v>331.62</c:v>
                </c:pt>
                <c:pt idx="21">
                  <c:v>329.37</c:v>
                </c:pt>
                <c:pt idx="22">
                  <c:v>333.13</c:v>
                </c:pt>
                <c:pt idx="23">
                  <c:v>334</c:v>
                </c:pt>
                <c:pt idx="24">
                  <c:v>336.44</c:v>
                </c:pt>
                <c:pt idx="25">
                  <c:v>336.06</c:v>
                </c:pt>
                <c:pt idx="26">
                  <c:v>336.99</c:v>
                </c:pt>
                <c:pt idx="27">
                  <c:v>335.95</c:v>
                </c:pt>
                <c:pt idx="28">
                  <c:v>330.8</c:v>
                </c:pt>
                <c:pt idx="29">
                  <c:v>332.43</c:v>
                </c:pt>
                <c:pt idx="30">
                  <c:v>336.72</c:v>
                </c:pt>
                <c:pt idx="31">
                  <c:v>336.07</c:v>
                </c:pt>
                <c:pt idx="32">
                  <c:v>339.51</c:v>
                </c:pt>
                <c:pt idx="33">
                  <c:v>339.12</c:v>
                </c:pt>
                <c:pt idx="34">
                  <c:v>341.27</c:v>
                </c:pt>
                <c:pt idx="35">
                  <c:v>343.11</c:v>
                </c:pt>
                <c:pt idx="36">
                  <c:v>339.83</c:v>
                </c:pt>
                <c:pt idx="37">
                  <c:v>337.68</c:v>
                </c:pt>
                <c:pt idx="38">
                  <c:v>337.91</c:v>
                </c:pt>
                <c:pt idx="39">
                  <c:v>329.68</c:v>
                </c:pt>
                <c:pt idx="40">
                  <c:v>336.63</c:v>
                </c:pt>
                <c:pt idx="41">
                  <c:v>330.59</c:v>
                </c:pt>
                <c:pt idx="42">
                  <c:v>330.08</c:v>
                </c:pt>
                <c:pt idx="43">
                  <c:v>329.49</c:v>
                </c:pt>
                <c:pt idx="44">
                  <c:v>323.01</c:v>
                </c:pt>
                <c:pt idx="45">
                  <c:v>326.19</c:v>
                </c:pt>
                <c:pt idx="46">
                  <c:v>334.92</c:v>
                </c:pt>
                <c:pt idx="47">
                  <c:v>334.97</c:v>
                </c:pt>
                <c:pt idx="48">
                  <c:v>333.1</c:v>
                </c:pt>
                <c:pt idx="49">
                  <c:v>342.54</c:v>
                </c:pt>
                <c:pt idx="50">
                  <c:v>339.4</c:v>
                </c:pt>
                <c:pt idx="51">
                  <c:v>328.34</c:v>
                </c:pt>
                <c:pt idx="52">
                  <c:v>334.65</c:v>
                </c:pt>
                <c:pt idx="53">
                  <c:v>324.89999999999998</c:v>
                </c:pt>
                <c:pt idx="54">
                  <c:v>323.8</c:v>
                </c:pt>
                <c:pt idx="55">
                  <c:v>319.91000000000003</c:v>
                </c:pt>
                <c:pt idx="56">
                  <c:v>327.29000000000002</c:v>
                </c:pt>
                <c:pt idx="57">
                  <c:v>333.2</c:v>
                </c:pt>
                <c:pt idx="58">
                  <c:v>334.69</c:v>
                </c:pt>
                <c:pt idx="59">
                  <c:v>342.45</c:v>
                </c:pt>
                <c:pt idx="60">
                  <c:v>341.25</c:v>
                </c:pt>
                <c:pt idx="61">
                  <c:v>341.95</c:v>
                </c:pt>
                <c:pt idx="62">
                  <c:v>339.32</c:v>
                </c:pt>
              </c:numCache>
            </c:numRef>
          </c:val>
          <c:smooth val="0"/>
          <c:extLst>
            <c:ext xmlns:c16="http://schemas.microsoft.com/office/drawing/2014/chart" uri="{C3380CC4-5D6E-409C-BE32-E72D297353CC}">
              <c16:uniqueId val="{00000003-B861-0748-A568-3087004C1FE8}"/>
            </c:ext>
          </c:extLst>
        </c:ser>
        <c:dLbls>
          <c:showLegendKey val="0"/>
          <c:showVal val="0"/>
          <c:showCatName val="0"/>
          <c:showSerName val="0"/>
          <c:showPercent val="0"/>
          <c:showBubbleSize val="0"/>
        </c:dLbls>
        <c:hiLowLines>
          <c:spPr>
            <a:ln w="9525">
              <a:solidFill>
                <a:schemeClr val="tx1">
                  <a:lumMod val="75000"/>
                  <a:lumOff val="25000"/>
                </a:schemeClr>
              </a:solidFill>
            </a:ln>
            <a:effectLst/>
          </c:spPr>
        </c:hiLowLines>
        <c:upDownBars>
          <c:gapWidth val="150"/>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75000"/>
                    <a:lumOff val="25000"/>
                  </a:schemeClr>
                </a:solidFill>
              </a:ln>
              <a:effectLst/>
            </c:spPr>
          </c:downBars>
        </c:upDownBars>
        <c:axId val="1173112895"/>
        <c:axId val="1173106463"/>
      </c:stockChart>
      <c:dateAx>
        <c:axId val="1173112895"/>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06463"/>
        <c:crosses val="autoZero"/>
        <c:auto val="1"/>
        <c:lblOffset val="100"/>
        <c:baseTimeUnit val="days"/>
      </c:dateAx>
      <c:valAx>
        <c:axId val="11731064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12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MSFT!$J$4:$J$66</c:f>
              <c:numCache>
                <c:formatCode>_("$"* #,##0.00_);_("$"* \(#,##0.00\);_("$"* "-"??_);_(@_)</c:formatCode>
                <c:ptCount val="63"/>
                <c:pt idx="0">
                  <c:v>289.10000000000002</c:v>
                </c:pt>
                <c:pt idx="1">
                  <c:v>286.10500000000002</c:v>
                </c:pt>
                <c:pt idx="2">
                  <c:v>286.99</c:v>
                </c:pt>
                <c:pt idx="3">
                  <c:v>288.52</c:v>
                </c:pt>
                <c:pt idx="4">
                  <c:v>289.78599999999994</c:v>
                </c:pt>
                <c:pt idx="5">
                  <c:v>290.62999999999994</c:v>
                </c:pt>
                <c:pt idx="6">
                  <c:v>291.14428571428567</c:v>
                </c:pt>
                <c:pt idx="7">
                  <c:v>291.36124999999998</c:v>
                </c:pt>
                <c:pt idx="8">
                  <c:v>291.9111111111111</c:v>
                </c:pt>
                <c:pt idx="9">
                  <c:v>292.995</c:v>
                </c:pt>
                <c:pt idx="10">
                  <c:v>294.01454545454544</c:v>
                </c:pt>
                <c:pt idx="11">
                  <c:v>295.12083333333334</c:v>
                </c:pt>
                <c:pt idx="12">
                  <c:v>296.12923076923073</c:v>
                </c:pt>
                <c:pt idx="13">
                  <c:v>296.935</c:v>
                </c:pt>
                <c:pt idx="14">
                  <c:v>297.85666666666668</c:v>
                </c:pt>
                <c:pt idx="15">
                  <c:v>298.56312500000001</c:v>
                </c:pt>
                <c:pt idx="16">
                  <c:v>299.12588235294118</c:v>
                </c:pt>
                <c:pt idx="17">
                  <c:v>299.73611111111109</c:v>
                </c:pt>
                <c:pt idx="18">
                  <c:v>300.96947368421053</c:v>
                </c:pt>
                <c:pt idx="19">
                  <c:v>302.13850000000002</c:v>
                </c:pt>
                <c:pt idx="20">
                  <c:v>303.542380952381</c:v>
                </c:pt>
                <c:pt idx="21">
                  <c:v>304.71636363636367</c:v>
                </c:pt>
                <c:pt idx="22">
                  <c:v>305.95173913043482</c:v>
                </c:pt>
                <c:pt idx="23">
                  <c:v>307.1204166666667</c:v>
                </c:pt>
                <c:pt idx="24">
                  <c:v>308.29320000000001</c:v>
                </c:pt>
                <c:pt idx="25">
                  <c:v>309.36115384615385</c:v>
                </c:pt>
                <c:pt idx="26">
                  <c:v>310.38444444444445</c:v>
                </c:pt>
                <c:pt idx="27">
                  <c:v>311.29750000000007</c:v>
                </c:pt>
                <c:pt idx="28">
                  <c:v>311.97000000000003</c:v>
                </c:pt>
                <c:pt idx="29">
                  <c:v>312.65200000000004</c:v>
                </c:pt>
                <c:pt idx="30">
                  <c:v>313.4283870967742</c:v>
                </c:pt>
                <c:pt idx="31">
                  <c:v>314.13593750000001</c:v>
                </c:pt>
                <c:pt idx="32">
                  <c:v>314.90484848484851</c:v>
                </c:pt>
                <c:pt idx="33">
                  <c:v>315.61705882352948</c:v>
                </c:pt>
                <c:pt idx="34">
                  <c:v>316.35000000000008</c:v>
                </c:pt>
                <c:pt idx="35">
                  <c:v>317.09333333333342</c:v>
                </c:pt>
                <c:pt idx="36">
                  <c:v>317.70783783783793</c:v>
                </c:pt>
                <c:pt idx="37">
                  <c:v>318.23342105263163</c:v>
                </c:pt>
                <c:pt idx="38">
                  <c:v>318.73794871794877</c:v>
                </c:pt>
                <c:pt idx="39">
                  <c:v>319.01150000000007</c:v>
                </c:pt>
                <c:pt idx="40">
                  <c:v>319.44121951219518</c:v>
                </c:pt>
                <c:pt idx="41">
                  <c:v>319.70666666666671</c:v>
                </c:pt>
                <c:pt idx="42">
                  <c:v>319.94790697674421</c:v>
                </c:pt>
                <c:pt idx="43">
                  <c:v>320.16477272727275</c:v>
                </c:pt>
                <c:pt idx="44">
                  <c:v>320.22800000000007</c:v>
                </c:pt>
                <c:pt idx="45">
                  <c:v>320.35760869565223</c:v>
                </c:pt>
                <c:pt idx="46">
                  <c:v>320.6674468085107</c:v>
                </c:pt>
                <c:pt idx="47">
                  <c:v>320.96541666666673</c:v>
                </c:pt>
                <c:pt idx="48">
                  <c:v>321.21306122448982</c:v>
                </c:pt>
                <c:pt idx="49">
                  <c:v>321.63960000000009</c:v>
                </c:pt>
                <c:pt idx="50">
                  <c:v>321.98784313725497</c:v>
                </c:pt>
                <c:pt idx="51">
                  <c:v>322.11000000000007</c:v>
                </c:pt>
                <c:pt idx="52">
                  <c:v>322.346603773585</c:v>
                </c:pt>
                <c:pt idx="53">
                  <c:v>322.39388888888902</c:v>
                </c:pt>
                <c:pt idx="54">
                  <c:v>322.4194545454547</c:v>
                </c:pt>
                <c:pt idx="55">
                  <c:v>322.37464285714299</c:v>
                </c:pt>
                <c:pt idx="56">
                  <c:v>322.46087719298259</c:v>
                </c:pt>
                <c:pt idx="57">
                  <c:v>322.64603448275875</c:v>
                </c:pt>
                <c:pt idx="58">
                  <c:v>322.85016949152555</c:v>
                </c:pt>
                <c:pt idx="59">
                  <c:v>323.17683333333349</c:v>
                </c:pt>
                <c:pt idx="60">
                  <c:v>323.4731147540985</c:v>
                </c:pt>
                <c:pt idx="61">
                  <c:v>323.77112903225822</c:v>
                </c:pt>
                <c:pt idx="62">
                  <c:v>324.01793650793667</c:v>
                </c:pt>
              </c:numCache>
            </c:numRef>
          </c:val>
          <c:smooth val="0"/>
          <c:extLst>
            <c:ext xmlns:c16="http://schemas.microsoft.com/office/drawing/2014/chart" uri="{C3380CC4-5D6E-409C-BE32-E72D297353CC}">
              <c16:uniqueId val="{00000000-E1CF-F345-BDD7-ADD78DB1FC1F}"/>
            </c:ext>
          </c:extLst>
        </c:ser>
        <c:dLbls>
          <c:showLegendKey val="0"/>
          <c:showVal val="0"/>
          <c:showCatName val="0"/>
          <c:showSerName val="0"/>
          <c:showPercent val="0"/>
          <c:showBubbleSize val="0"/>
        </c:dLbls>
        <c:smooth val="0"/>
        <c:axId val="1441290671"/>
        <c:axId val="1160771855"/>
      </c:lineChart>
      <c:catAx>
        <c:axId val="14412906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1855"/>
        <c:crosses val="autoZero"/>
        <c:auto val="1"/>
        <c:lblAlgn val="ctr"/>
        <c:lblOffset val="100"/>
        <c:noMultiLvlLbl val="0"/>
      </c:catAx>
      <c:valAx>
        <c:axId val="11607718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9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Exponential 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MSFT!$K$5:$K$130</c:f>
              <c:numCache>
                <c:formatCode>_("$"* #,##0.00_);_("$"* \(#,##0.00\);_("$"* "-"??_);_(@_)</c:formatCode>
                <c:ptCount val="126"/>
                <c:pt idx="0">
                  <c:v>286.40450000000004</c:v>
                </c:pt>
                <c:pt idx="1">
                  <c:v>286.60199999999998</c:v>
                </c:pt>
                <c:pt idx="2">
                  <c:v>288.54399999999998</c:v>
                </c:pt>
                <c:pt idx="3">
                  <c:v>290.11839999999995</c:v>
                </c:pt>
                <c:pt idx="4">
                  <c:v>291.05199999999996</c:v>
                </c:pt>
                <c:pt idx="5">
                  <c:v>291.51485714285712</c:v>
                </c:pt>
                <c:pt idx="6">
                  <c:v>291.64812499999999</c:v>
                </c:pt>
                <c:pt idx="7">
                  <c:v>292.00799999999998</c:v>
                </c:pt>
                <c:pt idx="8">
                  <c:v>293.32650000000001</c:v>
                </c:pt>
                <c:pt idx="9">
                  <c:v>294.88809090909086</c:v>
                </c:pt>
                <c:pt idx="10">
                  <c:v>296.02974999999998</c:v>
                </c:pt>
                <c:pt idx="11">
                  <c:v>297.24530769230768</c:v>
                </c:pt>
                <c:pt idx="12">
                  <c:v>298.06450000000001</c:v>
                </c:pt>
                <c:pt idx="13">
                  <c:v>298.81200000000001</c:v>
                </c:pt>
                <c:pt idx="14">
                  <c:v>299.78281250000003</c:v>
                </c:pt>
                <c:pt idx="15">
                  <c:v>300.12929411764708</c:v>
                </c:pt>
                <c:pt idx="16">
                  <c:v>300.57549999999998</c:v>
                </c:pt>
                <c:pt idx="17">
                  <c:v>301.88352631578948</c:v>
                </c:pt>
                <c:pt idx="18">
                  <c:v>304.24165000000005</c:v>
                </c:pt>
                <c:pt idx="19">
                  <c:v>305.62314285714291</c:v>
                </c:pt>
                <c:pt idx="20">
                  <c:v>307.40672727272727</c:v>
                </c:pt>
                <c:pt idx="21">
                  <c:v>308.29356521739135</c:v>
                </c:pt>
                <c:pt idx="22">
                  <c:v>309.72137500000002</c:v>
                </c:pt>
                <c:pt idx="23">
                  <c:v>310.86387999999999</c:v>
                </c:pt>
                <c:pt idx="24">
                  <c:v>312.06903846153847</c:v>
                </c:pt>
                <c:pt idx="25">
                  <c:v>312.952</c:v>
                </c:pt>
                <c:pt idx="26">
                  <c:v>313.86675000000008</c:v>
                </c:pt>
                <c:pt idx="27">
                  <c:v>314.36800000000005</c:v>
                </c:pt>
                <c:pt idx="28">
                  <c:v>314.46680000000003</c:v>
                </c:pt>
                <c:pt idx="29">
                  <c:v>315.32854838709676</c:v>
                </c:pt>
                <c:pt idx="30">
                  <c:v>316.39434375000002</c:v>
                </c:pt>
                <c:pt idx="31">
                  <c:v>317.02136363636362</c:v>
                </c:pt>
                <c:pt idx="32">
                  <c:v>318.00635294117654</c:v>
                </c:pt>
                <c:pt idx="33">
                  <c:v>318.62700000000007</c:v>
                </c:pt>
                <c:pt idx="34">
                  <c:v>319.51100000000008</c:v>
                </c:pt>
                <c:pt idx="35">
                  <c:v>320.24805405405414</c:v>
                </c:pt>
                <c:pt idx="36">
                  <c:v>320.39307894736845</c:v>
                </c:pt>
                <c:pt idx="37">
                  <c:v>320.63215384615387</c:v>
                </c:pt>
                <c:pt idx="38">
                  <c:v>320.90135000000009</c:v>
                </c:pt>
                <c:pt idx="39">
                  <c:v>320.46509756097566</c:v>
                </c:pt>
                <c:pt idx="40">
                  <c:v>321.39900000000006</c:v>
                </c:pt>
                <c:pt idx="41">
                  <c:v>321.0121162790698</c:v>
                </c:pt>
                <c:pt idx="42">
                  <c:v>321.15629545454544</c:v>
                </c:pt>
                <c:pt idx="43">
                  <c:v>321.15420000000006</c:v>
                </c:pt>
                <c:pt idx="44">
                  <c:v>320.62284782608702</c:v>
                </c:pt>
                <c:pt idx="45">
                  <c:v>321.21970212765962</c:v>
                </c:pt>
                <c:pt idx="46">
                  <c:v>322.36087500000008</c:v>
                </c:pt>
                <c:pt idx="47">
                  <c:v>322.58875510204086</c:v>
                </c:pt>
                <c:pt idx="48">
                  <c:v>322.78564000000011</c:v>
                </c:pt>
                <c:pt idx="49">
                  <c:v>324.04305882352952</c:v>
                </c:pt>
                <c:pt idx="50">
                  <c:v>323.83900000000006</c:v>
                </c:pt>
                <c:pt idx="51">
                  <c:v>322.94594339622654</c:v>
                </c:pt>
                <c:pt idx="52">
                  <c:v>323.61950000000013</c:v>
                </c:pt>
                <c:pt idx="53">
                  <c:v>322.66750909090922</c:v>
                </c:pt>
                <c:pt idx="54">
                  <c:v>322.5171785714287</c:v>
                </c:pt>
                <c:pt idx="55">
                  <c:v>322.20578947368432</c:v>
                </c:pt>
                <c:pt idx="56">
                  <c:v>323.11043103448287</c:v>
                </c:pt>
                <c:pt idx="57">
                  <c:v>323.88515254237302</c:v>
                </c:pt>
                <c:pt idx="58">
                  <c:v>324.32815000000016</c:v>
                </c:pt>
                <c:pt idx="59">
                  <c:v>325.37080327868864</c:v>
                </c:pt>
                <c:pt idx="60">
                  <c:v>325.51901612903242</c:v>
                </c:pt>
                <c:pt idx="61">
                  <c:v>325.81114285714301</c:v>
                </c:pt>
                <c:pt idx="62">
                  <c:v>325.72114062500015</c:v>
                </c:pt>
                <c:pt idx="63">
                  <c:v>325.56707692307702</c:v>
                </c:pt>
                <c:pt idx="64">
                  <c:v>325.47331818181829</c:v>
                </c:pt>
                <c:pt idx="65">
                  <c:v>324.79101492537325</c:v>
                </c:pt>
                <c:pt idx="66">
                  <c:v>323.38980882352951</c:v>
                </c:pt>
                <c:pt idx="67">
                  <c:v>323.00769565217399</c:v>
                </c:pt>
                <c:pt idx="68">
                  <c:v>322.89831428571443</c:v>
                </c:pt>
                <c:pt idx="69">
                  <c:v>322.80846478873252</c:v>
                </c:pt>
                <c:pt idx="70">
                  <c:v>322.81087500000012</c:v>
                </c:pt>
                <c:pt idx="71">
                  <c:v>322.90709589041109</c:v>
                </c:pt>
                <c:pt idx="72">
                  <c:v>321.39928378378391</c:v>
                </c:pt>
                <c:pt idx="73">
                  <c:v>321.69216000000011</c:v>
                </c:pt>
                <c:pt idx="74">
                  <c:v>320.70459210526332</c:v>
                </c:pt>
                <c:pt idx="75">
                  <c:v>320.52584415584431</c:v>
                </c:pt>
                <c:pt idx="76">
                  <c:v>320.04815384615398</c:v>
                </c:pt>
                <c:pt idx="77">
                  <c:v>319.19805063291153</c:v>
                </c:pt>
                <c:pt idx="78">
                  <c:v>318.85762500000016</c:v>
                </c:pt>
                <c:pt idx="79">
                  <c:v>317.79577777777791</c:v>
                </c:pt>
                <c:pt idx="80">
                  <c:v>318.38496341463429</c:v>
                </c:pt>
                <c:pt idx="81">
                  <c:v>318.56206024096394</c:v>
                </c:pt>
                <c:pt idx="82">
                  <c:v>319.30053571428584</c:v>
                </c:pt>
                <c:pt idx="83">
                  <c:v>319.44794117647069</c:v>
                </c:pt>
                <c:pt idx="84">
                  <c:v>319.15343023255821</c:v>
                </c:pt>
                <c:pt idx="85">
                  <c:v>319.42627586206902</c:v>
                </c:pt>
                <c:pt idx="86">
                  <c:v>318.06056818181827</c:v>
                </c:pt>
                <c:pt idx="87">
                  <c:v>318.33765168539327</c:v>
                </c:pt>
                <c:pt idx="88">
                  <c:v>317.6871000000001</c:v>
                </c:pt>
                <c:pt idx="89">
                  <c:v>317.96564835164844</c:v>
                </c:pt>
                <c:pt idx="90">
                  <c:v>318.46360869565223</c:v>
                </c:pt>
                <c:pt idx="91">
                  <c:v>317.34612903225815</c:v>
                </c:pt>
                <c:pt idx="92">
                  <c:v>316.38225531914907</c:v>
                </c:pt>
                <c:pt idx="93">
                  <c:v>316.20504210526326</c:v>
                </c:pt>
                <c:pt idx="94">
                  <c:v>316.57334375000011</c:v>
                </c:pt>
                <c:pt idx="95">
                  <c:v>316.21995876288668</c:v>
                </c:pt>
                <c:pt idx="96">
                  <c:v>315.06609183673476</c:v>
                </c:pt>
                <c:pt idx="97">
                  <c:v>314.5129090909092</c:v>
                </c:pt>
                <c:pt idx="98">
                  <c:v>314.15714000000014</c:v>
                </c:pt>
                <c:pt idx="99">
                  <c:v>313.21160396039613</c:v>
                </c:pt>
                <c:pt idx="100">
                  <c:v>314.47100000000012</c:v>
                </c:pt>
                <c:pt idx="101">
                  <c:v>314.5866796116506</c:v>
                </c:pt>
                <c:pt idx="102">
                  <c:v>314.54813461538475</c:v>
                </c:pt>
                <c:pt idx="103">
                  <c:v>314.02605714285733</c:v>
                </c:pt>
                <c:pt idx="104">
                  <c:v>314.3783301886794</c:v>
                </c:pt>
                <c:pt idx="105">
                  <c:v>313.73184112149545</c:v>
                </c:pt>
                <c:pt idx="106">
                  <c:v>312.81916666666677</c:v>
                </c:pt>
                <c:pt idx="107">
                  <c:v>311.39785321100936</c:v>
                </c:pt>
                <c:pt idx="108">
                  <c:v>310.87497272727285</c:v>
                </c:pt>
                <c:pt idx="109">
                  <c:v>311.90340540540552</c:v>
                </c:pt>
                <c:pt idx="110">
                  <c:v>311.33570535714296</c:v>
                </c:pt>
                <c:pt idx="111">
                  <c:v>310.48299115044261</c:v>
                </c:pt>
                <c:pt idx="112">
                  <c:v>309.90910526315804</c:v>
                </c:pt>
                <c:pt idx="113">
                  <c:v>310.82954782608704</c:v>
                </c:pt>
                <c:pt idx="114">
                  <c:v>311.41202586206913</c:v>
                </c:pt>
                <c:pt idx="115">
                  <c:v>311.39600000000013</c:v>
                </c:pt>
                <c:pt idx="116">
                  <c:v>311.80996610169512</c:v>
                </c:pt>
                <c:pt idx="117">
                  <c:v>311.61478991596653</c:v>
                </c:pt>
                <c:pt idx="118">
                  <c:v>312.00347500000015</c:v>
                </c:pt>
                <c:pt idx="119">
                  <c:v>311.48112396694228</c:v>
                </c:pt>
                <c:pt idx="120">
                  <c:v>311.87474590163947</c:v>
                </c:pt>
                <c:pt idx="121">
                  <c:v>311.81782926829277</c:v>
                </c:pt>
                <c:pt idx="122">
                  <c:v>312.53933870967751</c:v>
                </c:pt>
                <c:pt idx="123">
                  <c:v>313.01837600000016</c:v>
                </c:pt>
                <c:pt idx="124">
                  <c:v>312.83164285714298</c:v>
                </c:pt>
                <c:pt idx="125">
                  <c:v>312.25327559055131</c:v>
                </c:pt>
              </c:numCache>
            </c:numRef>
          </c:val>
          <c:smooth val="0"/>
          <c:extLst>
            <c:ext xmlns:c16="http://schemas.microsoft.com/office/drawing/2014/chart" uri="{C3380CC4-5D6E-409C-BE32-E72D297353CC}">
              <c16:uniqueId val="{00000000-3648-044D-B6D0-7CB93E1B892F}"/>
            </c:ext>
          </c:extLst>
        </c:ser>
        <c:dLbls>
          <c:showLegendKey val="0"/>
          <c:showVal val="0"/>
          <c:showCatName val="0"/>
          <c:showSerName val="0"/>
          <c:showPercent val="0"/>
          <c:showBubbleSize val="0"/>
        </c:dLbls>
        <c:smooth val="0"/>
        <c:axId val="1058732095"/>
        <c:axId val="1161338991"/>
      </c:lineChart>
      <c:catAx>
        <c:axId val="105873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338991"/>
        <c:crosses val="autoZero"/>
        <c:auto val="1"/>
        <c:lblAlgn val="ctr"/>
        <c:lblOffset val="100"/>
        <c:noMultiLvlLbl val="0"/>
      </c:catAx>
      <c:valAx>
        <c:axId val="11613389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7320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MSFT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stockChart>
        <c:ser>
          <c:idx val="0"/>
          <c:order val="0"/>
          <c:tx>
            <c:strRef>
              <c:f>TSLA!$E$3</c:f>
              <c:strCache>
                <c:ptCount val="1"/>
                <c:pt idx="0">
                  <c:v>Close</c:v>
                </c:pt>
              </c:strCache>
            </c:strRef>
          </c:tx>
          <c:spPr>
            <a:ln w="25400" cap="rnd">
              <a:noFill/>
              <a:round/>
            </a:ln>
            <a:effectLst/>
          </c:spPr>
          <c:marker>
            <c:symbol val="none"/>
          </c:marker>
          <c:cat>
            <c:numRef>
              <c:f>TSLA!$A$4:$A$66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TSLA!$B$4:$B$66</c:f>
              <c:numCache>
                <c:formatCode>_([$$-409]* #,##0.00_);_([$$-409]* \(#,##0.00\);_([$$-409]* "-"??_);_(@_)</c:formatCode>
                <c:ptCount val="63"/>
                <c:pt idx="0">
                  <c:v>778.4</c:v>
                </c:pt>
                <c:pt idx="1">
                  <c:v>796.5</c:v>
                </c:pt>
                <c:pt idx="2">
                  <c:v>784.7962</c:v>
                </c:pt>
                <c:pt idx="3">
                  <c:v>776.2</c:v>
                </c:pt>
                <c:pt idx="4">
                  <c:v>785.46</c:v>
                </c:pt>
                <c:pt idx="5">
                  <c:v>796.21</c:v>
                </c:pt>
                <c:pt idx="6">
                  <c:v>787.65</c:v>
                </c:pt>
                <c:pt idx="7">
                  <c:v>800.93</c:v>
                </c:pt>
                <c:pt idx="8">
                  <c:v>810.47</c:v>
                </c:pt>
                <c:pt idx="9">
                  <c:v>815.49</c:v>
                </c:pt>
                <c:pt idx="10">
                  <c:v>823.73839999999996</c:v>
                </c:pt>
                <c:pt idx="11">
                  <c:v>851.79</c:v>
                </c:pt>
                <c:pt idx="12">
                  <c:v>877.53</c:v>
                </c:pt>
                <c:pt idx="13">
                  <c:v>865.35</c:v>
                </c:pt>
                <c:pt idx="14">
                  <c:v>856</c:v>
                </c:pt>
                <c:pt idx="15">
                  <c:v>895.5</c:v>
                </c:pt>
                <c:pt idx="16">
                  <c:v>950.53</c:v>
                </c:pt>
                <c:pt idx="17">
                  <c:v>1024.69</c:v>
                </c:pt>
                <c:pt idx="18">
                  <c:v>1039.6600000000001</c:v>
                </c:pt>
                <c:pt idx="19">
                  <c:v>1068.3050000000001</c:v>
                </c:pt>
                <c:pt idx="20">
                  <c:v>1081.8599999999999</c:v>
                </c:pt>
                <c:pt idx="21">
                  <c:v>1145</c:v>
                </c:pt>
                <c:pt idx="22">
                  <c:v>1159.355</c:v>
                </c:pt>
                <c:pt idx="23">
                  <c:v>1177.33</c:v>
                </c:pt>
                <c:pt idx="24">
                  <c:v>1234.4100000000001</c:v>
                </c:pt>
                <c:pt idx="25">
                  <c:v>1228</c:v>
                </c:pt>
                <c:pt idx="26">
                  <c:v>1149.7850000000001</c:v>
                </c:pt>
                <c:pt idx="27">
                  <c:v>1173.5999999999999</c:v>
                </c:pt>
                <c:pt idx="28">
                  <c:v>1010.41</c:v>
                </c:pt>
                <c:pt idx="29">
                  <c:v>1102.77</c:v>
                </c:pt>
                <c:pt idx="30">
                  <c:v>1047.5</c:v>
                </c:pt>
                <c:pt idx="31">
                  <c:v>1017.63</c:v>
                </c:pt>
                <c:pt idx="32">
                  <c:v>1003.31</c:v>
                </c:pt>
                <c:pt idx="33">
                  <c:v>1063.51</c:v>
                </c:pt>
                <c:pt idx="34">
                  <c:v>1106.55</c:v>
                </c:pt>
                <c:pt idx="35">
                  <c:v>1098.8699999999999</c:v>
                </c:pt>
                <c:pt idx="36">
                  <c:v>1162.33</c:v>
                </c:pt>
                <c:pt idx="37">
                  <c:v>1167.51</c:v>
                </c:pt>
                <c:pt idx="38">
                  <c:v>1080.3900000000001</c:v>
                </c:pt>
                <c:pt idx="39">
                  <c:v>1099.47</c:v>
                </c:pt>
                <c:pt idx="40">
                  <c:v>1100.99</c:v>
                </c:pt>
                <c:pt idx="41">
                  <c:v>1144.3699999999999</c:v>
                </c:pt>
                <c:pt idx="42">
                  <c:v>1160.6949999999999</c:v>
                </c:pt>
                <c:pt idx="43">
                  <c:v>1099.06</c:v>
                </c:pt>
                <c:pt idx="44">
                  <c:v>1084.79</c:v>
                </c:pt>
                <c:pt idx="45">
                  <c:v>1001.51</c:v>
                </c:pt>
                <c:pt idx="46">
                  <c:v>1044.2</c:v>
                </c:pt>
                <c:pt idx="47">
                  <c:v>1052.71</c:v>
                </c:pt>
                <c:pt idx="48">
                  <c:v>1060.6400000000001</c:v>
                </c:pt>
                <c:pt idx="49">
                  <c:v>1008.75</c:v>
                </c:pt>
                <c:pt idx="50">
                  <c:v>1001.09</c:v>
                </c:pt>
                <c:pt idx="51">
                  <c:v>945</c:v>
                </c:pt>
                <c:pt idx="52">
                  <c:v>953.21</c:v>
                </c:pt>
                <c:pt idx="53">
                  <c:v>994.5</c:v>
                </c:pt>
                <c:pt idx="54">
                  <c:v>914.77</c:v>
                </c:pt>
                <c:pt idx="55">
                  <c:v>910.7</c:v>
                </c:pt>
                <c:pt idx="56">
                  <c:v>916.87</c:v>
                </c:pt>
                <c:pt idx="57">
                  <c:v>965.66</c:v>
                </c:pt>
                <c:pt idx="58">
                  <c:v>1006.8</c:v>
                </c:pt>
                <c:pt idx="59">
                  <c:v>1073.67</c:v>
                </c:pt>
                <c:pt idx="60">
                  <c:v>1109.49</c:v>
                </c:pt>
                <c:pt idx="61">
                  <c:v>1098.6400000000001</c:v>
                </c:pt>
                <c:pt idx="62">
                  <c:v>1061.33</c:v>
                </c:pt>
              </c:numCache>
            </c:numRef>
          </c:val>
          <c:smooth val="0"/>
          <c:extLst>
            <c:ext xmlns:c16="http://schemas.microsoft.com/office/drawing/2014/chart" uri="{C3380CC4-5D6E-409C-BE32-E72D297353CC}">
              <c16:uniqueId val="{00000000-31C2-3046-84BF-0351F9D5F4AA}"/>
            </c:ext>
          </c:extLst>
        </c:ser>
        <c:ser>
          <c:idx val="1"/>
          <c:order val="1"/>
          <c:tx>
            <c:strRef>
              <c:f>TSLA!$C$3</c:f>
              <c:strCache>
                <c:ptCount val="1"/>
                <c:pt idx="0">
                  <c:v>High</c:v>
                </c:pt>
              </c:strCache>
            </c:strRef>
          </c:tx>
          <c:spPr>
            <a:ln w="25400" cap="rnd">
              <a:noFill/>
              <a:round/>
            </a:ln>
            <a:effectLst/>
          </c:spPr>
          <c:marker>
            <c:symbol val="none"/>
          </c:marker>
          <c:cat>
            <c:numRef>
              <c:f>TSLA!$A$4:$A$66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TSLA!$C$4:$C$66</c:f>
              <c:numCache>
                <c:formatCode>_([$$-409]* #,##0.00_);_([$$-409]* \(#,##0.00\);_([$$-409]* "-"??_);_(@_)</c:formatCode>
                <c:ptCount val="63"/>
                <c:pt idx="0">
                  <c:v>780.78</c:v>
                </c:pt>
                <c:pt idx="1">
                  <c:v>806.96990000000005</c:v>
                </c:pt>
                <c:pt idx="2">
                  <c:v>797.31</c:v>
                </c:pt>
                <c:pt idx="3">
                  <c:v>786.66</c:v>
                </c:pt>
                <c:pt idx="4">
                  <c:v>805</c:v>
                </c:pt>
                <c:pt idx="5">
                  <c:v>796.38</c:v>
                </c:pt>
                <c:pt idx="6">
                  <c:v>801.24</c:v>
                </c:pt>
                <c:pt idx="7">
                  <c:v>812.32</c:v>
                </c:pt>
                <c:pt idx="8">
                  <c:v>815.41</c:v>
                </c:pt>
                <c:pt idx="9">
                  <c:v>820.25</c:v>
                </c:pt>
                <c:pt idx="10">
                  <c:v>843.21</c:v>
                </c:pt>
                <c:pt idx="11">
                  <c:v>875.26</c:v>
                </c:pt>
                <c:pt idx="12">
                  <c:v>877.95</c:v>
                </c:pt>
                <c:pt idx="13">
                  <c:v>869.49</c:v>
                </c:pt>
                <c:pt idx="14">
                  <c:v>900</c:v>
                </c:pt>
                <c:pt idx="15">
                  <c:v>910</c:v>
                </c:pt>
                <c:pt idx="16">
                  <c:v>1045.02</c:v>
                </c:pt>
                <c:pt idx="17">
                  <c:v>1094.94</c:v>
                </c:pt>
                <c:pt idx="18">
                  <c:v>1070.8800000000001</c:v>
                </c:pt>
                <c:pt idx="19">
                  <c:v>1081</c:v>
                </c:pt>
                <c:pt idx="20">
                  <c:v>1115.21</c:v>
                </c:pt>
                <c:pt idx="21">
                  <c:v>1209.75</c:v>
                </c:pt>
                <c:pt idx="22">
                  <c:v>1208.5899999999999</c:v>
                </c:pt>
                <c:pt idx="23">
                  <c:v>1215.3900000000001</c:v>
                </c:pt>
                <c:pt idx="24">
                  <c:v>1243.49</c:v>
                </c:pt>
                <c:pt idx="25">
                  <c:v>1239.8699999999999</c:v>
                </c:pt>
                <c:pt idx="26">
                  <c:v>1197</c:v>
                </c:pt>
                <c:pt idx="27">
                  <c:v>1174.5</c:v>
                </c:pt>
                <c:pt idx="28">
                  <c:v>1078.0999999999999</c:v>
                </c:pt>
                <c:pt idx="29">
                  <c:v>1104.97</c:v>
                </c:pt>
                <c:pt idx="30">
                  <c:v>1054.5</c:v>
                </c:pt>
                <c:pt idx="31">
                  <c:v>1031.98</c:v>
                </c:pt>
                <c:pt idx="32">
                  <c:v>1057.1999000000001</c:v>
                </c:pt>
                <c:pt idx="33">
                  <c:v>1119.6400000000001</c:v>
                </c:pt>
                <c:pt idx="34">
                  <c:v>1112</c:v>
                </c:pt>
                <c:pt idx="35">
                  <c:v>1138.7199000000001</c:v>
                </c:pt>
                <c:pt idx="36">
                  <c:v>1201.95</c:v>
                </c:pt>
                <c:pt idx="37">
                  <c:v>1180.4999</c:v>
                </c:pt>
                <c:pt idx="38">
                  <c:v>1132.77</c:v>
                </c:pt>
                <c:pt idx="39">
                  <c:v>1108.7827</c:v>
                </c:pt>
                <c:pt idx="40">
                  <c:v>1142.67</c:v>
                </c:pt>
                <c:pt idx="41">
                  <c:v>1168</c:v>
                </c:pt>
                <c:pt idx="42">
                  <c:v>1172.8398999999999</c:v>
                </c:pt>
                <c:pt idx="43">
                  <c:v>1113</c:v>
                </c:pt>
                <c:pt idx="44">
                  <c:v>1090.5753</c:v>
                </c:pt>
                <c:pt idx="45">
                  <c:v>1021.64</c:v>
                </c:pt>
                <c:pt idx="46">
                  <c:v>1057.6739</c:v>
                </c:pt>
                <c:pt idx="47">
                  <c:v>1072.3800000000001</c:v>
                </c:pt>
                <c:pt idx="48">
                  <c:v>1062.49</c:v>
                </c:pt>
                <c:pt idx="49">
                  <c:v>1020.9797</c:v>
                </c:pt>
                <c:pt idx="50">
                  <c:v>1005</c:v>
                </c:pt>
                <c:pt idx="51">
                  <c:v>966.41</c:v>
                </c:pt>
                <c:pt idx="52">
                  <c:v>978.74990000000003</c:v>
                </c:pt>
                <c:pt idx="53">
                  <c:v>994.98</c:v>
                </c:pt>
                <c:pt idx="54">
                  <c:v>960.65989999999999</c:v>
                </c:pt>
                <c:pt idx="55">
                  <c:v>921.6884</c:v>
                </c:pt>
                <c:pt idx="56">
                  <c:v>939.5</c:v>
                </c:pt>
                <c:pt idx="57">
                  <c:v>1015.6599</c:v>
                </c:pt>
                <c:pt idx="58">
                  <c:v>1072.9766999999999</c:v>
                </c:pt>
                <c:pt idx="59">
                  <c:v>1117</c:v>
                </c:pt>
                <c:pt idx="60">
                  <c:v>1118.9999</c:v>
                </c:pt>
                <c:pt idx="61">
                  <c:v>1104</c:v>
                </c:pt>
                <c:pt idx="62">
                  <c:v>1095.55</c:v>
                </c:pt>
              </c:numCache>
            </c:numRef>
          </c:val>
          <c:smooth val="0"/>
          <c:extLst>
            <c:ext xmlns:c16="http://schemas.microsoft.com/office/drawing/2014/chart" uri="{C3380CC4-5D6E-409C-BE32-E72D297353CC}">
              <c16:uniqueId val="{00000001-31C2-3046-84BF-0351F9D5F4AA}"/>
            </c:ext>
          </c:extLst>
        </c:ser>
        <c:ser>
          <c:idx val="2"/>
          <c:order val="2"/>
          <c:tx>
            <c:strRef>
              <c:f>TSLA!$D$3</c:f>
              <c:strCache>
                <c:ptCount val="1"/>
                <c:pt idx="0">
                  <c:v>Low</c:v>
                </c:pt>
              </c:strCache>
            </c:strRef>
          </c:tx>
          <c:spPr>
            <a:ln w="25400" cap="rnd">
              <a:noFill/>
              <a:round/>
            </a:ln>
            <a:effectLst/>
          </c:spPr>
          <c:marker>
            <c:symbol val="none"/>
          </c:marker>
          <c:cat>
            <c:numRef>
              <c:f>TSLA!$A$4:$A$66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TSLA!$D$4:$D$66</c:f>
              <c:numCache>
                <c:formatCode>_([$$-409]* #,##0.00_);_([$$-409]* \(#,##0.00\);_([$$-409]* "-"??_);_(@_)</c:formatCode>
                <c:ptCount val="63"/>
                <c:pt idx="0">
                  <c:v>763.59</c:v>
                </c:pt>
                <c:pt idx="1">
                  <c:v>776.12</c:v>
                </c:pt>
                <c:pt idx="2">
                  <c:v>774.2</c:v>
                </c:pt>
                <c:pt idx="3">
                  <c:v>773.22</c:v>
                </c:pt>
                <c:pt idx="4">
                  <c:v>783.38</c:v>
                </c:pt>
                <c:pt idx="5">
                  <c:v>780.91</c:v>
                </c:pt>
                <c:pt idx="6">
                  <c:v>785.5</c:v>
                </c:pt>
                <c:pt idx="7">
                  <c:v>796.57</c:v>
                </c:pt>
                <c:pt idx="8">
                  <c:v>805.78</c:v>
                </c:pt>
                <c:pt idx="9">
                  <c:v>813.3501</c:v>
                </c:pt>
                <c:pt idx="10">
                  <c:v>822.35</c:v>
                </c:pt>
                <c:pt idx="11">
                  <c:v>851.47</c:v>
                </c:pt>
                <c:pt idx="12">
                  <c:v>862.51</c:v>
                </c:pt>
                <c:pt idx="13">
                  <c:v>857.38</c:v>
                </c:pt>
                <c:pt idx="14">
                  <c:v>855.50459999999998</c:v>
                </c:pt>
                <c:pt idx="15">
                  <c:v>890.96</c:v>
                </c:pt>
                <c:pt idx="16">
                  <c:v>944.2</c:v>
                </c:pt>
                <c:pt idx="17">
                  <c:v>1001.44</c:v>
                </c:pt>
                <c:pt idx="18">
                  <c:v>1030.78</c:v>
                </c:pt>
                <c:pt idx="19">
                  <c:v>1054.2</c:v>
                </c:pt>
                <c:pt idx="20">
                  <c:v>1073.2049999999999</c:v>
                </c:pt>
                <c:pt idx="21">
                  <c:v>1118.6600000000001</c:v>
                </c:pt>
                <c:pt idx="22">
                  <c:v>1146</c:v>
                </c:pt>
                <c:pt idx="23">
                  <c:v>1152.6199999999999</c:v>
                </c:pt>
                <c:pt idx="24">
                  <c:v>1217</c:v>
                </c:pt>
                <c:pt idx="25">
                  <c:v>1208</c:v>
                </c:pt>
                <c:pt idx="26">
                  <c:v>1133</c:v>
                </c:pt>
                <c:pt idx="27">
                  <c:v>1011.52</c:v>
                </c:pt>
                <c:pt idx="28">
                  <c:v>987.31</c:v>
                </c:pt>
                <c:pt idx="29">
                  <c:v>1054.68</c:v>
                </c:pt>
                <c:pt idx="30">
                  <c:v>1019.2</c:v>
                </c:pt>
                <c:pt idx="31">
                  <c:v>978.6</c:v>
                </c:pt>
                <c:pt idx="32">
                  <c:v>1002.18</c:v>
                </c:pt>
                <c:pt idx="33">
                  <c:v>1055.5</c:v>
                </c:pt>
                <c:pt idx="34">
                  <c:v>1075.02</c:v>
                </c:pt>
                <c:pt idx="35">
                  <c:v>1092.7</c:v>
                </c:pt>
                <c:pt idx="36">
                  <c:v>1132.43</c:v>
                </c:pt>
                <c:pt idx="37">
                  <c:v>1062.7</c:v>
                </c:pt>
                <c:pt idx="38">
                  <c:v>1062</c:v>
                </c:pt>
                <c:pt idx="39">
                  <c:v>1081</c:v>
                </c:pt>
                <c:pt idx="40">
                  <c:v>1100.19</c:v>
                </c:pt>
                <c:pt idx="41">
                  <c:v>1118</c:v>
                </c:pt>
                <c:pt idx="42">
                  <c:v>1090.76</c:v>
                </c:pt>
                <c:pt idx="43">
                  <c:v>1056.6500000000001</c:v>
                </c:pt>
                <c:pt idx="44">
                  <c:v>1000.21</c:v>
                </c:pt>
                <c:pt idx="45">
                  <c:v>950.5</c:v>
                </c:pt>
                <c:pt idx="46">
                  <c:v>1026.81</c:v>
                </c:pt>
                <c:pt idx="47">
                  <c:v>1033.0001</c:v>
                </c:pt>
                <c:pt idx="48">
                  <c:v>1002.36</c:v>
                </c:pt>
                <c:pt idx="49">
                  <c:v>982.53</c:v>
                </c:pt>
                <c:pt idx="50">
                  <c:v>951.42</c:v>
                </c:pt>
                <c:pt idx="51">
                  <c:v>930</c:v>
                </c:pt>
                <c:pt idx="52">
                  <c:v>928.25009999999997</c:v>
                </c:pt>
                <c:pt idx="53">
                  <c:v>921.85</c:v>
                </c:pt>
                <c:pt idx="54">
                  <c:v>909.04010000000005</c:v>
                </c:pt>
                <c:pt idx="55">
                  <c:v>893.39</c:v>
                </c:pt>
                <c:pt idx="56">
                  <c:v>886.12</c:v>
                </c:pt>
                <c:pt idx="57">
                  <c:v>957.05</c:v>
                </c:pt>
                <c:pt idx="58">
                  <c:v>997.56</c:v>
                </c:pt>
                <c:pt idx="59">
                  <c:v>1070.7152000000001</c:v>
                </c:pt>
                <c:pt idx="60">
                  <c:v>1078.42</c:v>
                </c:pt>
                <c:pt idx="61">
                  <c:v>1064.1400000000001</c:v>
                </c:pt>
                <c:pt idx="62">
                  <c:v>1053.1500000000001</c:v>
                </c:pt>
              </c:numCache>
            </c:numRef>
          </c:val>
          <c:smooth val="0"/>
          <c:extLst>
            <c:ext xmlns:c16="http://schemas.microsoft.com/office/drawing/2014/chart" uri="{C3380CC4-5D6E-409C-BE32-E72D297353CC}">
              <c16:uniqueId val="{00000002-31C2-3046-84BF-0351F9D5F4AA}"/>
            </c:ext>
          </c:extLst>
        </c:ser>
        <c:ser>
          <c:idx val="3"/>
          <c:order val="3"/>
          <c:tx>
            <c:strRef>
              <c:f>TSLA!$E$3</c:f>
              <c:strCache>
                <c:ptCount val="1"/>
                <c:pt idx="0">
                  <c:v>Close</c:v>
                </c:pt>
              </c:strCache>
            </c:strRef>
          </c:tx>
          <c:spPr>
            <a:ln w="25400" cap="rnd">
              <a:noFill/>
              <a:round/>
            </a:ln>
            <a:effectLst/>
          </c:spPr>
          <c:marker>
            <c:symbol val="none"/>
          </c:marker>
          <c:trendline>
            <c:spPr>
              <a:ln w="9525" cap="rnd">
                <a:solidFill>
                  <a:schemeClr val="accent4"/>
                </a:solidFill>
              </a:ln>
              <a:effectLst/>
            </c:spPr>
            <c:trendlineType val="movingAvg"/>
            <c:period val="12"/>
            <c:dispRSqr val="0"/>
            <c:dispEq val="0"/>
          </c:trendline>
          <c:cat>
            <c:numRef>
              <c:f>TSLA!$A$4:$A$66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TSLA!$E$4:$E$66</c:f>
              <c:numCache>
                <c:formatCode>_([$$-409]* #,##0.00_);_([$$-409]* \(#,##0.00\);_([$$-409]* "-"??_);_(@_)</c:formatCode>
                <c:ptCount val="63"/>
                <c:pt idx="0">
                  <c:v>775.22</c:v>
                </c:pt>
                <c:pt idx="1">
                  <c:v>781.53</c:v>
                </c:pt>
                <c:pt idx="2">
                  <c:v>780.59</c:v>
                </c:pt>
                <c:pt idx="3">
                  <c:v>782.75</c:v>
                </c:pt>
                <c:pt idx="4">
                  <c:v>793.61</c:v>
                </c:pt>
                <c:pt idx="5">
                  <c:v>785.49</c:v>
                </c:pt>
                <c:pt idx="6">
                  <c:v>791.94</c:v>
                </c:pt>
                <c:pt idx="7">
                  <c:v>805.72</c:v>
                </c:pt>
                <c:pt idx="8">
                  <c:v>811.08</c:v>
                </c:pt>
                <c:pt idx="9">
                  <c:v>818.32</c:v>
                </c:pt>
                <c:pt idx="10">
                  <c:v>843.03</c:v>
                </c:pt>
                <c:pt idx="11">
                  <c:v>870.11</c:v>
                </c:pt>
                <c:pt idx="12">
                  <c:v>864.27</c:v>
                </c:pt>
                <c:pt idx="13">
                  <c:v>865.8</c:v>
                </c:pt>
                <c:pt idx="14">
                  <c:v>894</c:v>
                </c:pt>
                <c:pt idx="15">
                  <c:v>909.68</c:v>
                </c:pt>
                <c:pt idx="16">
                  <c:v>1024.8599999999999</c:v>
                </c:pt>
                <c:pt idx="17">
                  <c:v>1018.43</c:v>
                </c:pt>
                <c:pt idx="18">
                  <c:v>1037.8599999999999</c:v>
                </c:pt>
                <c:pt idx="19">
                  <c:v>1077.04</c:v>
                </c:pt>
                <c:pt idx="20">
                  <c:v>1114</c:v>
                </c:pt>
                <c:pt idx="21">
                  <c:v>1208.5899999999999</c:v>
                </c:pt>
                <c:pt idx="22">
                  <c:v>1172</c:v>
                </c:pt>
                <c:pt idx="23">
                  <c:v>1213.8599999999999</c:v>
                </c:pt>
                <c:pt idx="24">
                  <c:v>1229.9100000000001</c:v>
                </c:pt>
                <c:pt idx="25">
                  <c:v>1222.0899999999999</c:v>
                </c:pt>
                <c:pt idx="26">
                  <c:v>1162.94</c:v>
                </c:pt>
                <c:pt idx="27">
                  <c:v>1023.5</c:v>
                </c:pt>
                <c:pt idx="28">
                  <c:v>1067.95</c:v>
                </c:pt>
                <c:pt idx="29">
                  <c:v>1063.51</c:v>
                </c:pt>
                <c:pt idx="30">
                  <c:v>1033.42</c:v>
                </c:pt>
                <c:pt idx="31">
                  <c:v>1013.39</c:v>
                </c:pt>
                <c:pt idx="32">
                  <c:v>1054.73</c:v>
                </c:pt>
                <c:pt idx="33">
                  <c:v>1089.01</c:v>
                </c:pt>
                <c:pt idx="34">
                  <c:v>1096.3800000000001</c:v>
                </c:pt>
                <c:pt idx="35">
                  <c:v>1137.06</c:v>
                </c:pt>
                <c:pt idx="36">
                  <c:v>1156.8699999999999</c:v>
                </c:pt>
                <c:pt idx="37">
                  <c:v>1109.03</c:v>
                </c:pt>
                <c:pt idx="38">
                  <c:v>1116</c:v>
                </c:pt>
                <c:pt idx="39">
                  <c:v>1081.92</c:v>
                </c:pt>
                <c:pt idx="40">
                  <c:v>1136.99</c:v>
                </c:pt>
                <c:pt idx="41">
                  <c:v>1144.76</c:v>
                </c:pt>
                <c:pt idx="42">
                  <c:v>1095</c:v>
                </c:pt>
                <c:pt idx="43">
                  <c:v>1084.5999999999999</c:v>
                </c:pt>
                <c:pt idx="44">
                  <c:v>1014.97</c:v>
                </c:pt>
                <c:pt idx="45">
                  <c:v>1009.01</c:v>
                </c:pt>
                <c:pt idx="46">
                  <c:v>1051.75</c:v>
                </c:pt>
                <c:pt idx="47">
                  <c:v>1068.96</c:v>
                </c:pt>
                <c:pt idx="48">
                  <c:v>1003.8</c:v>
                </c:pt>
                <c:pt idx="49">
                  <c:v>1017.03</c:v>
                </c:pt>
                <c:pt idx="50">
                  <c:v>966.41</c:v>
                </c:pt>
                <c:pt idx="51">
                  <c:v>958.51</c:v>
                </c:pt>
                <c:pt idx="52">
                  <c:v>975.99</c:v>
                </c:pt>
                <c:pt idx="53">
                  <c:v>926.92</c:v>
                </c:pt>
                <c:pt idx="54">
                  <c:v>932.57</c:v>
                </c:pt>
                <c:pt idx="55">
                  <c:v>899.94</c:v>
                </c:pt>
                <c:pt idx="56">
                  <c:v>938.53</c:v>
                </c:pt>
                <c:pt idx="57">
                  <c:v>1008.87</c:v>
                </c:pt>
                <c:pt idx="58">
                  <c:v>1067</c:v>
                </c:pt>
                <c:pt idx="59">
                  <c:v>1093.94</c:v>
                </c:pt>
                <c:pt idx="60">
                  <c:v>1088.47</c:v>
                </c:pt>
                <c:pt idx="61">
                  <c:v>1086.19</c:v>
                </c:pt>
                <c:pt idx="62">
                  <c:v>1070.3399999999999</c:v>
                </c:pt>
              </c:numCache>
            </c:numRef>
          </c:val>
          <c:smooth val="0"/>
          <c:extLst>
            <c:ext xmlns:c16="http://schemas.microsoft.com/office/drawing/2014/chart" uri="{C3380CC4-5D6E-409C-BE32-E72D297353CC}">
              <c16:uniqueId val="{00000004-31C2-3046-84BF-0351F9D5F4AA}"/>
            </c:ext>
          </c:extLst>
        </c:ser>
        <c:dLbls>
          <c:showLegendKey val="0"/>
          <c:showVal val="0"/>
          <c:showCatName val="0"/>
          <c:showSerName val="0"/>
          <c:showPercent val="0"/>
          <c:showBubbleSize val="0"/>
        </c:dLbls>
        <c:hiLowLines>
          <c:spPr>
            <a:ln w="9525">
              <a:solidFill>
                <a:schemeClr val="tx1">
                  <a:lumMod val="75000"/>
                  <a:lumOff val="25000"/>
                </a:schemeClr>
              </a:solidFill>
            </a:ln>
            <a:effectLst/>
          </c:spPr>
        </c:hiLowLines>
        <c:upDownBars>
          <c:gapWidth val="150"/>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75000"/>
                    <a:lumOff val="25000"/>
                  </a:schemeClr>
                </a:solidFill>
              </a:ln>
              <a:effectLst/>
            </c:spPr>
          </c:downBars>
        </c:upDownBars>
        <c:axId val="1173112895"/>
        <c:axId val="1173106463"/>
      </c:stockChart>
      <c:dateAx>
        <c:axId val="1173112895"/>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06463"/>
        <c:crosses val="autoZero"/>
        <c:auto val="1"/>
        <c:lblOffset val="100"/>
        <c:baseTimeUnit val="days"/>
      </c:dateAx>
      <c:valAx>
        <c:axId val="11731064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12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TSLA!$J$4:$J$66</c:f>
              <c:numCache>
                <c:formatCode>_("$"* #,##0.00_);_("$"* \(#,##0.00\);_("$"* "-"??_);_(@_)</c:formatCode>
                <c:ptCount val="63"/>
                <c:pt idx="0">
                  <c:v>775.22</c:v>
                </c:pt>
                <c:pt idx="1">
                  <c:v>778.375</c:v>
                </c:pt>
                <c:pt idx="2">
                  <c:v>779.11333333333334</c:v>
                </c:pt>
                <c:pt idx="3">
                  <c:v>780.02250000000004</c:v>
                </c:pt>
                <c:pt idx="4">
                  <c:v>782.74</c:v>
                </c:pt>
                <c:pt idx="5">
                  <c:v>783.19833333333338</c:v>
                </c:pt>
                <c:pt idx="6">
                  <c:v>784.44714285714304</c:v>
                </c:pt>
                <c:pt idx="7">
                  <c:v>787.10625000000016</c:v>
                </c:pt>
                <c:pt idx="8">
                  <c:v>789.7700000000001</c:v>
                </c:pt>
                <c:pt idx="9">
                  <c:v>792.62500000000011</c:v>
                </c:pt>
                <c:pt idx="10">
                  <c:v>797.20727272727277</c:v>
                </c:pt>
                <c:pt idx="11">
                  <c:v>803.28250000000014</c:v>
                </c:pt>
                <c:pt idx="12">
                  <c:v>807.97384615384624</c:v>
                </c:pt>
                <c:pt idx="13">
                  <c:v>812.10428571428577</c:v>
                </c:pt>
                <c:pt idx="14">
                  <c:v>817.56400000000008</c:v>
                </c:pt>
                <c:pt idx="15">
                  <c:v>823.32125000000008</c:v>
                </c:pt>
                <c:pt idx="16">
                  <c:v>835.17647058823536</c:v>
                </c:pt>
                <c:pt idx="17">
                  <c:v>845.35722222222239</c:v>
                </c:pt>
                <c:pt idx="18">
                  <c:v>855.48894736842124</c:v>
                </c:pt>
                <c:pt idx="19">
                  <c:v>866.56650000000013</c:v>
                </c:pt>
                <c:pt idx="20">
                  <c:v>878.34904761904772</c:v>
                </c:pt>
                <c:pt idx="21">
                  <c:v>893.36000000000013</c:v>
                </c:pt>
                <c:pt idx="22">
                  <c:v>905.4747826086957</c:v>
                </c:pt>
                <c:pt idx="23">
                  <c:v>918.32416666666677</c:v>
                </c:pt>
                <c:pt idx="24">
                  <c:v>930.78760000000011</c:v>
                </c:pt>
                <c:pt idx="25">
                  <c:v>941.99153846153854</c:v>
                </c:pt>
                <c:pt idx="26">
                  <c:v>950.17481481481491</c:v>
                </c:pt>
                <c:pt idx="27">
                  <c:v>952.79357142857145</c:v>
                </c:pt>
                <c:pt idx="28">
                  <c:v>956.76448275862072</c:v>
                </c:pt>
                <c:pt idx="29">
                  <c:v>960.32266666666669</c:v>
                </c:pt>
                <c:pt idx="30">
                  <c:v>962.68064516129027</c:v>
                </c:pt>
                <c:pt idx="31">
                  <c:v>964.26531249999994</c:v>
                </c:pt>
                <c:pt idx="32">
                  <c:v>967.00666666666655</c:v>
                </c:pt>
                <c:pt idx="33">
                  <c:v>970.59499999999991</c:v>
                </c:pt>
                <c:pt idx="34">
                  <c:v>974.18885714285693</c:v>
                </c:pt>
                <c:pt idx="35">
                  <c:v>978.71305555555534</c:v>
                </c:pt>
                <c:pt idx="36">
                  <c:v>983.52810810810797</c:v>
                </c:pt>
                <c:pt idx="37">
                  <c:v>986.83078947368404</c:v>
                </c:pt>
                <c:pt idx="38">
                  <c:v>990.14282051282032</c:v>
                </c:pt>
                <c:pt idx="39">
                  <c:v>992.43724999999972</c:v>
                </c:pt>
                <c:pt idx="40">
                  <c:v>995.96292682926799</c:v>
                </c:pt>
                <c:pt idx="41">
                  <c:v>999.50571428571402</c:v>
                </c:pt>
                <c:pt idx="42">
                  <c:v>1001.7265116279068</c:v>
                </c:pt>
                <c:pt idx="43">
                  <c:v>1003.6099999999998</c:v>
                </c:pt>
                <c:pt idx="44">
                  <c:v>1003.8624444444442</c:v>
                </c:pt>
                <c:pt idx="45">
                  <c:v>1003.9743478260868</c:v>
                </c:pt>
                <c:pt idx="46">
                  <c:v>1004.9908510638296</c:v>
                </c:pt>
                <c:pt idx="47">
                  <c:v>1006.3235416666665</c:v>
                </c:pt>
                <c:pt idx="48">
                  <c:v>1006.2720408163265</c:v>
                </c:pt>
                <c:pt idx="49">
                  <c:v>1006.4871999999999</c:v>
                </c:pt>
                <c:pt idx="50">
                  <c:v>1005.7013725490195</c:v>
                </c:pt>
                <c:pt idx="51">
                  <c:v>1004.7938461538462</c:v>
                </c:pt>
                <c:pt idx="52">
                  <c:v>1004.2503773584905</c:v>
                </c:pt>
                <c:pt idx="53">
                  <c:v>1002.8183333333333</c:v>
                </c:pt>
                <c:pt idx="54">
                  <c:v>1001.5410909090908</c:v>
                </c:pt>
                <c:pt idx="55">
                  <c:v>999.72678571428571</c:v>
                </c:pt>
                <c:pt idx="56">
                  <c:v>998.65315789473675</c:v>
                </c:pt>
                <c:pt idx="57">
                  <c:v>998.8293103448276</c:v>
                </c:pt>
                <c:pt idx="58">
                  <c:v>999.9847457627119</c:v>
                </c:pt>
                <c:pt idx="59">
                  <c:v>1001.5506666666666</c:v>
                </c:pt>
                <c:pt idx="60">
                  <c:v>1002.9755737704918</c:v>
                </c:pt>
                <c:pt idx="61">
                  <c:v>1004.3177419354839</c:v>
                </c:pt>
                <c:pt idx="62">
                  <c:v>1005.3657142857143</c:v>
                </c:pt>
              </c:numCache>
            </c:numRef>
          </c:val>
          <c:smooth val="0"/>
          <c:extLst>
            <c:ext xmlns:c16="http://schemas.microsoft.com/office/drawing/2014/chart" uri="{C3380CC4-5D6E-409C-BE32-E72D297353CC}">
              <c16:uniqueId val="{00000000-7D7F-7240-BFF2-75B52A0E6E7F}"/>
            </c:ext>
          </c:extLst>
        </c:ser>
        <c:dLbls>
          <c:showLegendKey val="0"/>
          <c:showVal val="0"/>
          <c:showCatName val="0"/>
          <c:showSerName val="0"/>
          <c:showPercent val="0"/>
          <c:showBubbleSize val="0"/>
        </c:dLbls>
        <c:smooth val="0"/>
        <c:axId val="1441290671"/>
        <c:axId val="1160771855"/>
      </c:lineChart>
      <c:catAx>
        <c:axId val="14412906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1855"/>
        <c:crosses val="autoZero"/>
        <c:auto val="1"/>
        <c:lblAlgn val="ctr"/>
        <c:lblOffset val="100"/>
        <c:noMultiLvlLbl val="0"/>
      </c:catAx>
      <c:valAx>
        <c:axId val="11607718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9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Exponential 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TSLA!$K$5:$K$130</c:f>
              <c:numCache>
                <c:formatCode>_("$"* #,##0.00_);_("$"* \(#,##0.00\);_("$"* "-"??_);_(@_)</c:formatCode>
                <c:ptCount val="126"/>
                <c:pt idx="0">
                  <c:v>778.05950000000007</c:v>
                </c:pt>
                <c:pt idx="1">
                  <c:v>779.35500000000002</c:v>
                </c:pt>
                <c:pt idx="2">
                  <c:v>780.07925</c:v>
                </c:pt>
                <c:pt idx="3">
                  <c:v>782.74099999999999</c:v>
                </c:pt>
                <c:pt idx="4">
                  <c:v>784.23950000000002</c:v>
                </c:pt>
                <c:pt idx="5">
                  <c:v>784.55142857142869</c:v>
                </c:pt>
                <c:pt idx="6">
                  <c:v>787.58962500000007</c:v>
                </c:pt>
                <c:pt idx="7">
                  <c:v>791.36500000000012</c:v>
                </c:pt>
                <c:pt idx="8">
                  <c:v>794.47050000000013</c:v>
                </c:pt>
                <c:pt idx="9">
                  <c:v>799.31854545454553</c:v>
                </c:pt>
                <c:pt idx="10">
                  <c:v>807.25725000000011</c:v>
                </c:pt>
                <c:pt idx="11">
                  <c:v>814.18746153846155</c:v>
                </c:pt>
                <c:pt idx="12">
                  <c:v>817.32085714285722</c:v>
                </c:pt>
                <c:pt idx="13">
                  <c:v>822.38760000000013</c:v>
                </c:pt>
                <c:pt idx="14">
                  <c:v>830.38912500000004</c:v>
                </c:pt>
                <c:pt idx="15">
                  <c:v>842.62682352941181</c:v>
                </c:pt>
                <c:pt idx="16">
                  <c:v>863.30750000000012</c:v>
                </c:pt>
                <c:pt idx="17">
                  <c:v>871.78305263157904</c:v>
                </c:pt>
                <c:pt idx="18">
                  <c:v>883.69585000000006</c:v>
                </c:pt>
                <c:pt idx="19">
                  <c:v>898.21814285714299</c:v>
                </c:pt>
                <c:pt idx="20">
                  <c:v>915.42400000000009</c:v>
                </c:pt>
                <c:pt idx="21">
                  <c:v>935.78630434782622</c:v>
                </c:pt>
                <c:pt idx="22">
                  <c:v>943.69175000000018</c:v>
                </c:pt>
                <c:pt idx="23">
                  <c:v>959.09484000000009</c:v>
                </c:pt>
                <c:pt idx="24">
                  <c:v>970.78338461538465</c:v>
                </c:pt>
                <c:pt idx="25">
                  <c:v>977.36633333333339</c:v>
                </c:pt>
                <c:pt idx="26">
                  <c:v>973.80821428571426</c:v>
                </c:pt>
                <c:pt idx="27">
                  <c:v>963.43803448275867</c:v>
                </c:pt>
                <c:pt idx="28">
                  <c:v>971.08540000000016</c:v>
                </c:pt>
                <c:pt idx="29">
                  <c:v>972.76358064516126</c:v>
                </c:pt>
                <c:pt idx="30">
                  <c:v>971.18078125</c:v>
                </c:pt>
                <c:pt idx="31">
                  <c:v>971.64499999999998</c:v>
                </c:pt>
                <c:pt idx="32">
                  <c:v>979.00849999999991</c:v>
                </c:pt>
                <c:pt idx="33">
                  <c:v>985.67097142857119</c:v>
                </c:pt>
                <c:pt idx="34">
                  <c:v>990.47974999999985</c:v>
                </c:pt>
                <c:pt idx="35">
                  <c:v>998.88129729729724</c:v>
                </c:pt>
                <c:pt idx="36">
                  <c:v>1003.8347105263157</c:v>
                </c:pt>
                <c:pt idx="37">
                  <c:v>1002.0315384615383</c:v>
                </c:pt>
                <c:pt idx="38">
                  <c:v>1004.7935249999998</c:v>
                </c:pt>
                <c:pt idx="39">
                  <c:v>1004.5586341463412</c:v>
                </c:pt>
                <c:pt idx="40">
                  <c:v>1013.2541428571426</c:v>
                </c:pt>
                <c:pt idx="41">
                  <c:v>1016.0298604651161</c:v>
                </c:pt>
                <c:pt idx="42">
                  <c:v>1012.7489999999998</c:v>
                </c:pt>
                <c:pt idx="43">
                  <c:v>1011.9361999999999</c:v>
                </c:pt>
                <c:pt idx="44">
                  <c:v>1005.0739130434781</c:v>
                </c:pt>
                <c:pt idx="45">
                  <c:v>1005.3927659574467</c:v>
                </c:pt>
                <c:pt idx="46">
                  <c:v>1010.8661874999998</c:v>
                </c:pt>
                <c:pt idx="47">
                  <c:v>1012.5408367346938</c:v>
                </c:pt>
                <c:pt idx="48">
                  <c:v>1006.2184799999999</c:v>
                </c:pt>
                <c:pt idx="49">
                  <c:v>1006.8342352941175</c:v>
                </c:pt>
                <c:pt idx="50">
                  <c:v>1000.9554615384616</c:v>
                </c:pt>
                <c:pt idx="51">
                  <c:v>999.67633962264142</c:v>
                </c:pt>
                <c:pt idx="52">
                  <c:v>1000.1355</c:v>
                </c:pt>
                <c:pt idx="53">
                  <c:v>994.07898181818177</c:v>
                </c:pt>
                <c:pt idx="54">
                  <c:v>993.0111071428571</c:v>
                </c:pt>
                <c:pt idx="55">
                  <c:v>988.78184210526308</c:v>
                </c:pt>
                <c:pt idx="56">
                  <c:v>992.79937931034488</c:v>
                </c:pt>
                <c:pt idx="57">
                  <c:v>1000.8732711864407</c:v>
                </c:pt>
                <c:pt idx="58">
                  <c:v>1008.0956</c:v>
                </c:pt>
                <c:pt idx="59">
                  <c:v>1012.0720163934426</c:v>
                </c:pt>
                <c:pt idx="60">
                  <c:v>1012.7329677419356</c:v>
                </c:pt>
                <c:pt idx="61">
                  <c:v>1013.4481428571429</c:v>
                </c:pt>
                <c:pt idx="62">
                  <c:v>1012.58615625</c:v>
                </c:pt>
                <c:pt idx="63">
                  <c:v>1013.9109230769232</c:v>
                </c:pt>
                <c:pt idx="64">
                  <c:v>1030.1260454545456</c:v>
                </c:pt>
                <c:pt idx="65">
                  <c:v>1026.1392835820895</c:v>
                </c:pt>
                <c:pt idx="66">
                  <c:v>1020.6841911764706</c:v>
                </c:pt>
                <c:pt idx="67">
                  <c:v>1018.5217826086957</c:v>
                </c:pt>
                <c:pt idx="68">
                  <c:v>1015.3228714285714</c:v>
                </c:pt>
                <c:pt idx="69">
                  <c:v>1019.077366197183</c:v>
                </c:pt>
                <c:pt idx="70">
                  <c:v>1020.848875</c:v>
                </c:pt>
                <c:pt idx="71">
                  <c:v>1025.2225890410957</c:v>
                </c:pt>
                <c:pt idx="72">
                  <c:v>1018.1626486486487</c:v>
                </c:pt>
                <c:pt idx="73">
                  <c:v>1020.1336799999999</c:v>
                </c:pt>
                <c:pt idx="74">
                  <c:v>1017.9725263157893</c:v>
                </c:pt>
                <c:pt idx="75">
                  <c:v>1014.2491428571427</c:v>
                </c:pt>
                <c:pt idx="76">
                  <c:v>1013.4755769230767</c:v>
                </c:pt>
                <c:pt idx="77">
                  <c:v>1007.265810126582</c:v>
                </c:pt>
                <c:pt idx="78">
                  <c:v>1004.7968624999997</c:v>
                </c:pt>
                <c:pt idx="79">
                  <c:v>1002.7957777777775</c:v>
                </c:pt>
                <c:pt idx="80">
                  <c:v>1002.68743902439</c:v>
                </c:pt>
                <c:pt idx="81">
                  <c:v>990.08256626506011</c:v>
                </c:pt>
                <c:pt idx="82">
                  <c:v>991.04417857142846</c:v>
                </c:pt>
                <c:pt idx="83">
                  <c:v>999.27783529411749</c:v>
                </c:pt>
                <c:pt idx="84">
                  <c:v>997.6783720930232</c:v>
                </c:pt>
                <c:pt idx="85">
                  <c:v>993.94089655172411</c:v>
                </c:pt>
                <c:pt idx="86">
                  <c:v>991.66631818181816</c:v>
                </c:pt>
                <c:pt idx="87">
                  <c:v>993.91862921348309</c:v>
                </c:pt>
                <c:pt idx="88">
                  <c:v>991.52299999999991</c:v>
                </c:pt>
                <c:pt idx="89">
                  <c:v>992.30780219780218</c:v>
                </c:pt>
                <c:pt idx="90">
                  <c:v>992.37288043478259</c:v>
                </c:pt>
                <c:pt idx="91">
                  <c:v>988.28193548387094</c:v>
                </c:pt>
                <c:pt idx="92">
                  <c:v>982.66052127659566</c:v>
                </c:pt>
                <c:pt idx="93">
                  <c:v>983.53679999999986</c:v>
                </c:pt>
                <c:pt idx="94">
                  <c:v>987.52765624999984</c:v>
                </c:pt>
                <c:pt idx="95">
                  <c:v>986.52499999999986</c:v>
                </c:pt>
                <c:pt idx="96">
                  <c:v>980.5668775510203</c:v>
                </c:pt>
                <c:pt idx="97">
                  <c:v>977.07881818181806</c:v>
                </c:pt>
                <c:pt idx="98">
                  <c:v>971.49636999999984</c:v>
                </c:pt>
                <c:pt idx="99">
                  <c:v>964.07756435643546</c:v>
                </c:pt>
                <c:pt idx="100">
                  <c:v>966.19379411764692</c:v>
                </c:pt>
                <c:pt idx="101">
                  <c:v>966.10641747572788</c:v>
                </c:pt>
                <c:pt idx="102">
                  <c:v>971.13177884615357</c:v>
                </c:pt>
                <c:pt idx="103">
                  <c:v>969.64779999999973</c:v>
                </c:pt>
                <c:pt idx="104">
                  <c:v>969.9936698113205</c:v>
                </c:pt>
                <c:pt idx="105">
                  <c:v>964.74167289719583</c:v>
                </c:pt>
                <c:pt idx="106">
                  <c:v>963.19083333333288</c:v>
                </c:pt>
                <c:pt idx="107">
                  <c:v>958.55926605504544</c:v>
                </c:pt>
                <c:pt idx="108">
                  <c:v>959.58646363636331</c:v>
                </c:pt>
                <c:pt idx="109">
                  <c:v>961.93827027026998</c:v>
                </c:pt>
                <c:pt idx="110">
                  <c:v>958.44067857142829</c:v>
                </c:pt>
                <c:pt idx="111">
                  <c:v>952.50959292035361</c:v>
                </c:pt>
                <c:pt idx="112">
                  <c:v>948.28463157894703</c:v>
                </c:pt>
                <c:pt idx="113">
                  <c:v>950.83279999999968</c:v>
                </c:pt>
                <c:pt idx="114">
                  <c:v>953.92366379310306</c:v>
                </c:pt>
                <c:pt idx="115">
                  <c:v>956.5901538461535</c:v>
                </c:pt>
                <c:pt idx="116">
                  <c:v>959.62689830508441</c:v>
                </c:pt>
                <c:pt idx="117">
                  <c:v>961.41813445378125</c:v>
                </c:pt>
                <c:pt idx="118">
                  <c:v>968.9492749999996</c:v>
                </c:pt>
                <c:pt idx="119">
                  <c:v>969.81745454545421</c:v>
                </c:pt>
                <c:pt idx="120">
                  <c:v>971.62361475409807</c:v>
                </c:pt>
                <c:pt idx="121">
                  <c:v>972.20963414634105</c:v>
                </c:pt>
                <c:pt idx="122">
                  <c:v>981.28501612903199</c:v>
                </c:pt>
                <c:pt idx="123">
                  <c:v>982.95793599999968</c:v>
                </c:pt>
                <c:pt idx="124">
                  <c:v>983.16849999999988</c:v>
                </c:pt>
                <c:pt idx="125">
                  <c:v>982.33549606299187</c:v>
                </c:pt>
              </c:numCache>
            </c:numRef>
          </c:val>
          <c:smooth val="0"/>
          <c:extLst>
            <c:ext xmlns:c16="http://schemas.microsoft.com/office/drawing/2014/chart" uri="{C3380CC4-5D6E-409C-BE32-E72D297353CC}">
              <c16:uniqueId val="{00000000-783E-9945-9C10-D8674225E85A}"/>
            </c:ext>
          </c:extLst>
        </c:ser>
        <c:dLbls>
          <c:showLegendKey val="0"/>
          <c:showVal val="0"/>
          <c:showCatName val="0"/>
          <c:showSerName val="0"/>
          <c:showPercent val="0"/>
          <c:showBubbleSize val="0"/>
        </c:dLbls>
        <c:smooth val="0"/>
        <c:axId val="1058732095"/>
        <c:axId val="1161338991"/>
      </c:lineChart>
      <c:catAx>
        <c:axId val="105873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338991"/>
        <c:crosses val="autoZero"/>
        <c:auto val="1"/>
        <c:lblAlgn val="ctr"/>
        <c:lblOffset val="100"/>
        <c:noMultiLvlLbl val="0"/>
      </c:catAx>
      <c:valAx>
        <c:axId val="11613389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7320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MSFT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stockChart>
        <c:ser>
          <c:idx val="0"/>
          <c:order val="0"/>
          <c:tx>
            <c:strRef>
              <c:f>AAPL!$E$3</c:f>
              <c:strCache>
                <c:ptCount val="1"/>
                <c:pt idx="0">
                  <c:v>Close</c:v>
                </c:pt>
              </c:strCache>
            </c:strRef>
          </c:tx>
          <c:spPr>
            <a:ln w="25400" cap="rnd">
              <a:noFill/>
              <a:round/>
            </a:ln>
            <a:effectLst/>
          </c:spPr>
          <c:marker>
            <c:symbol val="none"/>
          </c:marker>
          <c:cat>
            <c:numRef>
              <c:f>AAPL!$A$4:$A$66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AAPL!$B$4:$B$66</c:f>
              <c:numCache>
                <c:formatCode>_([$$-409]* #,##0.00_);_([$$-409]* \(#,##0.00\);_([$$-409]* "-"??_);_(@_)</c:formatCode>
                <c:ptCount val="63"/>
                <c:pt idx="0">
                  <c:v>141.9</c:v>
                </c:pt>
                <c:pt idx="1">
                  <c:v>141.76</c:v>
                </c:pt>
                <c:pt idx="2">
                  <c:v>139.49</c:v>
                </c:pt>
                <c:pt idx="3">
                  <c:v>139.47</c:v>
                </c:pt>
                <c:pt idx="4">
                  <c:v>143.06</c:v>
                </c:pt>
                <c:pt idx="5">
                  <c:v>144.03</c:v>
                </c:pt>
                <c:pt idx="6">
                  <c:v>142.27000000000001</c:v>
                </c:pt>
                <c:pt idx="7">
                  <c:v>143.22999999999999</c:v>
                </c:pt>
                <c:pt idx="8">
                  <c:v>141.23500000000001</c:v>
                </c:pt>
                <c:pt idx="9">
                  <c:v>142.11000000000001</c:v>
                </c:pt>
                <c:pt idx="10">
                  <c:v>143.77000000000001</c:v>
                </c:pt>
                <c:pt idx="11">
                  <c:v>143.44499999999999</c:v>
                </c:pt>
                <c:pt idx="12">
                  <c:v>147.01</c:v>
                </c:pt>
                <c:pt idx="13">
                  <c:v>148.69999999999999</c:v>
                </c:pt>
                <c:pt idx="14">
                  <c:v>148.81</c:v>
                </c:pt>
                <c:pt idx="15">
                  <c:v>149.69</c:v>
                </c:pt>
                <c:pt idx="16">
                  <c:v>148.68</c:v>
                </c:pt>
                <c:pt idx="17">
                  <c:v>149.33000000000001</c:v>
                </c:pt>
                <c:pt idx="18">
                  <c:v>149.36000000000001</c:v>
                </c:pt>
                <c:pt idx="19">
                  <c:v>149.82</c:v>
                </c:pt>
                <c:pt idx="20">
                  <c:v>147.215</c:v>
                </c:pt>
                <c:pt idx="21">
                  <c:v>148.98500000000001</c:v>
                </c:pt>
                <c:pt idx="22">
                  <c:v>148.66</c:v>
                </c:pt>
                <c:pt idx="23">
                  <c:v>150.38999999999999</c:v>
                </c:pt>
                <c:pt idx="24">
                  <c:v>151.58000000000001</c:v>
                </c:pt>
                <c:pt idx="25">
                  <c:v>151.88999999999999</c:v>
                </c:pt>
                <c:pt idx="26">
                  <c:v>151.41</c:v>
                </c:pt>
                <c:pt idx="27">
                  <c:v>150.19999999999999</c:v>
                </c:pt>
                <c:pt idx="28">
                  <c:v>150.02000000000001</c:v>
                </c:pt>
                <c:pt idx="29">
                  <c:v>148.96</c:v>
                </c:pt>
                <c:pt idx="30">
                  <c:v>148.43</c:v>
                </c:pt>
                <c:pt idx="31">
                  <c:v>150.37</c:v>
                </c:pt>
                <c:pt idx="32">
                  <c:v>149.94</c:v>
                </c:pt>
                <c:pt idx="33">
                  <c:v>150.995</c:v>
                </c:pt>
                <c:pt idx="34">
                  <c:v>153.71</c:v>
                </c:pt>
                <c:pt idx="35">
                  <c:v>157.65</c:v>
                </c:pt>
                <c:pt idx="36">
                  <c:v>161.68</c:v>
                </c:pt>
                <c:pt idx="37">
                  <c:v>161.12</c:v>
                </c:pt>
                <c:pt idx="38">
                  <c:v>160.75</c:v>
                </c:pt>
                <c:pt idx="39">
                  <c:v>159.565</c:v>
                </c:pt>
                <c:pt idx="40">
                  <c:v>159.37</c:v>
                </c:pt>
                <c:pt idx="41">
                  <c:v>159.98500000000001</c:v>
                </c:pt>
                <c:pt idx="42">
                  <c:v>167.48</c:v>
                </c:pt>
                <c:pt idx="43">
                  <c:v>158.73500000000001</c:v>
                </c:pt>
                <c:pt idx="44">
                  <c:v>164.02</c:v>
                </c:pt>
                <c:pt idx="45">
                  <c:v>164.29</c:v>
                </c:pt>
                <c:pt idx="46">
                  <c:v>169.08</c:v>
                </c:pt>
                <c:pt idx="47">
                  <c:v>172.125</c:v>
                </c:pt>
                <c:pt idx="48">
                  <c:v>174.91</c:v>
                </c:pt>
                <c:pt idx="49">
                  <c:v>175.20500000000001</c:v>
                </c:pt>
                <c:pt idx="50">
                  <c:v>181.11500000000001</c:v>
                </c:pt>
                <c:pt idx="51">
                  <c:v>175.25</c:v>
                </c:pt>
                <c:pt idx="52">
                  <c:v>175.11</c:v>
                </c:pt>
                <c:pt idx="53">
                  <c:v>179.28</c:v>
                </c:pt>
                <c:pt idx="54">
                  <c:v>169.93</c:v>
                </c:pt>
                <c:pt idx="55">
                  <c:v>168.28</c:v>
                </c:pt>
                <c:pt idx="56">
                  <c:v>171.55500000000001</c:v>
                </c:pt>
                <c:pt idx="57">
                  <c:v>173.04</c:v>
                </c:pt>
                <c:pt idx="58">
                  <c:v>175.85</c:v>
                </c:pt>
                <c:pt idx="59">
                  <c:v>177.08500000000001</c:v>
                </c:pt>
                <c:pt idx="60">
                  <c:v>180.16</c:v>
                </c:pt>
                <c:pt idx="61">
                  <c:v>179.33</c:v>
                </c:pt>
                <c:pt idx="62">
                  <c:v>179.47</c:v>
                </c:pt>
              </c:numCache>
            </c:numRef>
          </c:val>
          <c:smooth val="0"/>
          <c:extLst>
            <c:ext xmlns:c16="http://schemas.microsoft.com/office/drawing/2014/chart" uri="{C3380CC4-5D6E-409C-BE32-E72D297353CC}">
              <c16:uniqueId val="{00000000-F140-914D-AB37-26CEAC49B9C9}"/>
            </c:ext>
          </c:extLst>
        </c:ser>
        <c:ser>
          <c:idx val="1"/>
          <c:order val="1"/>
          <c:tx>
            <c:strRef>
              <c:f>AAPL!$C$3</c:f>
              <c:strCache>
                <c:ptCount val="1"/>
                <c:pt idx="0">
                  <c:v>High</c:v>
                </c:pt>
              </c:strCache>
            </c:strRef>
          </c:tx>
          <c:spPr>
            <a:ln w="25400" cap="rnd">
              <a:noFill/>
              <a:round/>
            </a:ln>
            <a:effectLst/>
          </c:spPr>
          <c:marker>
            <c:symbol val="none"/>
          </c:marker>
          <c:cat>
            <c:numRef>
              <c:f>AAPL!$A$4:$A$66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AAPL!$C$4:$C$66</c:f>
              <c:numCache>
                <c:formatCode>_([$$-409]* #,##0.00_);_([$$-409]* \(#,##0.00\);_([$$-409]* "-"??_);_(@_)</c:formatCode>
                <c:ptCount val="63"/>
                <c:pt idx="0">
                  <c:v>142.91999999999999</c:v>
                </c:pt>
                <c:pt idx="1">
                  <c:v>142.21</c:v>
                </c:pt>
                <c:pt idx="2">
                  <c:v>142.24</c:v>
                </c:pt>
                <c:pt idx="3">
                  <c:v>142.15</c:v>
                </c:pt>
                <c:pt idx="4">
                  <c:v>144.215</c:v>
                </c:pt>
                <c:pt idx="5">
                  <c:v>144.1781</c:v>
                </c:pt>
                <c:pt idx="6">
                  <c:v>144.81</c:v>
                </c:pt>
                <c:pt idx="7">
                  <c:v>143.25</c:v>
                </c:pt>
                <c:pt idx="8">
                  <c:v>141.4</c:v>
                </c:pt>
                <c:pt idx="9">
                  <c:v>143.88</c:v>
                </c:pt>
                <c:pt idx="10">
                  <c:v>144.89500000000001</c:v>
                </c:pt>
                <c:pt idx="11">
                  <c:v>146.84</c:v>
                </c:pt>
                <c:pt idx="12">
                  <c:v>149.16999999999999</c:v>
                </c:pt>
                <c:pt idx="13">
                  <c:v>149.75389999999999</c:v>
                </c:pt>
                <c:pt idx="14">
                  <c:v>149.63999999999999</c:v>
                </c:pt>
                <c:pt idx="15">
                  <c:v>150.18</c:v>
                </c:pt>
                <c:pt idx="16">
                  <c:v>149.37</c:v>
                </c:pt>
                <c:pt idx="17">
                  <c:v>150.84</c:v>
                </c:pt>
                <c:pt idx="18">
                  <c:v>149.72999999999999</c:v>
                </c:pt>
                <c:pt idx="19">
                  <c:v>153.16499999999999</c:v>
                </c:pt>
                <c:pt idx="20">
                  <c:v>149.94</c:v>
                </c:pt>
                <c:pt idx="21">
                  <c:v>149.69999999999999</c:v>
                </c:pt>
                <c:pt idx="22">
                  <c:v>151.57</c:v>
                </c:pt>
                <c:pt idx="23">
                  <c:v>151.97</c:v>
                </c:pt>
                <c:pt idx="24">
                  <c:v>152.43</c:v>
                </c:pt>
                <c:pt idx="25">
                  <c:v>152.19999999999999</c:v>
                </c:pt>
                <c:pt idx="26">
                  <c:v>151.57</c:v>
                </c:pt>
                <c:pt idx="27">
                  <c:v>151.428</c:v>
                </c:pt>
                <c:pt idx="28">
                  <c:v>150.13</c:v>
                </c:pt>
                <c:pt idx="29">
                  <c:v>149.43</c:v>
                </c:pt>
                <c:pt idx="30">
                  <c:v>150.4</c:v>
                </c:pt>
                <c:pt idx="31">
                  <c:v>151.88</c:v>
                </c:pt>
                <c:pt idx="32">
                  <c:v>151.488</c:v>
                </c:pt>
                <c:pt idx="33">
                  <c:v>155</c:v>
                </c:pt>
                <c:pt idx="34">
                  <c:v>158.66999999999999</c:v>
                </c:pt>
                <c:pt idx="35">
                  <c:v>161.02000000000001</c:v>
                </c:pt>
                <c:pt idx="36">
                  <c:v>165.7</c:v>
                </c:pt>
                <c:pt idx="37">
                  <c:v>161.80000000000001</c:v>
                </c:pt>
                <c:pt idx="38">
                  <c:v>162.13999999999999</c:v>
                </c:pt>
                <c:pt idx="39">
                  <c:v>160.44999999999999</c:v>
                </c:pt>
                <c:pt idx="40">
                  <c:v>161.19</c:v>
                </c:pt>
                <c:pt idx="41">
                  <c:v>165.52</c:v>
                </c:pt>
                <c:pt idx="42">
                  <c:v>170.3</c:v>
                </c:pt>
                <c:pt idx="43">
                  <c:v>164.2</c:v>
                </c:pt>
                <c:pt idx="44">
                  <c:v>164.96</c:v>
                </c:pt>
                <c:pt idx="45">
                  <c:v>167.87989999999999</c:v>
                </c:pt>
                <c:pt idx="46">
                  <c:v>171.58</c:v>
                </c:pt>
                <c:pt idx="47">
                  <c:v>175.96</c:v>
                </c:pt>
                <c:pt idx="48">
                  <c:v>176.75</c:v>
                </c:pt>
                <c:pt idx="49">
                  <c:v>179.63</c:v>
                </c:pt>
                <c:pt idx="50">
                  <c:v>182.13</c:v>
                </c:pt>
                <c:pt idx="51">
                  <c:v>177.74</c:v>
                </c:pt>
                <c:pt idx="52">
                  <c:v>179.5</c:v>
                </c:pt>
                <c:pt idx="53">
                  <c:v>181.14</c:v>
                </c:pt>
                <c:pt idx="54">
                  <c:v>173.47</c:v>
                </c:pt>
                <c:pt idx="55">
                  <c:v>170.58</c:v>
                </c:pt>
                <c:pt idx="56">
                  <c:v>173.2</c:v>
                </c:pt>
                <c:pt idx="57">
                  <c:v>175.86</c:v>
                </c:pt>
                <c:pt idx="58">
                  <c:v>176.84989999999999</c:v>
                </c:pt>
                <c:pt idx="59">
                  <c:v>180.42</c:v>
                </c:pt>
                <c:pt idx="60">
                  <c:v>181.33</c:v>
                </c:pt>
                <c:pt idx="61">
                  <c:v>180.63</c:v>
                </c:pt>
                <c:pt idx="62">
                  <c:v>180.57</c:v>
                </c:pt>
              </c:numCache>
            </c:numRef>
          </c:val>
          <c:smooth val="0"/>
          <c:extLst>
            <c:ext xmlns:c16="http://schemas.microsoft.com/office/drawing/2014/chart" uri="{C3380CC4-5D6E-409C-BE32-E72D297353CC}">
              <c16:uniqueId val="{00000001-F140-914D-AB37-26CEAC49B9C9}"/>
            </c:ext>
          </c:extLst>
        </c:ser>
        <c:ser>
          <c:idx val="2"/>
          <c:order val="2"/>
          <c:tx>
            <c:strRef>
              <c:f>AAPL!$D$3</c:f>
              <c:strCache>
                <c:ptCount val="1"/>
                <c:pt idx="0">
                  <c:v>Low</c:v>
                </c:pt>
              </c:strCache>
            </c:strRef>
          </c:tx>
          <c:spPr>
            <a:ln w="25400" cap="rnd">
              <a:noFill/>
              <a:round/>
            </a:ln>
            <a:effectLst/>
          </c:spPr>
          <c:marker>
            <c:symbol val="none"/>
          </c:marker>
          <c:cat>
            <c:numRef>
              <c:f>AAPL!$A$4:$A$66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AAPL!$D$4:$D$66</c:f>
              <c:numCache>
                <c:formatCode>_([$$-409]* #,##0.00_);_([$$-409]* \(#,##0.00\);_([$$-409]* "-"??_);_(@_)</c:formatCode>
                <c:ptCount val="63"/>
                <c:pt idx="0">
                  <c:v>139.11009999999999</c:v>
                </c:pt>
                <c:pt idx="1">
                  <c:v>138.27000000000001</c:v>
                </c:pt>
                <c:pt idx="2">
                  <c:v>139.36000000000001</c:v>
                </c:pt>
                <c:pt idx="3">
                  <c:v>138.37</c:v>
                </c:pt>
                <c:pt idx="4">
                  <c:v>142.72</c:v>
                </c:pt>
                <c:pt idx="5">
                  <c:v>142.56</c:v>
                </c:pt>
                <c:pt idx="6">
                  <c:v>141.81</c:v>
                </c:pt>
                <c:pt idx="7">
                  <c:v>141.0401</c:v>
                </c:pt>
                <c:pt idx="8">
                  <c:v>139.19999999999999</c:v>
                </c:pt>
                <c:pt idx="9">
                  <c:v>141.51</c:v>
                </c:pt>
                <c:pt idx="10">
                  <c:v>143.51</c:v>
                </c:pt>
                <c:pt idx="11">
                  <c:v>143.16</c:v>
                </c:pt>
                <c:pt idx="12">
                  <c:v>146.55000000000001</c:v>
                </c:pt>
                <c:pt idx="13">
                  <c:v>148.12</c:v>
                </c:pt>
                <c:pt idx="14">
                  <c:v>147.87</c:v>
                </c:pt>
                <c:pt idx="15">
                  <c:v>148.63999999999999</c:v>
                </c:pt>
                <c:pt idx="16">
                  <c:v>147.62110000000001</c:v>
                </c:pt>
                <c:pt idx="17">
                  <c:v>149.01009999999999</c:v>
                </c:pt>
                <c:pt idx="18">
                  <c:v>148.49</c:v>
                </c:pt>
                <c:pt idx="19">
                  <c:v>149.72</c:v>
                </c:pt>
                <c:pt idx="20">
                  <c:v>146.4128</c:v>
                </c:pt>
                <c:pt idx="21">
                  <c:v>147.80000000000001</c:v>
                </c:pt>
                <c:pt idx="22">
                  <c:v>148.65</c:v>
                </c:pt>
                <c:pt idx="23">
                  <c:v>149.82</c:v>
                </c:pt>
                <c:pt idx="24">
                  <c:v>150.63999999999999</c:v>
                </c:pt>
                <c:pt idx="25">
                  <c:v>150.06</c:v>
                </c:pt>
                <c:pt idx="26">
                  <c:v>150.16</c:v>
                </c:pt>
                <c:pt idx="27">
                  <c:v>150.06010000000001</c:v>
                </c:pt>
                <c:pt idx="28">
                  <c:v>147.85</c:v>
                </c:pt>
                <c:pt idx="29">
                  <c:v>147.68100000000001</c:v>
                </c:pt>
                <c:pt idx="30">
                  <c:v>147.47999999999999</c:v>
                </c:pt>
                <c:pt idx="31">
                  <c:v>149.43</c:v>
                </c:pt>
                <c:pt idx="32">
                  <c:v>149.34</c:v>
                </c:pt>
                <c:pt idx="33">
                  <c:v>150.99</c:v>
                </c:pt>
                <c:pt idx="34">
                  <c:v>153.05000000000001</c:v>
                </c:pt>
                <c:pt idx="35">
                  <c:v>156.53280000000001</c:v>
                </c:pt>
                <c:pt idx="36">
                  <c:v>161</c:v>
                </c:pt>
                <c:pt idx="37">
                  <c:v>159.06010000000001</c:v>
                </c:pt>
                <c:pt idx="38">
                  <c:v>159.63999999999999</c:v>
                </c:pt>
                <c:pt idx="39">
                  <c:v>156.36000000000001</c:v>
                </c:pt>
                <c:pt idx="40">
                  <c:v>158.7901</c:v>
                </c:pt>
                <c:pt idx="41">
                  <c:v>159.91999999999999</c:v>
                </c:pt>
                <c:pt idx="42">
                  <c:v>164.53</c:v>
                </c:pt>
                <c:pt idx="43">
                  <c:v>157.80000000000001</c:v>
                </c:pt>
                <c:pt idx="44">
                  <c:v>159.72</c:v>
                </c:pt>
                <c:pt idx="45">
                  <c:v>164.28</c:v>
                </c:pt>
                <c:pt idx="46">
                  <c:v>168.34</c:v>
                </c:pt>
                <c:pt idx="47">
                  <c:v>170.7</c:v>
                </c:pt>
                <c:pt idx="48">
                  <c:v>173.92</c:v>
                </c:pt>
                <c:pt idx="49">
                  <c:v>174.69</c:v>
                </c:pt>
                <c:pt idx="50">
                  <c:v>175.53</c:v>
                </c:pt>
                <c:pt idx="51">
                  <c:v>172.21</c:v>
                </c:pt>
                <c:pt idx="52">
                  <c:v>172.3108</c:v>
                </c:pt>
                <c:pt idx="53">
                  <c:v>170.75</c:v>
                </c:pt>
                <c:pt idx="54">
                  <c:v>169.69</c:v>
                </c:pt>
                <c:pt idx="55">
                  <c:v>167.46</c:v>
                </c:pt>
                <c:pt idx="56">
                  <c:v>169.12</c:v>
                </c:pt>
                <c:pt idx="57">
                  <c:v>172.15</c:v>
                </c:pt>
                <c:pt idx="58">
                  <c:v>175.27</c:v>
                </c:pt>
                <c:pt idx="59">
                  <c:v>177.07</c:v>
                </c:pt>
                <c:pt idx="60">
                  <c:v>178.53</c:v>
                </c:pt>
                <c:pt idx="61">
                  <c:v>178.14</c:v>
                </c:pt>
                <c:pt idx="62">
                  <c:v>178.09</c:v>
                </c:pt>
              </c:numCache>
            </c:numRef>
          </c:val>
          <c:smooth val="0"/>
          <c:extLst>
            <c:ext xmlns:c16="http://schemas.microsoft.com/office/drawing/2014/chart" uri="{C3380CC4-5D6E-409C-BE32-E72D297353CC}">
              <c16:uniqueId val="{00000002-F140-914D-AB37-26CEAC49B9C9}"/>
            </c:ext>
          </c:extLst>
        </c:ser>
        <c:ser>
          <c:idx val="3"/>
          <c:order val="3"/>
          <c:tx>
            <c:strRef>
              <c:f>AAPL!$E$3</c:f>
              <c:strCache>
                <c:ptCount val="1"/>
                <c:pt idx="0">
                  <c:v>Close</c:v>
                </c:pt>
              </c:strCache>
            </c:strRef>
          </c:tx>
          <c:spPr>
            <a:ln w="25400" cap="rnd">
              <a:noFill/>
              <a:round/>
            </a:ln>
            <a:effectLst/>
          </c:spPr>
          <c:marker>
            <c:symbol val="none"/>
          </c:marker>
          <c:trendline>
            <c:spPr>
              <a:ln w="9525" cap="rnd">
                <a:solidFill>
                  <a:schemeClr val="accent4"/>
                </a:solidFill>
              </a:ln>
              <a:effectLst/>
            </c:spPr>
            <c:trendlineType val="movingAvg"/>
            <c:period val="12"/>
            <c:dispRSqr val="0"/>
            <c:dispEq val="0"/>
          </c:trendline>
          <c:cat>
            <c:numRef>
              <c:f>AAPL!$A$4:$A$66</c:f>
              <c:numCache>
                <c:formatCode>m/d/yy</c:formatCode>
                <c:ptCount val="63"/>
                <c:pt idx="0">
                  <c:v>44470</c:v>
                </c:pt>
                <c:pt idx="1">
                  <c:v>44473</c:v>
                </c:pt>
                <c:pt idx="2">
                  <c:v>44474</c:v>
                </c:pt>
                <c:pt idx="3">
                  <c:v>44475</c:v>
                </c:pt>
                <c:pt idx="4">
                  <c:v>44476</c:v>
                </c:pt>
                <c:pt idx="5">
                  <c:v>44477</c:v>
                </c:pt>
                <c:pt idx="6">
                  <c:v>44480</c:v>
                </c:pt>
                <c:pt idx="7">
                  <c:v>44481</c:v>
                </c:pt>
                <c:pt idx="8">
                  <c:v>44482</c:v>
                </c:pt>
                <c:pt idx="9">
                  <c:v>44483</c:v>
                </c:pt>
                <c:pt idx="10">
                  <c:v>44484</c:v>
                </c:pt>
                <c:pt idx="11">
                  <c:v>44487</c:v>
                </c:pt>
                <c:pt idx="12">
                  <c:v>44488</c:v>
                </c:pt>
                <c:pt idx="13">
                  <c:v>44489</c:v>
                </c:pt>
                <c:pt idx="14">
                  <c:v>44490</c:v>
                </c:pt>
                <c:pt idx="15">
                  <c:v>44491</c:v>
                </c:pt>
                <c:pt idx="16">
                  <c:v>44494</c:v>
                </c:pt>
                <c:pt idx="17">
                  <c:v>44495</c:v>
                </c:pt>
                <c:pt idx="18">
                  <c:v>44496</c:v>
                </c:pt>
                <c:pt idx="19">
                  <c:v>44497</c:v>
                </c:pt>
                <c:pt idx="20">
                  <c:v>44498</c:v>
                </c:pt>
                <c:pt idx="21">
                  <c:v>44501</c:v>
                </c:pt>
                <c:pt idx="22">
                  <c:v>44502</c:v>
                </c:pt>
                <c:pt idx="23">
                  <c:v>44503</c:v>
                </c:pt>
                <c:pt idx="24">
                  <c:v>44504</c:v>
                </c:pt>
                <c:pt idx="25">
                  <c:v>44505</c:v>
                </c:pt>
                <c:pt idx="26">
                  <c:v>44508</c:v>
                </c:pt>
                <c:pt idx="27">
                  <c:v>44509</c:v>
                </c:pt>
                <c:pt idx="28">
                  <c:v>44510</c:v>
                </c:pt>
                <c:pt idx="29">
                  <c:v>44511</c:v>
                </c:pt>
                <c:pt idx="30">
                  <c:v>44512</c:v>
                </c:pt>
                <c:pt idx="31">
                  <c:v>44515</c:v>
                </c:pt>
                <c:pt idx="32">
                  <c:v>44516</c:v>
                </c:pt>
                <c:pt idx="33">
                  <c:v>44517</c:v>
                </c:pt>
                <c:pt idx="34">
                  <c:v>44518</c:v>
                </c:pt>
                <c:pt idx="35">
                  <c:v>44519</c:v>
                </c:pt>
                <c:pt idx="36">
                  <c:v>44522</c:v>
                </c:pt>
                <c:pt idx="37">
                  <c:v>44523</c:v>
                </c:pt>
                <c:pt idx="38">
                  <c:v>44524</c:v>
                </c:pt>
                <c:pt idx="39">
                  <c:v>44526</c:v>
                </c:pt>
                <c:pt idx="40">
                  <c:v>44529</c:v>
                </c:pt>
                <c:pt idx="41">
                  <c:v>44530</c:v>
                </c:pt>
                <c:pt idx="42">
                  <c:v>44531</c:v>
                </c:pt>
                <c:pt idx="43">
                  <c:v>44532</c:v>
                </c:pt>
                <c:pt idx="44">
                  <c:v>44533</c:v>
                </c:pt>
                <c:pt idx="45">
                  <c:v>44536</c:v>
                </c:pt>
                <c:pt idx="46">
                  <c:v>44537</c:v>
                </c:pt>
                <c:pt idx="47">
                  <c:v>44538</c:v>
                </c:pt>
                <c:pt idx="48">
                  <c:v>44539</c:v>
                </c:pt>
                <c:pt idx="49">
                  <c:v>44540</c:v>
                </c:pt>
                <c:pt idx="50">
                  <c:v>44543</c:v>
                </c:pt>
                <c:pt idx="51">
                  <c:v>44544</c:v>
                </c:pt>
                <c:pt idx="52">
                  <c:v>44545</c:v>
                </c:pt>
                <c:pt idx="53">
                  <c:v>44546</c:v>
                </c:pt>
                <c:pt idx="54">
                  <c:v>44547</c:v>
                </c:pt>
                <c:pt idx="55">
                  <c:v>44550</c:v>
                </c:pt>
                <c:pt idx="56">
                  <c:v>44551</c:v>
                </c:pt>
                <c:pt idx="57">
                  <c:v>44552</c:v>
                </c:pt>
                <c:pt idx="58">
                  <c:v>44553</c:v>
                </c:pt>
                <c:pt idx="59">
                  <c:v>44557</c:v>
                </c:pt>
                <c:pt idx="60">
                  <c:v>44558</c:v>
                </c:pt>
                <c:pt idx="61">
                  <c:v>44559</c:v>
                </c:pt>
                <c:pt idx="62">
                  <c:v>44560</c:v>
                </c:pt>
              </c:numCache>
            </c:numRef>
          </c:cat>
          <c:val>
            <c:numRef>
              <c:f>AAPL!$E$4:$E$66</c:f>
              <c:numCache>
                <c:formatCode>_([$$-409]* #,##0.00_);_([$$-409]* \(#,##0.00\);_([$$-409]* "-"??_);_(@_)</c:formatCode>
                <c:ptCount val="63"/>
                <c:pt idx="0">
                  <c:v>142.65</c:v>
                </c:pt>
                <c:pt idx="1">
                  <c:v>139.13999999999999</c:v>
                </c:pt>
                <c:pt idx="2">
                  <c:v>141.11000000000001</c:v>
                </c:pt>
                <c:pt idx="3">
                  <c:v>142</c:v>
                </c:pt>
                <c:pt idx="4">
                  <c:v>143.29</c:v>
                </c:pt>
                <c:pt idx="5">
                  <c:v>142.9</c:v>
                </c:pt>
                <c:pt idx="6">
                  <c:v>142.81</c:v>
                </c:pt>
                <c:pt idx="7">
                  <c:v>141.51</c:v>
                </c:pt>
                <c:pt idx="8">
                  <c:v>140.91</c:v>
                </c:pt>
                <c:pt idx="9">
                  <c:v>143.76</c:v>
                </c:pt>
                <c:pt idx="10">
                  <c:v>144.84</c:v>
                </c:pt>
                <c:pt idx="11">
                  <c:v>146.55000000000001</c:v>
                </c:pt>
                <c:pt idx="12">
                  <c:v>148.76</c:v>
                </c:pt>
                <c:pt idx="13">
                  <c:v>149.26</c:v>
                </c:pt>
                <c:pt idx="14">
                  <c:v>149.47999999999999</c:v>
                </c:pt>
                <c:pt idx="15">
                  <c:v>148.69</c:v>
                </c:pt>
                <c:pt idx="16">
                  <c:v>148.63999999999999</c:v>
                </c:pt>
                <c:pt idx="17">
                  <c:v>149.32</c:v>
                </c:pt>
                <c:pt idx="18">
                  <c:v>148.85</c:v>
                </c:pt>
                <c:pt idx="19">
                  <c:v>152.57</c:v>
                </c:pt>
                <c:pt idx="20">
                  <c:v>149.80000000000001</c:v>
                </c:pt>
                <c:pt idx="21">
                  <c:v>148.96</c:v>
                </c:pt>
                <c:pt idx="22">
                  <c:v>150.02000000000001</c:v>
                </c:pt>
                <c:pt idx="23">
                  <c:v>151.49</c:v>
                </c:pt>
                <c:pt idx="24">
                  <c:v>150.96</c:v>
                </c:pt>
                <c:pt idx="25">
                  <c:v>151.28</c:v>
                </c:pt>
                <c:pt idx="26">
                  <c:v>150.44</c:v>
                </c:pt>
                <c:pt idx="27">
                  <c:v>150.81</c:v>
                </c:pt>
                <c:pt idx="28">
                  <c:v>147.91999999999999</c:v>
                </c:pt>
                <c:pt idx="29">
                  <c:v>147.87</c:v>
                </c:pt>
                <c:pt idx="30">
                  <c:v>149.99</c:v>
                </c:pt>
                <c:pt idx="31">
                  <c:v>150</c:v>
                </c:pt>
                <c:pt idx="32">
                  <c:v>151</c:v>
                </c:pt>
                <c:pt idx="33">
                  <c:v>153.49</c:v>
                </c:pt>
                <c:pt idx="34">
                  <c:v>157.87</c:v>
                </c:pt>
                <c:pt idx="35">
                  <c:v>160.55000000000001</c:v>
                </c:pt>
                <c:pt idx="36">
                  <c:v>161.02000000000001</c:v>
                </c:pt>
                <c:pt idx="37">
                  <c:v>161.41</c:v>
                </c:pt>
                <c:pt idx="38">
                  <c:v>161.94</c:v>
                </c:pt>
                <c:pt idx="39">
                  <c:v>156.81</c:v>
                </c:pt>
                <c:pt idx="40">
                  <c:v>160.24</c:v>
                </c:pt>
                <c:pt idx="41">
                  <c:v>165.3</c:v>
                </c:pt>
                <c:pt idx="42">
                  <c:v>164.77</c:v>
                </c:pt>
                <c:pt idx="43">
                  <c:v>163.76</c:v>
                </c:pt>
                <c:pt idx="44">
                  <c:v>161.84</c:v>
                </c:pt>
                <c:pt idx="45">
                  <c:v>165.32</c:v>
                </c:pt>
                <c:pt idx="46">
                  <c:v>171.18</c:v>
                </c:pt>
                <c:pt idx="47">
                  <c:v>175.08</c:v>
                </c:pt>
                <c:pt idx="48">
                  <c:v>174.56</c:v>
                </c:pt>
                <c:pt idx="49">
                  <c:v>179.45</c:v>
                </c:pt>
                <c:pt idx="50">
                  <c:v>175.74</c:v>
                </c:pt>
                <c:pt idx="51">
                  <c:v>174.33</c:v>
                </c:pt>
                <c:pt idx="52">
                  <c:v>179.3</c:v>
                </c:pt>
                <c:pt idx="53">
                  <c:v>172.26</c:v>
                </c:pt>
                <c:pt idx="54">
                  <c:v>171.14</c:v>
                </c:pt>
                <c:pt idx="55">
                  <c:v>169.75</c:v>
                </c:pt>
                <c:pt idx="56">
                  <c:v>172.99</c:v>
                </c:pt>
                <c:pt idx="57">
                  <c:v>175.64</c:v>
                </c:pt>
                <c:pt idx="58">
                  <c:v>176.28</c:v>
                </c:pt>
                <c:pt idx="59">
                  <c:v>180.33</c:v>
                </c:pt>
                <c:pt idx="60">
                  <c:v>179.29</c:v>
                </c:pt>
                <c:pt idx="61">
                  <c:v>179.38</c:v>
                </c:pt>
                <c:pt idx="62">
                  <c:v>178.2</c:v>
                </c:pt>
              </c:numCache>
            </c:numRef>
          </c:val>
          <c:smooth val="0"/>
          <c:extLst>
            <c:ext xmlns:c16="http://schemas.microsoft.com/office/drawing/2014/chart" uri="{C3380CC4-5D6E-409C-BE32-E72D297353CC}">
              <c16:uniqueId val="{00000004-F140-914D-AB37-26CEAC49B9C9}"/>
            </c:ext>
          </c:extLst>
        </c:ser>
        <c:dLbls>
          <c:showLegendKey val="0"/>
          <c:showVal val="0"/>
          <c:showCatName val="0"/>
          <c:showSerName val="0"/>
          <c:showPercent val="0"/>
          <c:showBubbleSize val="0"/>
        </c:dLbls>
        <c:hiLowLines>
          <c:spPr>
            <a:ln w="9525">
              <a:solidFill>
                <a:schemeClr val="tx1">
                  <a:lumMod val="75000"/>
                  <a:lumOff val="25000"/>
                </a:schemeClr>
              </a:solidFill>
            </a:ln>
            <a:effectLst/>
          </c:spPr>
        </c:hiLowLines>
        <c:upDownBars>
          <c:gapWidth val="150"/>
          <c:upBars>
            <c:spPr>
              <a:solidFill>
                <a:schemeClr val="lt1"/>
              </a:solidFill>
              <a:ln w="9525">
                <a:solidFill>
                  <a:schemeClr val="tx1">
                    <a:lumMod val="50000"/>
                    <a:lumOff val="50000"/>
                  </a:schemeClr>
                </a:solidFill>
              </a:ln>
              <a:effectLst/>
            </c:spPr>
          </c:upBars>
          <c:downBars>
            <c:spPr>
              <a:solidFill>
                <a:schemeClr val="dk1">
                  <a:lumMod val="75000"/>
                  <a:lumOff val="25000"/>
                </a:schemeClr>
              </a:solidFill>
              <a:ln w="9525">
                <a:solidFill>
                  <a:schemeClr val="tx1">
                    <a:lumMod val="75000"/>
                    <a:lumOff val="25000"/>
                  </a:schemeClr>
                </a:solidFill>
              </a:ln>
              <a:effectLst/>
            </c:spPr>
          </c:downBars>
        </c:upDownBars>
        <c:axId val="1173112895"/>
        <c:axId val="1173106463"/>
      </c:stockChart>
      <c:dateAx>
        <c:axId val="1173112895"/>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06463"/>
        <c:crosses val="autoZero"/>
        <c:auto val="1"/>
        <c:lblOffset val="100"/>
        <c:baseTimeUnit val="days"/>
      </c:dateAx>
      <c:valAx>
        <c:axId val="1173106463"/>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73112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AAPL!$J$4:$J$66</c:f>
              <c:numCache>
                <c:formatCode>_("$"* #,##0.00_);_("$"* \(#,##0.00\);_("$"* "-"??_);_(@_)</c:formatCode>
                <c:ptCount val="63"/>
                <c:pt idx="0">
                  <c:v>142.65</c:v>
                </c:pt>
                <c:pt idx="1">
                  <c:v>140.89499999999998</c:v>
                </c:pt>
                <c:pt idx="2">
                  <c:v>140.96666666666667</c:v>
                </c:pt>
                <c:pt idx="3">
                  <c:v>141.22499999999999</c:v>
                </c:pt>
                <c:pt idx="4">
                  <c:v>141.63799999999998</c:v>
                </c:pt>
                <c:pt idx="5">
                  <c:v>141.84833333333333</c:v>
                </c:pt>
                <c:pt idx="6">
                  <c:v>141.98571428571427</c:v>
                </c:pt>
                <c:pt idx="7">
                  <c:v>141.92624999999998</c:v>
                </c:pt>
                <c:pt idx="8">
                  <c:v>141.81333333333333</c:v>
                </c:pt>
                <c:pt idx="9">
                  <c:v>142.00799999999998</c:v>
                </c:pt>
                <c:pt idx="10">
                  <c:v>142.26545454545453</c:v>
                </c:pt>
                <c:pt idx="11">
                  <c:v>142.62249999999997</c:v>
                </c:pt>
                <c:pt idx="12">
                  <c:v>143.09461538461537</c:v>
                </c:pt>
                <c:pt idx="13">
                  <c:v>143.535</c:v>
                </c:pt>
                <c:pt idx="14">
                  <c:v>143.93133333333333</c:v>
                </c:pt>
                <c:pt idx="15">
                  <c:v>144.22874999999999</c:v>
                </c:pt>
                <c:pt idx="16">
                  <c:v>144.48823529411763</c:v>
                </c:pt>
                <c:pt idx="17">
                  <c:v>144.75666666666666</c:v>
                </c:pt>
                <c:pt idx="18">
                  <c:v>144.97210526315789</c:v>
                </c:pt>
                <c:pt idx="19">
                  <c:v>145.352</c:v>
                </c:pt>
                <c:pt idx="20">
                  <c:v>145.56380952380954</c:v>
                </c:pt>
                <c:pt idx="21">
                  <c:v>145.71818181818182</c:v>
                </c:pt>
                <c:pt idx="22">
                  <c:v>145.90521739130435</c:v>
                </c:pt>
                <c:pt idx="23">
                  <c:v>146.13791666666668</c:v>
                </c:pt>
                <c:pt idx="24">
                  <c:v>146.33080000000001</c:v>
                </c:pt>
                <c:pt idx="25">
                  <c:v>146.52115384615388</c:v>
                </c:pt>
                <c:pt idx="26">
                  <c:v>146.66629629629631</c:v>
                </c:pt>
                <c:pt idx="27">
                  <c:v>146.81428571428575</c:v>
                </c:pt>
                <c:pt idx="28">
                  <c:v>146.85241379310349</c:v>
                </c:pt>
                <c:pt idx="29">
                  <c:v>146.88633333333337</c:v>
                </c:pt>
                <c:pt idx="30">
                  <c:v>146.98645161290327</c:v>
                </c:pt>
                <c:pt idx="31">
                  <c:v>147.08062500000003</c:v>
                </c:pt>
                <c:pt idx="32">
                  <c:v>147.19939393939396</c:v>
                </c:pt>
                <c:pt idx="33">
                  <c:v>147.3844117647059</c:v>
                </c:pt>
                <c:pt idx="34">
                  <c:v>147.68400000000003</c:v>
                </c:pt>
                <c:pt idx="35">
                  <c:v>148.04138888888892</c:v>
                </c:pt>
                <c:pt idx="36">
                  <c:v>148.39216216216218</c:v>
                </c:pt>
                <c:pt idx="37">
                  <c:v>148.73473684210529</c:v>
                </c:pt>
                <c:pt idx="38">
                  <c:v>149.07333333333335</c:v>
                </c:pt>
                <c:pt idx="39">
                  <c:v>149.26675000000003</c:v>
                </c:pt>
                <c:pt idx="40">
                  <c:v>149.53439024390246</c:v>
                </c:pt>
                <c:pt idx="41">
                  <c:v>149.90976190476192</c:v>
                </c:pt>
                <c:pt idx="42">
                  <c:v>150.25534883720934</c:v>
                </c:pt>
                <c:pt idx="43">
                  <c:v>150.56227272727276</c:v>
                </c:pt>
                <c:pt idx="44">
                  <c:v>150.81288888888892</c:v>
                </c:pt>
                <c:pt idx="45">
                  <c:v>151.12826086956525</c:v>
                </c:pt>
                <c:pt idx="46">
                  <c:v>151.55489361702132</c:v>
                </c:pt>
                <c:pt idx="47">
                  <c:v>152.04500000000004</c:v>
                </c:pt>
                <c:pt idx="48">
                  <c:v>152.5044897959184</c:v>
                </c:pt>
                <c:pt idx="49">
                  <c:v>153.04340000000005</c:v>
                </c:pt>
                <c:pt idx="50">
                  <c:v>153.48843137254906</c:v>
                </c:pt>
                <c:pt idx="51">
                  <c:v>153.88923076923081</c:v>
                </c:pt>
                <c:pt idx="52">
                  <c:v>154.36867924528306</c:v>
                </c:pt>
                <c:pt idx="53">
                  <c:v>154.70000000000002</c:v>
                </c:pt>
                <c:pt idx="54">
                  <c:v>154.99890909090911</c:v>
                </c:pt>
                <c:pt idx="55">
                  <c:v>155.26232142857143</c:v>
                </c:pt>
                <c:pt idx="56">
                  <c:v>155.57333333333335</c:v>
                </c:pt>
                <c:pt idx="57">
                  <c:v>155.91931034482758</c:v>
                </c:pt>
                <c:pt idx="58">
                  <c:v>156.26440677966102</c:v>
                </c:pt>
                <c:pt idx="59">
                  <c:v>156.66550000000001</c:v>
                </c:pt>
                <c:pt idx="60">
                  <c:v>157.03639344262297</c:v>
                </c:pt>
                <c:pt idx="61">
                  <c:v>157.3967741935484</c:v>
                </c:pt>
                <c:pt idx="62">
                  <c:v>157.72698412698415</c:v>
                </c:pt>
              </c:numCache>
            </c:numRef>
          </c:val>
          <c:smooth val="0"/>
          <c:extLst>
            <c:ext xmlns:c16="http://schemas.microsoft.com/office/drawing/2014/chart" uri="{C3380CC4-5D6E-409C-BE32-E72D297353CC}">
              <c16:uniqueId val="{00000000-11FE-A24C-BE97-B6FF60647689}"/>
            </c:ext>
          </c:extLst>
        </c:ser>
        <c:dLbls>
          <c:showLegendKey val="0"/>
          <c:showVal val="0"/>
          <c:showCatName val="0"/>
          <c:showSerName val="0"/>
          <c:showPercent val="0"/>
          <c:showBubbleSize val="0"/>
        </c:dLbls>
        <c:smooth val="0"/>
        <c:axId val="1441290671"/>
        <c:axId val="1160771855"/>
      </c:lineChart>
      <c:catAx>
        <c:axId val="144129067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771855"/>
        <c:crosses val="autoZero"/>
        <c:auto val="1"/>
        <c:lblAlgn val="ctr"/>
        <c:lblOffset val="100"/>
        <c:noMultiLvlLbl val="0"/>
      </c:catAx>
      <c:valAx>
        <c:axId val="1160771855"/>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290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Exponential Moving 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AAPL!$K$5:$K$130</c:f>
              <c:numCache>
                <c:formatCode>_("$"* #,##0.00_);_("$"* \(#,##0.00\);_("$"* "-"??_);_(@_)</c:formatCode>
                <c:ptCount val="126"/>
                <c:pt idx="0">
                  <c:v>141.07049999999998</c:v>
                </c:pt>
                <c:pt idx="1">
                  <c:v>140.78399999999999</c:v>
                </c:pt>
                <c:pt idx="2">
                  <c:v>141.21349999999998</c:v>
                </c:pt>
                <c:pt idx="3">
                  <c:v>141.67419999999998</c:v>
                </c:pt>
                <c:pt idx="4">
                  <c:v>141.99250000000001</c:v>
                </c:pt>
                <c:pt idx="5">
                  <c:v>142.07714285714283</c:v>
                </c:pt>
                <c:pt idx="6">
                  <c:v>142.014625</c:v>
                </c:pt>
                <c:pt idx="7">
                  <c:v>141.78300000000002</c:v>
                </c:pt>
                <c:pt idx="8">
                  <c:v>141.89819999999997</c:v>
                </c:pt>
                <c:pt idx="9">
                  <c:v>142.41490909090908</c:v>
                </c:pt>
                <c:pt idx="10">
                  <c:v>142.84424999999999</c:v>
                </c:pt>
                <c:pt idx="11">
                  <c:v>143.44015384615383</c:v>
                </c:pt>
                <c:pt idx="12">
                  <c:v>144.0575</c:v>
                </c:pt>
                <c:pt idx="13">
                  <c:v>144.46419999999998</c:v>
                </c:pt>
                <c:pt idx="14">
                  <c:v>144.75387499999999</c:v>
                </c:pt>
                <c:pt idx="15">
                  <c:v>144.90841176470587</c:v>
                </c:pt>
                <c:pt idx="16">
                  <c:v>145.14500000000001</c:v>
                </c:pt>
                <c:pt idx="17">
                  <c:v>145.40689473684208</c:v>
                </c:pt>
                <c:pt idx="18">
                  <c:v>145.70179999999999</c:v>
                </c:pt>
                <c:pt idx="19">
                  <c:v>146.2644285714286</c:v>
                </c:pt>
                <c:pt idx="20">
                  <c:v>146.12636363636364</c:v>
                </c:pt>
                <c:pt idx="21">
                  <c:v>146.21069565217391</c:v>
                </c:pt>
                <c:pt idx="22">
                  <c:v>146.52612500000004</c:v>
                </c:pt>
                <c:pt idx="23">
                  <c:v>146.84672</c:v>
                </c:pt>
                <c:pt idx="24">
                  <c:v>146.96503846153851</c:v>
                </c:pt>
                <c:pt idx="25">
                  <c:v>147.1276666666667</c:v>
                </c:pt>
                <c:pt idx="26">
                  <c:v>147.17685714285719</c:v>
                </c:pt>
                <c:pt idx="27">
                  <c:v>147.24817241379313</c:v>
                </c:pt>
                <c:pt idx="28">
                  <c:v>146.98970000000003</c:v>
                </c:pt>
                <c:pt idx="29">
                  <c:v>147.07480645161294</c:v>
                </c:pt>
                <c:pt idx="30">
                  <c:v>147.37156250000001</c:v>
                </c:pt>
                <c:pt idx="31">
                  <c:v>147.47945454545456</c:v>
                </c:pt>
                <c:pt idx="32">
                  <c:v>147.74597058823531</c:v>
                </c:pt>
                <c:pt idx="33">
                  <c:v>148.26460000000003</c:v>
                </c:pt>
                <c:pt idx="34">
                  <c:v>149.02425000000002</c:v>
                </c:pt>
                <c:pt idx="35">
                  <c:v>149.60794594594597</c:v>
                </c:pt>
                <c:pt idx="36">
                  <c:v>149.96326315789477</c:v>
                </c:pt>
                <c:pt idx="37">
                  <c:v>150.30700000000002</c:v>
                </c:pt>
                <c:pt idx="38">
                  <c:v>150.53407500000003</c:v>
                </c:pt>
                <c:pt idx="39">
                  <c:v>150.26195121951224</c:v>
                </c:pt>
                <c:pt idx="40">
                  <c:v>150.94278571428575</c:v>
                </c:pt>
                <c:pt idx="41">
                  <c:v>151.75981395348842</c:v>
                </c:pt>
                <c:pt idx="42">
                  <c:v>151.98304545454548</c:v>
                </c:pt>
                <c:pt idx="43">
                  <c:v>152.10760000000005</c:v>
                </c:pt>
                <c:pt idx="44">
                  <c:v>152.19943478260873</c:v>
                </c:pt>
                <c:pt idx="45">
                  <c:v>152.93140425531919</c:v>
                </c:pt>
                <c:pt idx="46">
                  <c:v>153.95850000000004</c:v>
                </c:pt>
                <c:pt idx="47">
                  <c:v>154.76204081632659</c:v>
                </c:pt>
                <c:pt idx="48">
                  <c:v>155.19506000000004</c:v>
                </c:pt>
                <c:pt idx="49">
                  <c:v>156.08458823529415</c:v>
                </c:pt>
                <c:pt idx="50">
                  <c:v>156.07430769230774</c:v>
                </c:pt>
                <c:pt idx="51">
                  <c:v>156.36481132075474</c:v>
                </c:pt>
                <c:pt idx="52">
                  <c:v>157.16000000000003</c:v>
                </c:pt>
                <c:pt idx="53">
                  <c:v>156.7250181818182</c:v>
                </c:pt>
                <c:pt idx="54">
                  <c:v>156.85008928571429</c:v>
                </c:pt>
                <c:pt idx="55">
                  <c:v>156.99100000000001</c:v>
                </c:pt>
                <c:pt idx="56">
                  <c:v>157.62637931034484</c:v>
                </c:pt>
                <c:pt idx="57">
                  <c:v>158.20196610169492</c:v>
                </c:pt>
                <c:pt idx="58">
                  <c:v>158.62695000000002</c:v>
                </c:pt>
                <c:pt idx="59">
                  <c:v>159.3657540983607</c:v>
                </c:pt>
                <c:pt idx="60">
                  <c:v>159.58609677419355</c:v>
                </c:pt>
                <c:pt idx="61">
                  <c:v>159.89228571428572</c:v>
                </c:pt>
                <c:pt idx="62">
                  <c:v>160.05332812500001</c:v>
                </c:pt>
                <c:pt idx="63">
                  <c:v>160.32226153846156</c:v>
                </c:pt>
                <c:pt idx="64">
                  <c:v>161.05663636363639</c:v>
                </c:pt>
                <c:pt idx="65">
                  <c:v>161.04313432835824</c:v>
                </c:pt>
                <c:pt idx="66">
                  <c:v>160.73758823529414</c:v>
                </c:pt>
                <c:pt idx="67">
                  <c:v>160.61526086956525</c:v>
                </c:pt>
                <c:pt idx="68">
                  <c:v>160.79734285714289</c:v>
                </c:pt>
                <c:pt idx="69">
                  <c:v>160.99640845070425</c:v>
                </c:pt>
                <c:pt idx="70">
                  <c:v>161.48262500000004</c:v>
                </c:pt>
                <c:pt idx="71">
                  <c:v>161.67826027397263</c:v>
                </c:pt>
                <c:pt idx="72">
                  <c:v>161.50152702702707</c:v>
                </c:pt>
                <c:pt idx="73">
                  <c:v>161.70336000000003</c:v>
                </c:pt>
                <c:pt idx="74">
                  <c:v>161.4449210526316</c:v>
                </c:pt>
                <c:pt idx="75">
                  <c:v>161.13459740259742</c:v>
                </c:pt>
                <c:pt idx="76">
                  <c:v>160.98384615384617</c:v>
                </c:pt>
                <c:pt idx="77">
                  <c:v>160.78555696202534</c:v>
                </c:pt>
                <c:pt idx="78">
                  <c:v>160.69727500000005</c:v>
                </c:pt>
                <c:pt idx="79">
                  <c:v>160.50322222222229</c:v>
                </c:pt>
                <c:pt idx="80">
                  <c:v>160.47925609756103</c:v>
                </c:pt>
                <c:pt idx="81">
                  <c:v>160.53812048192773</c:v>
                </c:pt>
                <c:pt idx="82">
                  <c:v>161.80014285714293</c:v>
                </c:pt>
                <c:pt idx="83">
                  <c:v>162.39081176470594</c:v>
                </c:pt>
                <c:pt idx="84">
                  <c:v>162.52896511627915</c:v>
                </c:pt>
                <c:pt idx="85">
                  <c:v>162.77313793103454</c:v>
                </c:pt>
                <c:pt idx="86">
                  <c:v>162.59234090909095</c:v>
                </c:pt>
                <c:pt idx="87">
                  <c:v>162.64461797752816</c:v>
                </c:pt>
                <c:pt idx="88">
                  <c:v>162.70430000000002</c:v>
                </c:pt>
                <c:pt idx="89">
                  <c:v>163.16540659340666</c:v>
                </c:pt>
                <c:pt idx="90">
                  <c:v>163.41068478260877</c:v>
                </c:pt>
                <c:pt idx="91">
                  <c:v>163.05912903225808</c:v>
                </c:pt>
                <c:pt idx="92">
                  <c:v>162.77650000000003</c:v>
                </c:pt>
                <c:pt idx="93">
                  <c:v>162.90153684210532</c:v>
                </c:pt>
                <c:pt idx="94">
                  <c:v>163.38921875000005</c:v>
                </c:pt>
                <c:pt idx="95">
                  <c:v>163.42585567010312</c:v>
                </c:pt>
                <c:pt idx="96">
                  <c:v>163.10374489795922</c:v>
                </c:pt>
                <c:pt idx="97">
                  <c:v>162.96263636363639</c:v>
                </c:pt>
                <c:pt idx="98">
                  <c:v>162.64294000000001</c:v>
                </c:pt>
                <c:pt idx="99">
                  <c:v>162.2204653465347</c:v>
                </c:pt>
                <c:pt idx="100">
                  <c:v>162.5085588235294</c:v>
                </c:pt>
                <c:pt idx="101">
                  <c:v>162.74260194174758</c:v>
                </c:pt>
                <c:pt idx="102">
                  <c:v>162.77558653846154</c:v>
                </c:pt>
                <c:pt idx="103">
                  <c:v>162.61825714285715</c:v>
                </c:pt>
                <c:pt idx="104">
                  <c:v>162.98547169811323</c:v>
                </c:pt>
                <c:pt idx="105">
                  <c:v>162.95736448598129</c:v>
                </c:pt>
                <c:pt idx="106">
                  <c:v>162.62391666666667</c:v>
                </c:pt>
                <c:pt idx="107">
                  <c:v>162.19461467889906</c:v>
                </c:pt>
                <c:pt idx="108">
                  <c:v>162.0121636363636</c:v>
                </c:pt>
                <c:pt idx="109">
                  <c:v>162.5307297297297</c:v>
                </c:pt>
                <c:pt idx="110">
                  <c:v>162.02541964285714</c:v>
                </c:pt>
                <c:pt idx="111">
                  <c:v>161.5524778761062</c:v>
                </c:pt>
                <c:pt idx="112">
                  <c:v>161.08447368421051</c:v>
                </c:pt>
                <c:pt idx="113">
                  <c:v>161.51067826086955</c:v>
                </c:pt>
                <c:pt idx="114">
                  <c:v>161.94823275862066</c:v>
                </c:pt>
                <c:pt idx="115">
                  <c:v>162.06484615384613</c:v>
                </c:pt>
                <c:pt idx="116">
                  <c:v>162.424906779661</c:v>
                </c:pt>
                <c:pt idx="117">
                  <c:v>162.61457983193276</c:v>
                </c:pt>
                <c:pt idx="118">
                  <c:v>163.01784999999998</c:v>
                </c:pt>
                <c:pt idx="119">
                  <c:v>163.24385123966937</c:v>
                </c:pt>
                <c:pt idx="120">
                  <c:v>163.7202213114754</c:v>
                </c:pt>
                <c:pt idx="121">
                  <c:v>163.88056097560974</c:v>
                </c:pt>
                <c:pt idx="122">
                  <c:v>164.08674999999997</c:v>
                </c:pt>
                <c:pt idx="123">
                  <c:v>164.53047999999995</c:v>
                </c:pt>
                <c:pt idx="124">
                  <c:v>164.49492857142855</c:v>
                </c:pt>
                <c:pt idx="125">
                  <c:v>164.25893700787401</c:v>
                </c:pt>
              </c:numCache>
            </c:numRef>
          </c:val>
          <c:smooth val="0"/>
          <c:extLst>
            <c:ext xmlns:c16="http://schemas.microsoft.com/office/drawing/2014/chart" uri="{C3380CC4-5D6E-409C-BE32-E72D297353CC}">
              <c16:uniqueId val="{00000000-26CD-AC4F-BBFB-CD8BC9F752B4}"/>
            </c:ext>
          </c:extLst>
        </c:ser>
        <c:dLbls>
          <c:showLegendKey val="0"/>
          <c:showVal val="0"/>
          <c:showCatName val="0"/>
          <c:showSerName val="0"/>
          <c:showPercent val="0"/>
          <c:showBubbleSize val="0"/>
        </c:dLbls>
        <c:smooth val="0"/>
        <c:axId val="1058732095"/>
        <c:axId val="1161338991"/>
      </c:lineChart>
      <c:catAx>
        <c:axId val="105873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1338991"/>
        <c:crosses val="autoZero"/>
        <c:auto val="1"/>
        <c:lblAlgn val="ctr"/>
        <c:lblOffset val="100"/>
        <c:noMultiLvlLbl val="0"/>
      </c:catAx>
      <c:valAx>
        <c:axId val="116133899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7320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165100</xdr:colOff>
      <xdr:row>10</xdr:row>
      <xdr:rowOff>139700</xdr:rowOff>
    </xdr:from>
    <xdr:to>
      <xdr:col>0</xdr:col>
      <xdr:colOff>1397000</xdr:colOff>
      <xdr:row>12</xdr:row>
      <xdr:rowOff>190500</xdr:rowOff>
    </xdr:to>
    <xdr:sp macro="" textlink="">
      <xdr:nvSpPr>
        <xdr:cNvPr id="2" name="TextBox 1">
          <a:extLst>
            <a:ext uri="{FF2B5EF4-FFF2-40B4-BE49-F238E27FC236}">
              <a16:creationId xmlns:a16="http://schemas.microsoft.com/office/drawing/2014/main" id="{1F51B232-7C69-014E-85F3-506E76ABB2A6}"/>
            </a:ext>
          </a:extLst>
        </xdr:cNvPr>
        <xdr:cNvSpPr txBox="1"/>
      </xdr:nvSpPr>
      <xdr:spPr>
        <a:xfrm>
          <a:off x="165100" y="2032000"/>
          <a:ext cx="1231900" cy="457200"/>
        </a:xfrm>
        <a:prstGeom prst="rect">
          <a:avLst/>
        </a:prstGeom>
        <a:solidFill>
          <a:schemeClr val="accent4">
            <a:lumMod val="20000"/>
            <a:lumOff val="8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Return Percentiles</a:t>
          </a:r>
        </a:p>
      </xdr:txBody>
    </xdr:sp>
    <xdr:clientData/>
  </xdr:twoCellAnchor>
  <xdr:twoCellAnchor>
    <xdr:from>
      <xdr:col>0</xdr:col>
      <xdr:colOff>1485900</xdr:colOff>
      <xdr:row>10</xdr:row>
      <xdr:rowOff>25400</xdr:rowOff>
    </xdr:from>
    <xdr:to>
      <xdr:col>0</xdr:col>
      <xdr:colOff>1803400</xdr:colOff>
      <xdr:row>13</xdr:row>
      <xdr:rowOff>177800</xdr:rowOff>
    </xdr:to>
    <xdr:sp macro="" textlink="">
      <xdr:nvSpPr>
        <xdr:cNvPr id="3" name="Left Brace 2">
          <a:extLst>
            <a:ext uri="{FF2B5EF4-FFF2-40B4-BE49-F238E27FC236}">
              <a16:creationId xmlns:a16="http://schemas.microsoft.com/office/drawing/2014/main" id="{835EAFFF-E8C8-3149-9FBF-F98333B1FE54}"/>
            </a:ext>
          </a:extLst>
        </xdr:cNvPr>
        <xdr:cNvSpPr/>
      </xdr:nvSpPr>
      <xdr:spPr>
        <a:xfrm>
          <a:off x="1485900" y="1917700"/>
          <a:ext cx="317500" cy="762000"/>
        </a:xfrm>
        <a:prstGeom prst="lef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21</xdr:col>
      <xdr:colOff>381000</xdr:colOff>
      <xdr:row>13</xdr:row>
      <xdr:rowOff>0</xdr:rowOff>
    </xdr:from>
    <xdr:to>
      <xdr:col>29</xdr:col>
      <xdr:colOff>38100</xdr:colOff>
      <xdr:row>33</xdr:row>
      <xdr:rowOff>149860</xdr:rowOff>
    </xdr:to>
    <xdr:graphicFrame macro="">
      <xdr:nvGraphicFramePr>
        <xdr:cNvPr id="2" name="Chart 1">
          <a:extLst>
            <a:ext uri="{FF2B5EF4-FFF2-40B4-BE49-F238E27FC236}">
              <a16:creationId xmlns:a16="http://schemas.microsoft.com/office/drawing/2014/main" id="{E04DEFF9-4D99-B045-BDE8-4A1D793311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825499</xdr:colOff>
      <xdr:row>13</xdr:row>
      <xdr:rowOff>0</xdr:rowOff>
    </xdr:from>
    <xdr:to>
      <xdr:col>37</xdr:col>
      <xdr:colOff>402166</xdr:colOff>
      <xdr:row>33</xdr:row>
      <xdr:rowOff>139700</xdr:rowOff>
    </xdr:to>
    <xdr:graphicFrame macro="">
      <xdr:nvGraphicFramePr>
        <xdr:cNvPr id="3" name="Chart 2">
          <a:extLst>
            <a:ext uri="{FF2B5EF4-FFF2-40B4-BE49-F238E27FC236}">
              <a16:creationId xmlns:a16="http://schemas.microsoft.com/office/drawing/2014/main" id="{D0BE9421-8F65-2D43-BB30-91980385FA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0</xdr:colOff>
      <xdr:row>33</xdr:row>
      <xdr:rowOff>127000</xdr:rowOff>
    </xdr:from>
    <xdr:to>
      <xdr:col>37</xdr:col>
      <xdr:colOff>406400</xdr:colOff>
      <xdr:row>54</xdr:row>
      <xdr:rowOff>66040</xdr:rowOff>
    </xdr:to>
    <xdr:graphicFrame macro="">
      <xdr:nvGraphicFramePr>
        <xdr:cNvPr id="4" name="Chart 3">
          <a:extLst>
            <a:ext uri="{FF2B5EF4-FFF2-40B4-BE49-F238E27FC236}">
              <a16:creationId xmlns:a16="http://schemas.microsoft.com/office/drawing/2014/main" id="{63AA61BD-15E9-EA49-9158-FC6D15B272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21</xdr:col>
      <xdr:colOff>381000</xdr:colOff>
      <xdr:row>13</xdr:row>
      <xdr:rowOff>0</xdr:rowOff>
    </xdr:from>
    <xdr:to>
      <xdr:col>29</xdr:col>
      <xdr:colOff>38100</xdr:colOff>
      <xdr:row>33</xdr:row>
      <xdr:rowOff>149860</xdr:rowOff>
    </xdr:to>
    <xdr:graphicFrame macro="">
      <xdr:nvGraphicFramePr>
        <xdr:cNvPr id="2" name="Chart 1">
          <a:extLst>
            <a:ext uri="{FF2B5EF4-FFF2-40B4-BE49-F238E27FC236}">
              <a16:creationId xmlns:a16="http://schemas.microsoft.com/office/drawing/2014/main" id="{0A4C1C50-6612-F844-BB56-9373096A5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825499</xdr:colOff>
      <xdr:row>13</xdr:row>
      <xdr:rowOff>0</xdr:rowOff>
    </xdr:from>
    <xdr:to>
      <xdr:col>37</xdr:col>
      <xdr:colOff>402166</xdr:colOff>
      <xdr:row>33</xdr:row>
      <xdr:rowOff>139700</xdr:rowOff>
    </xdr:to>
    <xdr:graphicFrame macro="">
      <xdr:nvGraphicFramePr>
        <xdr:cNvPr id="3" name="Chart 2">
          <a:extLst>
            <a:ext uri="{FF2B5EF4-FFF2-40B4-BE49-F238E27FC236}">
              <a16:creationId xmlns:a16="http://schemas.microsoft.com/office/drawing/2014/main" id="{3FCA6190-6FF3-DE49-88E4-44AD5F901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0</xdr:colOff>
      <xdr:row>33</xdr:row>
      <xdr:rowOff>127000</xdr:rowOff>
    </xdr:from>
    <xdr:to>
      <xdr:col>37</xdr:col>
      <xdr:colOff>406400</xdr:colOff>
      <xdr:row>54</xdr:row>
      <xdr:rowOff>66040</xdr:rowOff>
    </xdr:to>
    <xdr:graphicFrame macro="">
      <xdr:nvGraphicFramePr>
        <xdr:cNvPr id="4" name="Chart 3">
          <a:extLst>
            <a:ext uri="{FF2B5EF4-FFF2-40B4-BE49-F238E27FC236}">
              <a16:creationId xmlns:a16="http://schemas.microsoft.com/office/drawing/2014/main" id="{DE539F52-4CAB-574A-9B75-E9AE96D87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21</xdr:col>
      <xdr:colOff>381000</xdr:colOff>
      <xdr:row>13</xdr:row>
      <xdr:rowOff>0</xdr:rowOff>
    </xdr:from>
    <xdr:to>
      <xdr:col>29</xdr:col>
      <xdr:colOff>38100</xdr:colOff>
      <xdr:row>33</xdr:row>
      <xdr:rowOff>149860</xdr:rowOff>
    </xdr:to>
    <xdr:graphicFrame macro="">
      <xdr:nvGraphicFramePr>
        <xdr:cNvPr id="2" name="Chart 1">
          <a:extLst>
            <a:ext uri="{FF2B5EF4-FFF2-40B4-BE49-F238E27FC236}">
              <a16:creationId xmlns:a16="http://schemas.microsoft.com/office/drawing/2014/main" id="{5E1A7544-5EC6-0643-90C2-F0A76DFDE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825499</xdr:colOff>
      <xdr:row>13</xdr:row>
      <xdr:rowOff>0</xdr:rowOff>
    </xdr:from>
    <xdr:to>
      <xdr:col>37</xdr:col>
      <xdr:colOff>402166</xdr:colOff>
      <xdr:row>33</xdr:row>
      <xdr:rowOff>139700</xdr:rowOff>
    </xdr:to>
    <xdr:graphicFrame macro="">
      <xdr:nvGraphicFramePr>
        <xdr:cNvPr id="3" name="Chart 2">
          <a:extLst>
            <a:ext uri="{FF2B5EF4-FFF2-40B4-BE49-F238E27FC236}">
              <a16:creationId xmlns:a16="http://schemas.microsoft.com/office/drawing/2014/main" id="{DCE155AC-A951-A14A-8A00-CE13F55C7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0</xdr:colOff>
      <xdr:row>33</xdr:row>
      <xdr:rowOff>127000</xdr:rowOff>
    </xdr:from>
    <xdr:to>
      <xdr:col>37</xdr:col>
      <xdr:colOff>406400</xdr:colOff>
      <xdr:row>54</xdr:row>
      <xdr:rowOff>66040</xdr:rowOff>
    </xdr:to>
    <xdr:graphicFrame macro="">
      <xdr:nvGraphicFramePr>
        <xdr:cNvPr id="4" name="Chart 3">
          <a:extLst>
            <a:ext uri="{FF2B5EF4-FFF2-40B4-BE49-F238E27FC236}">
              <a16:creationId xmlns:a16="http://schemas.microsoft.com/office/drawing/2014/main" id="{387FCAF5-5F5F-A04B-B457-B94477EDF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6">
  <a r="1" c="127">
    <v t="i">0</v>
    <v t="i">3</v>
    <v t="i">4</v>
    <v t="i">5</v>
    <v t="i">6</v>
    <v t="i">7</v>
    <v t="i">10</v>
    <v t="i">11</v>
    <v t="i">12</v>
    <v t="i">13</v>
    <v t="i">14</v>
    <v t="i">17</v>
    <v t="i">18</v>
    <v t="i">19</v>
    <v t="i">20</v>
    <v t="i">21</v>
    <v t="i">24</v>
    <v t="i">25</v>
    <v t="i">26</v>
    <v t="i">27</v>
    <v t="i">28</v>
    <v t="i">31</v>
    <v t="i">32</v>
    <v t="i">33</v>
    <v t="i">34</v>
    <v t="i">35</v>
    <v t="i">38</v>
    <v t="i">39</v>
    <v t="i">40</v>
    <v t="i">41</v>
    <v t="i">42</v>
    <v t="i">45</v>
    <v t="i">46</v>
    <v t="i">47</v>
    <v t="i">48</v>
    <v t="i">49</v>
    <v t="i">52</v>
    <v t="i">53</v>
    <v t="i">54</v>
    <v t="i">56</v>
    <v t="i">59</v>
    <v t="i">60</v>
    <v t="i">61</v>
    <v t="i">62</v>
    <v t="i">63</v>
    <v t="i">66</v>
    <v t="i">67</v>
    <v t="i">68</v>
    <v t="i">69</v>
    <v t="i">70</v>
    <v t="i">73</v>
    <v t="i">74</v>
    <v t="i">75</v>
    <v t="i">76</v>
    <v t="i">77</v>
    <v t="i">80</v>
    <v t="i">81</v>
    <v t="i">82</v>
    <v t="i">83</v>
    <v t="i">87</v>
    <v t="i">88</v>
    <v t="i">89</v>
    <v t="i">90</v>
    <v t="i">91</v>
    <v t="i">94</v>
    <v t="i">95</v>
    <v t="i">96</v>
    <v t="i">97</v>
    <v t="i">98</v>
    <v t="i">101</v>
    <v t="i">102</v>
    <v t="i">103</v>
    <v t="i">104</v>
    <v t="i">105</v>
    <v t="i">109</v>
    <v t="i">110</v>
    <v t="i">111</v>
    <v t="i">112</v>
    <v t="i">115</v>
    <v t="i">116</v>
    <v t="i">117</v>
    <v t="i">118</v>
    <v t="i">119</v>
    <v t="i">122</v>
    <v t="i">123</v>
    <v t="i">124</v>
    <v t="i">125</v>
    <v t="i">126</v>
    <v t="i">129</v>
    <v t="i">130</v>
    <v t="i">131</v>
    <v t="i">132</v>
    <v t="i">133</v>
    <v t="i">136</v>
    <v t="i">137</v>
    <v t="i">138</v>
    <v t="i">139</v>
    <v t="i">140</v>
    <v t="i">144</v>
    <v t="i">145</v>
    <v t="i">146</v>
    <v t="i">147</v>
    <v t="i">150</v>
    <v t="i">151</v>
    <v t="i">152</v>
    <v t="i">153</v>
    <v t="i">154</v>
    <v t="i">157</v>
    <v t="i">158</v>
    <v t="i">159</v>
    <v t="i">160</v>
    <v t="i">161</v>
    <v t="i">164</v>
    <v t="i">165</v>
    <v t="i">166</v>
    <v t="i">167</v>
    <v t="i">168</v>
    <v t="i">171</v>
    <v t="i">172</v>
    <v t="i">173</v>
    <v t="i">174</v>
    <v t="i">175</v>
    <v t="i">178</v>
    <v t="i">179</v>
    <v t="i">180</v>
    <v t="i">181</v>
    <v t="i">182</v>
  </a>
  <a r="1" c="127">
    <v>289.10000000000002</v>
    <v>283.11</v>
    <v>288.76</v>
    <v>293.11</v>
    <v>294.85000000000002</v>
    <v>294.85000000000002</v>
    <v>294.23</v>
    <v>292.88</v>
    <v>296.31</v>
    <v>302.75</v>
    <v>304.20999999999998</v>
    <v>307.29000000000002</v>
    <v>308.23</v>
    <v>307.41000000000003</v>
    <v>310.76</v>
    <v>309.16000000000003</v>
    <v>308.13</v>
    <v>310.11</v>
    <v>323.17</v>
    <v>324.35000000000002</v>
    <v>331.62</v>
    <v>329.37</v>
    <v>333.13</v>
    <v>334</v>
    <v>336.44</v>
    <v>336.06</v>
    <v>336.99</v>
    <v>335.95</v>
    <v>330.8</v>
    <v>332.43</v>
    <v>336.72</v>
    <v>336.07</v>
    <v>339.51</v>
    <v>339.12</v>
    <v>341.27</v>
    <v>343.11</v>
    <v>339.83</v>
    <v>337.68</v>
    <v>337.91</v>
    <v>329.68</v>
    <v>336.63</v>
    <v>330.59</v>
    <v>330.08</v>
    <v>329.49</v>
    <v>323.01</v>
    <v>326.19</v>
    <v>334.92</v>
    <v>334.97</v>
    <v>333.1</v>
    <v>342.54</v>
    <v>339.4</v>
    <v>328.34</v>
    <v>334.65</v>
    <v>324.89999999999998</v>
    <v>323.8</v>
    <v>319.91000000000003</v>
    <v>327.29000000000002</v>
    <v>333.2</v>
    <v>334.69</v>
    <v>342.45</v>
    <v>341.25</v>
    <v>341.95</v>
    <v>339.32</v>
    <v>336.32</v>
    <v>334.75</v>
    <v>329.01</v>
    <v>316.38</v>
    <v>313.88</v>
    <v>314.04000000000002</v>
    <v>314.27</v>
    <v>314.98</v>
    <v>318.27</v>
    <v>304.8</v>
    <v>310.2</v>
    <v>302.64999999999998</v>
    <v>303.33</v>
    <v>301.60000000000002</v>
    <v>296.02999999999997</v>
    <v>296.37</v>
    <v>288.49</v>
    <v>296.70999999999998</v>
    <v>299.83999999999997</v>
    <v>308.26</v>
    <v>310.98</v>
    <v>308.76</v>
    <v>313.45999999999998</v>
    <v>301.25</v>
    <v>305.94</v>
    <v>300.95</v>
    <v>304.56</v>
    <v>311.20999999999998</v>
    <v>302.38</v>
    <v>295.04000000000002</v>
    <v>295</v>
    <v>300.47000000000003</v>
    <v>299.5</v>
    <v>290.73</v>
    <v>287.93</v>
    <v>287.72000000000003</v>
    <v>280.27</v>
    <v>294.58999999999997</v>
    <v>297.31</v>
    <v>298.79000000000002</v>
    <v>294.95</v>
    <v>300.19</v>
    <v>295.92</v>
    <v>289.86</v>
    <v>278.91000000000003</v>
    <v>275.85000000000002</v>
    <v>288.5</v>
    <v>285.58999999999997</v>
    <v>280.07</v>
    <v>276.44</v>
    <v>287.14999999999998</v>
    <v>294.39</v>
    <v>295.22000000000003</v>
    <v>300.43</v>
    <v>299.16000000000003</v>
    <v>304.06</v>
    <v>299.49</v>
    <v>304.10000000000002</v>
    <v>303.68</v>
    <v>310.7</v>
    <v>315.41000000000003</v>
    <v>313.86</v>
    <v>308.31</v>
    <v>309.42</v>
  </a>
  <a r="1" c="127">
    <v>282.12169999999998</v>
    <v>287.39999999999998</v>
    <v>284.04640000000001</v>
    <v>285.77999999999997</v>
    <v>295.17500000000001</v>
    <v>296.21899999999999</v>
    <v>292.92</v>
    <v>295.33999999999997</v>
    <v>294.91000000000003</v>
    <v>299.20999999999998</v>
    <v>302.33999999999997</v>
    <v>303.57</v>
    <v>308.34800000000001</v>
    <v>309.20999999999998</v>
    <v>307.17020000000002</v>
    <v>310.39999999999998</v>
    <v>309.36</v>
    <v>311</v>
    <v>316</v>
    <v>324.32499999999999</v>
    <v>324.13</v>
    <v>331.35500000000002</v>
    <v>330.31</v>
    <v>333.9</v>
    <v>332.89</v>
    <v>338.51</v>
    <v>337.3</v>
    <v>337.1071</v>
    <v>334.57</v>
    <v>331.25</v>
    <v>333.92</v>
    <v>337.54</v>
    <v>335.68</v>
    <v>338.94</v>
    <v>338.18</v>
    <v>342.64</v>
    <v>344.62</v>
    <v>337.05</v>
    <v>336.28</v>
    <v>334.35</v>
    <v>334.94</v>
    <v>335.32</v>
    <v>335.13</v>
    <v>330.3</v>
    <v>331.99</v>
    <v>323.95</v>
    <v>331.64</v>
    <v>335.31</v>
    <v>334.41</v>
    <v>334.98</v>
    <v>340.68</v>
    <v>333.22</v>
    <v>328.61</v>
    <v>335.71</v>
    <v>320.88</v>
    <v>320.05</v>
    <v>323.29000000000002</v>
    <v>328.3</v>
    <v>332.75</v>
    <v>335.46</v>
    <v>343.15</v>
    <v>341.3</v>
    <v>341.91</v>
    <v>338.51</v>
    <v>335.35</v>
    <v>334.83</v>
    <v>325.86</v>
    <v>313.14999999999998</v>
    <v>314.14999999999998</v>
    <v>309.48500000000001</v>
    <v>313.38</v>
    <v>319.67</v>
    <v>320.4658</v>
    <v>304.25</v>
    <v>304.07</v>
    <v>306.29000000000002</v>
    <v>309.07</v>
    <v>302.685</v>
    <v>292.2</v>
    <v>291.52</v>
    <v>307.98500000000001</v>
    <v>302.66000000000003</v>
    <v>300.23</v>
    <v>308.95</v>
    <v>310.41000000000003</v>
    <v>309.63</v>
    <v>309.49</v>
    <v>300.20999999999998</v>
    <v>306.17</v>
    <v>301.25</v>
    <v>309.86500000000001</v>
    <v>304.04000000000002</v>
    <v>303.19</v>
    <v>293.77</v>
    <v>300.00799999999998</v>
    <v>298.36500000000001</v>
    <v>296.36</v>
    <v>293.05</v>
    <v>285</v>
    <v>290.18</v>
    <v>272.51</v>
    <v>295.14</v>
    <v>294.31</v>
    <v>296.39999999999998</v>
    <v>295.36</v>
    <v>302.89</v>
    <v>294.29000000000002</v>
    <v>288.52999999999997</v>
    <v>277.8</v>
    <v>283.44</v>
    <v>283.02</v>
    <v>287.95999999999998</v>
    <v>280.33999999999997</v>
    <v>280.35000000000002</v>
    <v>289.11</v>
    <v>293.29000000000002</v>
    <v>295.37</v>
    <v>298.89</v>
    <v>299.8</v>
    <v>300.51</v>
    <v>299.14</v>
    <v>305.23</v>
    <v>304.33</v>
    <v>313.91000000000003</v>
    <v>313.76</v>
    <v>313.89999999999998</v>
    <v>309.37</v>
  </a>
  <a r="1" c="127">
    <v>289.98</v>
    <v>287.75</v>
    <v>290.39800000000002</v>
    <v>293.63</v>
    <v>296.64</v>
    <v>296.64089999999999</v>
    <v>297.97000000000003</v>
    <v>295.44</v>
    <v>297.27999999999997</v>
    <v>303.27</v>
    <v>304.45</v>
    <v>308.20999999999998</v>
    <v>309.3</v>
    <v>309.7</v>
    <v>311.02</v>
    <v>311.08999999999997</v>
    <v>309.39999999999998</v>
    <v>312.39499999999998</v>
    <v>326.09730000000002</v>
    <v>324.87</v>
    <v>332</v>
    <v>331.49</v>
    <v>333.45</v>
    <v>334.9</v>
    <v>336.54</v>
    <v>338.79</v>
    <v>337.65</v>
    <v>338.72</v>
    <v>334.63029999999998</v>
    <v>333.77460000000002</v>
    <v>337.23</v>
    <v>337.88</v>
    <v>340.67</v>
    <v>342.19</v>
    <v>342.45</v>
    <v>345.1</v>
    <v>349.67</v>
    <v>339.45</v>
    <v>338.16</v>
    <v>337.93</v>
    <v>339.03</v>
    <v>337.78</v>
    <v>339.28</v>
    <v>333.49</v>
    <v>332.7</v>
    <v>327.45</v>
    <v>335.8</v>
    <v>335.5</v>
    <v>336.48899999999998</v>
    <v>343</v>
    <v>343.79</v>
    <v>334.64</v>
    <v>335.19</v>
    <v>336.76</v>
    <v>324.92</v>
    <v>322.8</v>
    <v>327.73</v>
    <v>333.60500000000002</v>
    <v>336.39</v>
    <v>342.48</v>
    <v>343.81</v>
    <v>344.3</v>
    <v>343.13</v>
    <v>339.35500000000002</v>
    <v>338</v>
    <v>335.2</v>
    <v>326.07</v>
    <v>318.7</v>
    <v>316.5</v>
    <v>314.72000000000003</v>
    <v>316.61</v>
    <v>323.41000000000003</v>
    <v>320.88</v>
    <v>310.82</v>
    <v>309.8</v>
    <v>313.90929999999997</v>
    <v>311.64940000000001</v>
    <v>304.11</v>
    <v>297.11</v>
    <v>294.99</v>
    <v>308.5</v>
    <v>307.3</v>
    <v>308.48</v>
    <v>312.38</v>
    <v>310.63</v>
    <v>315.12</v>
    <v>311.23</v>
    <v>308.8</v>
    <v>307.83999999999997</v>
    <v>305.56099999999998</v>
    <v>311.93</v>
    <v>309.12</v>
    <v>304.29000000000002</v>
    <v>296.76</v>
    <v>300.8</v>
    <v>300.87</v>
    <v>296.8</v>
    <v>293.86</v>
    <v>291.54000000000002</v>
    <v>291.7</v>
    <v>295.16000000000003</v>
    <v>297.63</v>
    <v>299.14</v>
    <v>299.97000000000003</v>
    <v>301.47000000000003</v>
    <v>303.13</v>
    <v>295.66000000000003</v>
    <v>289.69</v>
    <v>283.95999999999998</v>
    <v>289.60000000000002</v>
    <v>286.60000000000002</v>
    <v>289.51</v>
    <v>285.39920000000001</v>
    <v>287.82</v>
    <v>294.57</v>
    <v>295.61</v>
    <v>301</v>
    <v>300.14</v>
    <v>305</v>
    <v>303.23</v>
    <v>304.2</v>
    <v>305.5</v>
    <v>310.8</v>
    <v>315.82</v>
    <v>315.95</v>
    <v>315.14</v>
    <v>310.13</v>
  </a>
  <a r="1" c="127">
    <v>281.29000000000002</v>
    <v>280.25</v>
    <v>284.04640000000001</v>
    <v>285.5093</v>
    <v>293.92</v>
    <v>293.76</v>
    <v>292.745</v>
    <v>292.35000000000002</v>
    <v>293.49</v>
    <v>297.83</v>
    <v>300.51909999999998</v>
    <v>302.69</v>
    <v>307.22000000000003</v>
    <v>306.11</v>
    <v>306.36</v>
    <v>307.8</v>
    <v>306.45999999999998</v>
    <v>308.5967</v>
    <v>316</v>
    <v>321.36009999999999</v>
    <v>323.89999999999998</v>
    <v>326.37</v>
    <v>330</v>
    <v>330.65</v>
    <v>329.51</v>
    <v>334.42169999999999</v>
    <v>334.44</v>
    <v>334.53</v>
    <v>329.92</v>
    <v>330.51</v>
    <v>333.79</v>
    <v>334.03399999999999</v>
    <v>335.51</v>
    <v>338</v>
    <v>337.12</v>
    <v>342.2</v>
    <v>339.55</v>
    <v>333.56</v>
    <v>333.911</v>
    <v>328.12</v>
    <v>334.74</v>
    <v>328.99</v>
    <v>329.39</v>
    <v>327.80279999999999</v>
    <v>318.02999999999997</v>
    <v>319.23</v>
    <v>330.1</v>
    <v>330.8</v>
    <v>332.12</v>
    <v>334.79</v>
    <v>339.08</v>
    <v>324.11</v>
    <v>324.5</v>
    <v>323.02</v>
    <v>317.25</v>
    <v>317.57</v>
    <v>319.8</v>
    <v>325.75</v>
    <v>332.73</v>
    <v>335.43</v>
    <v>340.32</v>
    <v>339.68</v>
    <v>338.82</v>
    <v>335.85</v>
    <v>329.78</v>
    <v>326.12</v>
    <v>315.98</v>
    <v>311.49</v>
    <v>310.08999999999997</v>
    <v>304.69</v>
    <v>309.89</v>
    <v>317.08</v>
    <v>304</v>
    <v>303.75</v>
    <v>301.74</v>
    <v>302.7</v>
    <v>301.14</v>
    <v>295.61</v>
    <v>276.05</v>
    <v>285.17</v>
    <v>293.02999999999997</v>
    <v>297.93</v>
    <v>294.45</v>
    <v>306.37</v>
    <v>305.1293</v>
    <v>308.88</v>
    <v>299.95999999999998</v>
    <v>299.97000000000003</v>
    <v>299.89999999999998</v>
    <v>299.95</v>
    <v>307.39</v>
    <v>300.7</v>
    <v>294.22000000000003</v>
    <v>291.35000000000002</v>
    <v>297.02</v>
    <v>293.68</v>
    <v>290</v>
    <v>286.30500000000001</v>
    <v>284.5</v>
    <v>280.10000000000002</v>
    <v>271.52</v>
    <v>291.65499999999997</v>
    <v>293</v>
    <v>292.14999999999998</v>
    <v>293.69799999999998</v>
    <v>294.05</v>
    <v>287.16500000000002</v>
    <v>278.52999999999997</v>
    <v>270</v>
    <v>280.77999999999997</v>
    <v>280.58</v>
    <v>279.43</v>
    <v>275.82</v>
    <v>278.72500000000002</v>
    <v>283.2</v>
    <v>289.37</v>
    <v>292.73</v>
    <v>294.89999999999998</v>
    <v>298.77</v>
    <v>297.7201</v>
    <v>298.315</v>
    <v>299.28550000000001</v>
    <v>304.33</v>
    <v>309.05</v>
    <v>311.58</v>
    <v>307.89</v>
    <v>305.54000000000002</v>
  </a>
  <a r="1" c="127">
    <v>30086280</v>
    <v>31350747</v>
    <v>24993024</v>
    <v>28002559</v>
    <v>20430471</v>
    <v>17685700</v>
    <v>19298634</v>
    <v>17974143</v>
    <v>23424025</v>
    <v>27262902</v>
    <v>25384803</v>
    <v>22729297</v>
    <v>17682139</v>
    <v>16537069</v>
    <v>16918100</v>
    <v>17449332</v>
    <v>17554469</v>
    <v>28107349</v>
    <v>52588690</v>
    <v>26297943</v>
    <v>34765982</v>
    <v>27073182</v>
    <v>26487109</v>
    <v>21500082</v>
    <v>23992202</v>
    <v>22570098</v>
    <v>20897001</v>
    <v>21307370</v>
    <v>25500938</v>
    <v>16849844</v>
    <v>23831049</v>
    <v>16723009</v>
    <v>20886832</v>
    <v>19053380</v>
    <v>22463533</v>
    <v>21963403</v>
    <v>31031113</v>
    <v>30427563</v>
    <v>21661307</v>
    <v>23835259</v>
    <v>28563481</v>
    <v>42885609</v>
    <v>33401146</v>
    <v>30765980</v>
    <v>41779279</v>
    <v>30032556</v>
    <v>31021936</v>
    <v>24760988</v>
    <v>22214158</v>
    <v>38095694</v>
    <v>28899431</v>
    <v>44438699</v>
    <v>35381122</v>
    <v>35034831</v>
    <v>47983713</v>
    <v>28326532</v>
    <v>24740597</v>
    <v>24831493</v>
    <v>19617848</v>
    <v>19947029</v>
    <v>15661467</v>
    <v>15041956</v>
    <v>15994471</v>
    <v>18000797</v>
    <v>28918013</v>
    <v>32674306</v>
    <v>40054327</v>
    <v>39646148</v>
    <v>32720018</v>
    <v>44289467</v>
    <v>29386774</v>
    <v>34372217</v>
    <v>45365979</v>
    <v>39846414</v>
    <v>42434112</v>
    <v>45933855</v>
    <v>35380675</v>
    <v>57984403</v>
    <v>86035393</v>
    <v>72848638</v>
    <v>90428853</v>
    <v>53481317</v>
    <v>49743698</v>
    <v>46444536</v>
    <v>40950396</v>
    <v>36635989</v>
    <v>43729972</v>
    <v>35096488</v>
    <v>28533286</v>
    <v>32421188</v>
    <v>31284671</v>
    <v>45386199</v>
    <v>39175620</v>
    <v>36359487</v>
    <v>27379488</v>
    <v>29982121</v>
    <v>32461580</v>
    <v>34264008</v>
    <v>41736117</v>
    <v>37811167</v>
    <v>56989686</v>
    <v>32546721</v>
    <v>34627457</v>
    <v>31217778</v>
    <v>31873007</v>
    <v>27314469</v>
    <v>32369655</v>
    <v>43157178</v>
    <v>48159475</v>
    <v>35204480</v>
    <v>30628012</v>
    <v>27209330</v>
    <v>30660747</v>
    <v>34245085</v>
    <v>37826329</v>
    <v>30816633</v>
    <v>43390625</v>
    <v>28351245</v>
    <v>27599689</v>
    <v>25715377</v>
    <v>24484456</v>
    <v>22566453</v>
    <v>29578188</v>
    <v>30393403</v>
    <v>28163555</v>
    <v>33422070</v>
    <v>27110529</v>
  </a>
  <a r="1" c="127">
    <v>775.22</v>
    <v>781.53</v>
    <v>780.59</v>
    <v>782.75</v>
    <v>793.61</v>
    <v>785.49</v>
    <v>791.94</v>
    <v>805.72</v>
    <v>811.08</v>
    <v>818.32</v>
    <v>843.03</v>
    <v>870.11</v>
    <v>864.27</v>
    <v>865.8</v>
    <v>894</v>
    <v>909.68</v>
    <v>1024.8599999999999</v>
    <v>1018.43</v>
    <v>1037.8599999999999</v>
    <v>1077.04</v>
    <v>1114</v>
    <v>1208.5899999999999</v>
    <v>1172</v>
    <v>1213.8599999999999</v>
    <v>1229.9100000000001</v>
    <v>1222.0899999999999</v>
    <v>1162.94</v>
    <v>1023.5</v>
    <v>1067.95</v>
    <v>1063.51</v>
    <v>1033.42</v>
    <v>1013.39</v>
    <v>1054.73</v>
    <v>1089.01</v>
    <v>1096.3800000000001</v>
    <v>1137.06</v>
    <v>1156.8699999999999</v>
    <v>1109.03</v>
    <v>1116</v>
    <v>1081.92</v>
    <v>1136.99</v>
    <v>1144.76</v>
    <v>1095</v>
    <v>1084.5999999999999</v>
    <v>1014.97</v>
    <v>1009.01</v>
    <v>1051.75</v>
    <v>1068.96</v>
    <v>1003.8</v>
    <v>1017.03</v>
    <v>966.41</v>
    <v>958.51</v>
    <v>975.99</v>
    <v>926.92</v>
    <v>932.57</v>
    <v>899.94</v>
    <v>938.53</v>
    <v>1008.87</v>
    <v>1067</v>
    <v>1093.94</v>
    <v>1088.47</v>
    <v>1086.19</v>
    <v>1070.3399999999999</v>
    <v>1056.78</v>
    <v>1199.78</v>
    <v>1149.5899999999999</v>
    <v>1088.1199999999999</v>
    <v>1064.7</v>
    <v>1026.96</v>
    <v>1058.1199999999999</v>
    <v>1064.4000000000001</v>
    <v>1106.22</v>
    <v>1031.56</v>
    <v>1049.6099999999999</v>
    <v>1030.51</v>
    <v>995.65</v>
    <v>996.27</v>
    <v>943.9</v>
    <v>930</v>
    <v>918.4</v>
    <v>937.41</v>
    <v>829.1</v>
    <v>846.35</v>
    <v>936.72</v>
    <v>931.25</v>
    <v>905.66</v>
    <v>891.14</v>
    <v>923.32</v>
    <v>907.34</v>
    <v>922</v>
    <v>932</v>
    <v>904.55</v>
    <v>860</v>
    <v>875.76</v>
    <v>922.43</v>
    <v>923.39</v>
    <v>876.35</v>
    <v>856.98</v>
    <v>821.53</v>
    <v>764.04</v>
    <v>800.77</v>
    <v>809.87</v>
    <v>870.43</v>
    <v>864.37</v>
    <v>879.89</v>
    <v>839.29</v>
    <v>838.29</v>
    <v>804.58</v>
    <v>824.4</v>
    <v>858.97</v>
    <v>838.3</v>
    <v>795.35</v>
    <v>766.37</v>
    <v>801.89</v>
    <v>840.23</v>
    <v>871.6</v>
    <v>905.39</v>
    <v>921.16</v>
    <v>993.98</v>
    <v>999.11</v>
    <v>1013.92</v>
    <v>1010.64</v>
    <v>1091.8399999999999</v>
    <v>1099.57</v>
    <v>1093.99</v>
    <v>1077.5999999999999</v>
    <v>1084.5899999999999</v>
  </a>
  <a r="1" c="127">
    <v>778.4</v>
    <v>796.5</v>
    <v>784.7962</v>
    <v>776.2</v>
    <v>785.46</v>
    <v>796.21</v>
    <v>787.65</v>
    <v>800.93</v>
    <v>810.47</v>
    <v>815.49</v>
    <v>823.73839999999996</v>
    <v>851.79</v>
    <v>877.53</v>
    <v>865.35</v>
    <v>856</v>
    <v>895.5</v>
    <v>950.53</v>
    <v>1024.69</v>
    <v>1039.6600000000001</v>
    <v>1068.3050000000001</v>
    <v>1081.8599999999999</v>
    <v>1145</v>
    <v>1159.355</v>
    <v>1177.33</v>
    <v>1234.4100000000001</v>
    <v>1228</v>
    <v>1149.7850000000001</v>
    <v>1173.5999999999999</v>
    <v>1010.41</v>
    <v>1102.77</v>
    <v>1047.5</v>
    <v>1017.63</v>
    <v>1003.31</v>
    <v>1063.51</v>
    <v>1106.55</v>
    <v>1098.8699999999999</v>
    <v>1162.33</v>
    <v>1167.51</v>
    <v>1080.3900000000001</v>
    <v>1099.47</v>
    <v>1100.99</v>
    <v>1144.3699999999999</v>
    <v>1160.6949999999999</v>
    <v>1099.06</v>
    <v>1084.79</v>
    <v>1001.51</v>
    <v>1044.2</v>
    <v>1052.71</v>
    <v>1060.6400000000001</v>
    <v>1008.75</v>
    <v>1001.09</v>
    <v>945</v>
    <v>953.21</v>
    <v>994.5</v>
    <v>914.77</v>
    <v>910.7</v>
    <v>916.87</v>
    <v>965.66</v>
    <v>1006.8</v>
    <v>1073.67</v>
    <v>1109.49</v>
    <v>1098.6400000000001</v>
    <v>1061.33</v>
    <v>1073.4444000000001</v>
    <v>1147.75</v>
    <v>1189.55</v>
    <v>1146.6500000000001</v>
    <v>1077</v>
    <v>1080.3699999999999</v>
    <v>1000</v>
    <v>1053.67</v>
    <v>1078.8499999999999</v>
    <v>1109.0650000000001</v>
    <v>1019.88</v>
    <v>1026.605</v>
    <v>1041.7049999999999</v>
    <v>1009.73</v>
    <v>996.34</v>
    <v>904.76</v>
    <v>914.2</v>
    <v>952.43</v>
    <v>933.36</v>
    <v>831.56</v>
    <v>872.71</v>
    <v>935.21</v>
    <v>928.18</v>
    <v>882</v>
    <v>897.22</v>
    <v>923.79</v>
    <v>905.53</v>
    <v>935</v>
    <v>908.37</v>
    <v>909.63</v>
    <v>861.57</v>
    <v>900</v>
    <v>914.05</v>
    <v>913.26</v>
    <v>886</v>
    <v>834.13</v>
    <v>830.43</v>
    <v>700.39</v>
    <v>809.23</v>
    <v>815.01</v>
    <v>869.68</v>
    <v>872.13</v>
    <v>878.77</v>
    <v>849.1</v>
    <v>856.3</v>
    <v>795.53</v>
    <v>839.48</v>
    <v>851.45</v>
    <v>840.197</v>
    <v>780.61</v>
    <v>775.27</v>
    <v>809</v>
    <v>830.99</v>
    <v>874.49</v>
    <v>914.98</v>
    <v>930</v>
    <v>979.94</v>
    <v>1009.73</v>
    <v>1008</v>
    <v>1065.0999999999999</v>
    <v>1107.99</v>
    <v>1091.17</v>
    <v>1094.57</v>
    <v>1081.1500000000001</v>
  </a>
  <a r="1" c="127">
    <v>780.78</v>
    <v>806.96990000000005</v>
    <v>797.31</v>
    <v>786.66</v>
    <v>805</v>
    <v>796.38</v>
    <v>801.24</v>
    <v>812.32</v>
    <v>815.41</v>
    <v>820.25</v>
    <v>843.21</v>
    <v>875.26</v>
    <v>877.95</v>
    <v>869.49</v>
    <v>900</v>
    <v>910</v>
    <v>1045.02</v>
    <v>1094.94</v>
    <v>1070.8800000000001</v>
    <v>1081</v>
    <v>1115.21</v>
    <v>1209.75</v>
    <v>1208.5899999999999</v>
    <v>1215.3900000000001</v>
    <v>1243.49</v>
    <v>1239.8699999999999</v>
    <v>1197</v>
    <v>1174.5</v>
    <v>1078.0999999999999</v>
    <v>1104.97</v>
    <v>1054.5</v>
    <v>1031.98</v>
    <v>1057.1999000000001</v>
    <v>1119.6400000000001</v>
    <v>1112</v>
    <v>1138.7199000000001</v>
    <v>1201.95</v>
    <v>1180.4999</v>
    <v>1132.77</v>
    <v>1108.7827</v>
    <v>1142.67</v>
    <v>1168</v>
    <v>1172.8398999999999</v>
    <v>1113</v>
    <v>1090.5753</v>
    <v>1021.64</v>
    <v>1057.6739</v>
    <v>1072.3800000000001</v>
    <v>1062.49</v>
    <v>1020.9797</v>
    <v>1005</v>
    <v>966.41</v>
    <v>978.74990000000003</v>
    <v>994.98</v>
    <v>960.65989999999999</v>
    <v>921.6884</v>
    <v>939.5</v>
    <v>1015.6599</v>
    <v>1072.9766999999999</v>
    <v>1117</v>
    <v>1118.9999</v>
    <v>1104</v>
    <v>1095.55</v>
    <v>1081.9999</v>
    <v>1201.07</v>
    <v>1208</v>
    <v>1170.3399999999999</v>
    <v>1088</v>
    <v>1080.9299000000001</v>
    <v>1059.0999999999999</v>
    <v>1075.8499999999999</v>
    <v>1114.8399999999999</v>
    <v>1115.5999999999999</v>
    <v>1052</v>
    <v>1070.7899</v>
    <v>1054.6699000000001</v>
    <v>1041.6600000000001</v>
    <v>1004.55</v>
    <v>933.51310000000001</v>
    <v>951.26</v>
    <v>987.69</v>
    <v>935.39</v>
    <v>857.5</v>
    <v>937.99</v>
    <v>943.7</v>
    <v>931.5</v>
    <v>937</v>
    <v>936.5</v>
    <v>947.77</v>
    <v>926.28989999999999</v>
    <v>946.26990000000001</v>
    <v>943.81</v>
    <v>915.96</v>
    <v>898.87990000000002</v>
    <v>923</v>
    <v>926.42989999999998</v>
    <v>918.49990000000003</v>
    <v>886.87</v>
    <v>856.73379999999997</v>
    <v>835.29970000000003</v>
    <v>802.48</v>
    <v>819.5</v>
    <v>876.86</v>
    <v>889.88</v>
    <v>886.48</v>
    <v>886.43899999999996</v>
    <v>855.65</v>
    <v>866.14</v>
    <v>849.99</v>
    <v>860.56</v>
    <v>854.45</v>
    <v>843.80200000000002</v>
    <v>800.7</v>
    <v>805.57</v>
    <v>842</v>
    <v>875</v>
    <v>907.85</v>
    <v>942.85</v>
    <v>997.86</v>
    <v>1040.7</v>
    <v>1024.49</v>
    <v>1021.7999</v>
    <v>1097.8798999999999</v>
    <v>1114.77</v>
    <v>1113.95</v>
    <v>1103.1398999999999</v>
    <v>1094.75</v>
  </a>
  <a r="1" c="127">
    <v>763.59</v>
    <v>776.12</v>
    <v>774.2</v>
    <v>773.22</v>
    <v>783.38</v>
    <v>780.91</v>
    <v>785.5</v>
    <v>796.57</v>
    <v>805.78</v>
    <v>813.3501</v>
    <v>822.35</v>
    <v>851.47</v>
    <v>862.51</v>
    <v>857.38</v>
    <v>855.50459999999998</v>
    <v>890.96</v>
    <v>944.2</v>
    <v>1001.44</v>
    <v>1030.78</v>
    <v>1054.2</v>
    <v>1073.2049999999999</v>
    <v>1118.6600000000001</v>
    <v>1146</v>
    <v>1152.6199999999999</v>
    <v>1217</v>
    <v>1208</v>
    <v>1133</v>
    <v>1011.52</v>
    <v>987.31</v>
    <v>1054.68</v>
    <v>1019.2</v>
    <v>978.6</v>
    <v>1002.18</v>
    <v>1055.5</v>
    <v>1075.02</v>
    <v>1092.7</v>
    <v>1132.43</v>
    <v>1062.7</v>
    <v>1062</v>
    <v>1081</v>
    <v>1100.19</v>
    <v>1118</v>
    <v>1090.76</v>
    <v>1056.6500000000001</v>
    <v>1000.21</v>
    <v>950.5</v>
    <v>1026.81</v>
    <v>1033.0001</v>
    <v>1002.36</v>
    <v>982.53</v>
    <v>951.42</v>
    <v>930</v>
    <v>928.25009999999997</v>
    <v>921.85</v>
    <v>909.04010000000005</v>
    <v>893.39</v>
    <v>886.12</v>
    <v>957.05</v>
    <v>997.56</v>
    <v>1070.7152000000001</v>
    <v>1078.42</v>
    <v>1064.1400000000001</v>
    <v>1053.1500000000001</v>
    <v>1054.5899999999999</v>
    <v>1136.04</v>
    <v>1123.05</v>
    <v>1081.0101</v>
    <v>1020.5</v>
    <v>1010</v>
    <v>980</v>
    <v>1038.82</v>
    <v>1072.5900999999999</v>
    <v>1026.5391</v>
    <v>1013.3788</v>
    <v>1016.06</v>
    <v>995</v>
    <v>994</v>
    <v>940.5</v>
    <v>851.47</v>
    <v>903.21</v>
    <v>906</v>
    <v>829</v>
    <v>792.01</v>
    <v>862.05</v>
    <v>905</v>
    <v>889.41</v>
    <v>880.52</v>
    <v>881.17</v>
    <v>902.70889999999997</v>
    <v>894.8</v>
    <v>920</v>
    <v>896.7</v>
    <v>850.7</v>
    <v>853.15</v>
    <v>893.37739999999997</v>
    <v>901.21</v>
    <v>874.1</v>
    <v>837.61</v>
    <v>801.1001</v>
    <v>760.56</v>
    <v>700</v>
    <v>782.40049999999997</v>
    <v>814.70749999999998</v>
    <v>853.78</v>
    <v>844.27210000000002</v>
    <v>832.6001</v>
    <v>825.16089999999997</v>
    <v>804.57</v>
    <v>782.17</v>
    <v>832.01</v>
    <v>810.36009999999999</v>
    <v>793.77</v>
    <v>756.04</v>
    <v>756.57</v>
    <v>802.26009999999997</v>
    <v>825.71780000000001</v>
    <v>867.39</v>
    <v>907.09</v>
    <v>921.75</v>
    <v>976.4</v>
    <v>988.8</v>
    <v>997.32010000000002</v>
    <v>1053.5999999999999</v>
    <v>1073.1099999999999</v>
    <v>1084</v>
    <v>1076.6410000000001</v>
    <v>1066.6400000000001</v>
  </a>
  <a r="1" c="127">
    <v>17031414</v>
    <v>30483341</v>
    <v>18432625</v>
    <v>14632768</v>
    <v>19195782</v>
    <v>16738604</v>
    <v>14200322</v>
    <v>22020040</v>
    <v>14120075</v>
    <v>12247170</v>
    <v>18924567</v>
    <v>24207244</v>
    <v>17381128</v>
    <v>14032052</v>
    <v>31481454</v>
    <v>22880835</v>
    <v>62852099</v>
    <v>62414968</v>
    <v>38526459</v>
    <v>27213173</v>
    <v>29918417</v>
    <v>56048716</v>
    <v>42737797</v>
    <v>34628519</v>
    <v>25397410</v>
    <v>21628812</v>
    <v>33445715</v>
    <v>59105836</v>
    <v>42802722</v>
    <v>22396568</v>
    <v>25573148</v>
    <v>34775649</v>
    <v>26542359</v>
    <v>31445365</v>
    <v>20898930</v>
    <v>21642258</v>
    <v>33072509</v>
    <v>36171700</v>
    <v>22560238</v>
    <v>11680890</v>
    <v>19464467</v>
    <v>27092038</v>
    <v>22934698</v>
    <v>24371623</v>
    <v>30773995</v>
    <v>27221037</v>
    <v>18694857</v>
    <v>13968790</v>
    <v>19812832</v>
    <v>19888122</v>
    <v>26198502</v>
    <v>23602090</v>
    <v>25056410</v>
    <v>27590483</v>
    <v>33626754</v>
    <v>18826671</v>
    <v>23839305</v>
    <v>31211362</v>
    <v>30904429</v>
    <v>23715273</v>
    <v>20107969</v>
    <v>18718015</v>
    <v>15680313</v>
    <v>13577875</v>
    <v>34895349</v>
    <v>33416086</v>
    <v>26706599</v>
    <v>30112158</v>
    <v>28054916</v>
    <v>30604959</v>
    <v>22021070</v>
    <v>27913005</v>
    <v>32403264</v>
    <v>24308137</v>
    <v>22329803</v>
    <v>25147496</v>
    <v>23496248</v>
    <v>34472009</v>
    <v>50791714</v>
    <v>28865302</v>
    <v>34955761</v>
    <v>49036523</v>
    <v>44929650</v>
    <v>34812032</v>
    <v>24379446</v>
    <v>22264345</v>
    <v>26285186</v>
    <v>24541822</v>
    <v>20331488</v>
    <v>16909671</v>
    <v>17419848</v>
    <v>22042277</v>
    <v>26548623</v>
    <v>22585472</v>
    <v>19216514</v>
    <v>17098132</v>
    <v>18392806</v>
    <v>22833947</v>
    <v>27762734</v>
    <v>31752336</v>
    <v>45107425</v>
    <v>25355921</v>
    <v>33002289</v>
    <v>24922287</v>
    <v>24881146</v>
    <v>20541169</v>
    <v>22393287</v>
    <v>24164724</v>
    <v>26799702</v>
    <v>19727993</v>
    <v>19549548</v>
    <v>22345722</v>
    <v>23717421</v>
    <v>22280381</v>
    <v>28009607</v>
    <v>22194324</v>
    <v>33471397</v>
    <v>27327216</v>
    <v>35289519</v>
    <v>40225383</v>
    <v>22973626</v>
    <v>20677182</v>
    <v>34168693</v>
    <v>24538273</v>
    <v>19955002</v>
    <v>16330919</v>
    <v>18087741</v>
  </a>
  <a r="1" c="127">
    <v>142.65</v>
    <v>139.13999999999999</v>
    <v>141.11000000000001</v>
    <v>142</v>
    <v>143.29</v>
    <v>142.9</v>
    <v>142.81</v>
    <v>141.51</v>
    <v>140.91</v>
    <v>143.76</v>
    <v>144.84</v>
    <v>146.55000000000001</v>
    <v>148.76</v>
    <v>149.26</v>
    <v>149.47999999999999</v>
    <v>148.69</v>
    <v>148.63999999999999</v>
    <v>149.32</v>
    <v>148.85</v>
    <v>152.57</v>
    <v>149.80000000000001</v>
    <v>148.96</v>
    <v>150.02000000000001</v>
    <v>151.49</v>
    <v>150.96</v>
    <v>151.28</v>
    <v>150.44</v>
    <v>150.81</v>
    <v>147.91999999999999</v>
    <v>147.87</v>
    <v>149.99</v>
    <v>150</v>
    <v>151</v>
    <v>153.49</v>
    <v>157.87</v>
    <v>160.55000000000001</v>
    <v>161.02000000000001</v>
    <v>161.41</v>
    <v>161.94</v>
    <v>156.81</v>
    <v>160.24</v>
    <v>165.3</v>
    <v>164.77</v>
    <v>163.76</v>
    <v>161.84</v>
    <v>165.32</v>
    <v>171.18</v>
    <v>175.08</v>
    <v>174.56</v>
    <v>179.45</v>
    <v>175.74</v>
    <v>174.33</v>
    <v>179.3</v>
    <v>172.26</v>
    <v>171.14</v>
    <v>169.75</v>
    <v>172.99</v>
    <v>175.64</v>
    <v>176.28</v>
    <v>180.33</v>
    <v>179.29</v>
    <v>179.38</v>
    <v>178.2</v>
    <v>177.57</v>
    <v>182.01</v>
    <v>179.7</v>
    <v>174.92</v>
    <v>172</v>
    <v>172.17</v>
    <v>172.19</v>
    <v>175.08</v>
    <v>175.53</v>
    <v>172.19</v>
    <v>173.07</v>
    <v>169.8</v>
    <v>166.23</v>
    <v>164.51</v>
    <v>162.41</v>
    <v>161.62</v>
    <v>159.78</v>
    <v>159.69</v>
    <v>159.22</v>
    <v>170.33</v>
    <v>174.78</v>
    <v>174.61</v>
    <v>175.84</v>
    <v>172.9</v>
    <v>172.39</v>
    <v>171.66</v>
    <v>174.83</v>
    <v>176.28</v>
    <v>172.12</v>
    <v>168.64</v>
    <v>168.88</v>
    <v>172.79</v>
    <v>172.55</v>
    <v>168.88</v>
    <v>167.3</v>
    <v>164.32</v>
    <v>160.07</v>
    <v>162.74</v>
    <v>164.85</v>
    <v>165.12</v>
    <v>163.19999999999999</v>
    <v>166.56</v>
    <v>166.23</v>
    <v>163.16999999999999</v>
    <v>159.30000000000001</v>
    <v>157.44</v>
    <v>162.94999999999999</v>
    <v>158.52000000000001</v>
    <v>154.72999999999999</v>
    <v>150.62</v>
    <v>155.09</v>
    <v>159.59</v>
    <v>160.62</v>
    <v>163.98</v>
    <v>165.38</v>
    <v>168.82</v>
    <v>170.21</v>
    <v>174.07</v>
    <v>174.72</v>
    <v>175.6</v>
    <v>178.96</v>
    <v>177.77</v>
    <v>174.61</v>
    <v>174.31</v>
  </a>
  <a r="1" c="127">
    <v>141.9</v>
    <v>141.76</v>
    <v>139.49</v>
    <v>139.47</v>
    <v>143.06</v>
    <v>144.03</v>
    <v>142.27000000000001</v>
    <v>143.22999999999999</v>
    <v>141.23500000000001</v>
    <v>142.11000000000001</v>
    <v>143.77000000000001</v>
    <v>143.44499999999999</v>
    <v>147.01</v>
    <v>148.69999999999999</v>
    <v>148.81</v>
    <v>149.69</v>
    <v>148.68</v>
    <v>149.33000000000001</v>
    <v>149.36000000000001</v>
    <v>149.82</v>
    <v>147.215</v>
    <v>148.98500000000001</v>
    <v>148.66</v>
    <v>150.38999999999999</v>
    <v>151.58000000000001</v>
    <v>151.88999999999999</v>
    <v>151.41</v>
    <v>150.19999999999999</v>
    <v>150.02000000000001</v>
    <v>148.96</v>
    <v>148.43</v>
    <v>150.37</v>
    <v>149.94</v>
    <v>150.995</v>
    <v>153.71</v>
    <v>157.65</v>
    <v>161.68</v>
    <v>161.12</v>
    <v>160.75</v>
    <v>159.565</v>
    <v>159.37</v>
    <v>159.98500000000001</v>
    <v>167.48</v>
    <v>158.73500000000001</v>
    <v>164.02</v>
    <v>164.29</v>
    <v>169.08</v>
    <v>172.125</v>
    <v>174.91</v>
    <v>175.20500000000001</v>
    <v>181.11500000000001</v>
    <v>175.25</v>
    <v>175.11</v>
    <v>179.28</v>
    <v>169.93</v>
    <v>168.28</v>
    <v>171.55500000000001</v>
    <v>173.04</v>
    <v>175.85</v>
    <v>177.08500000000001</v>
    <v>180.16</v>
    <v>179.33</v>
    <v>179.47</v>
    <v>178.08500000000001</v>
    <v>177.83</v>
    <v>182.63</v>
    <v>179.61</v>
    <v>172.7</v>
    <v>172.89</v>
    <v>169.08</v>
    <v>172.32</v>
    <v>176.12</v>
    <v>175.78</v>
    <v>171.34</v>
    <v>171.51</v>
    <v>170</v>
    <v>166.98</v>
    <v>164.41499999999999</v>
    <v>160.02000000000001</v>
    <v>158.97999999999999</v>
    <v>163.5</v>
    <v>162.44999999999999</v>
    <v>165.71</v>
    <v>170.16</v>
    <v>174.01</v>
    <v>174.745</v>
    <v>174.48</v>
    <v>171.68</v>
    <v>172.86</v>
    <v>171.73</v>
    <v>176.05</v>
    <v>174.14</v>
    <v>172.33</v>
    <v>167.37</v>
    <v>170.97</v>
    <v>171.85</v>
    <v>171.03</v>
    <v>169.82</v>
    <v>164.98</v>
    <v>165.54</v>
    <v>152.58000000000001</v>
    <v>163.84</v>
    <v>163.06</v>
    <v>164.69499999999999</v>
    <v>164.39</v>
    <v>168.47</v>
    <v>164.49</v>
    <v>163.36000000000001</v>
    <v>158.82</v>
    <v>161.47499999999999</v>
    <v>160.19999999999999</v>
    <v>158.93</v>
    <v>151.44999999999999</v>
    <v>150.9</v>
    <v>157.05000000000001</v>
    <v>158.61000000000001</v>
    <v>160.51</v>
    <v>163.51</v>
    <v>165.51</v>
    <v>167.99</v>
    <v>171.06</v>
    <v>173.88</v>
    <v>172.17</v>
    <v>176.69</v>
    <v>178.55</v>
    <v>177.84</v>
    <v>174.03</v>
  </a>
  <a r="1" c="127">
    <v>142.91999999999999</v>
    <v>142.21</v>
    <v>142.24</v>
    <v>142.15</v>
    <v>144.215</v>
    <v>144.1781</v>
    <v>144.81</v>
    <v>143.25</v>
    <v>141.4</v>
    <v>143.88</v>
    <v>144.89500000000001</v>
    <v>146.84</v>
    <v>149.16999999999999</v>
    <v>149.75389999999999</v>
    <v>149.63999999999999</v>
    <v>150.18</v>
    <v>149.37</v>
    <v>150.84</v>
    <v>149.72999999999999</v>
    <v>153.16499999999999</v>
    <v>149.94</v>
    <v>149.69999999999999</v>
    <v>151.57</v>
    <v>151.97</v>
    <v>152.43</v>
    <v>152.19999999999999</v>
    <v>151.57</v>
    <v>151.428</v>
    <v>150.13</v>
    <v>149.43</v>
    <v>150.4</v>
    <v>151.88</v>
    <v>151.488</v>
    <v>155</v>
    <v>158.66999999999999</v>
    <v>161.02000000000001</v>
    <v>165.7</v>
    <v>161.80000000000001</v>
    <v>162.13999999999999</v>
    <v>160.44999999999999</v>
    <v>161.19</v>
    <v>165.52</v>
    <v>170.3</v>
    <v>164.2</v>
    <v>164.96</v>
    <v>167.87989999999999</v>
    <v>171.58</v>
    <v>175.96</v>
    <v>176.75</v>
    <v>179.63</v>
    <v>182.13</v>
    <v>177.74</v>
    <v>179.5</v>
    <v>181.14</v>
    <v>173.47</v>
    <v>170.58</v>
    <v>173.2</v>
    <v>175.86</v>
    <v>176.84989999999999</v>
    <v>180.42</v>
    <v>181.33</v>
    <v>180.63</v>
    <v>180.57</v>
    <v>179.23</v>
    <v>182.88</v>
    <v>182.94</v>
    <v>180.17</v>
    <v>175.3</v>
    <v>174.14</v>
    <v>172.5</v>
    <v>175.18</v>
    <v>177.18</v>
    <v>176.62</v>
    <v>173.78</v>
    <v>172.54</v>
    <v>171.08</v>
    <v>169.68</v>
    <v>166.33</v>
    <v>162.30000000000001</v>
    <v>162.76</v>
    <v>164.38939999999999</v>
    <v>163.84</v>
    <v>170.35</v>
    <v>175</v>
    <v>174.84</v>
    <v>175.88</v>
    <v>176.23990000000001</v>
    <v>174.1</v>
    <v>173.94579999999999</v>
    <v>175.35</v>
    <v>176.65</v>
    <v>175.48</v>
    <v>173.08</v>
    <v>169.58</v>
    <v>172.95</v>
    <v>173.34</v>
    <v>171.91</v>
    <v>170.54130000000001</v>
    <v>166.69</v>
    <v>166.15</v>
    <v>162.85</v>
    <v>165.12</v>
    <v>165.42</v>
    <v>166.6</v>
    <v>167.36</v>
    <v>168.91</v>
    <v>165.55</v>
    <v>165.02</v>
    <v>162.88</v>
    <v>163.41</v>
    <v>160.38999999999999</v>
    <v>159.28</v>
    <v>154.12</v>
    <v>155.57</v>
    <v>160</v>
    <v>161</v>
    <v>164.48</v>
    <v>166.35</v>
    <v>169.42</v>
    <v>172.64</v>
    <v>174.14</v>
    <v>175.28</v>
    <v>175.73</v>
    <v>179.01</v>
    <v>179.61</v>
    <v>178.03</v>
    <v>174.88</v>
  </a>
  <a r="1" c="127">
    <v>139.11009999999999</v>
    <v>138.27000000000001</v>
    <v>139.36000000000001</v>
    <v>138.37</v>
    <v>142.72</v>
    <v>142.56</v>
    <v>141.81</v>
    <v>141.0401</v>
    <v>139.19999999999999</v>
    <v>141.51</v>
    <v>143.51</v>
    <v>143.16</v>
    <v>146.55000000000001</v>
    <v>148.12</v>
    <v>147.87</v>
    <v>148.63999999999999</v>
    <v>147.62110000000001</v>
    <v>149.01009999999999</v>
    <v>148.49</v>
    <v>149.72</v>
    <v>146.4128</v>
    <v>147.80000000000001</v>
    <v>148.65</v>
    <v>149.82</v>
    <v>150.63999999999999</v>
    <v>150.06</v>
    <v>150.16</v>
    <v>150.06010000000001</v>
    <v>147.85</v>
    <v>147.68100000000001</v>
    <v>147.47999999999999</v>
    <v>149.43</v>
    <v>149.34</v>
    <v>150.99</v>
    <v>153.05000000000001</v>
    <v>156.53280000000001</v>
    <v>161</v>
    <v>159.06010000000001</v>
    <v>159.63999999999999</v>
    <v>156.36000000000001</v>
    <v>158.7901</v>
    <v>159.91999999999999</v>
    <v>164.53</v>
    <v>157.80000000000001</v>
    <v>159.72</v>
    <v>164.28</v>
    <v>168.34</v>
    <v>170.7</v>
    <v>173.92</v>
    <v>174.69</v>
    <v>175.53</v>
    <v>172.21</v>
    <v>172.3108</v>
    <v>170.75</v>
    <v>169.69</v>
    <v>167.46</v>
    <v>169.12</v>
    <v>172.15</v>
    <v>175.27</v>
    <v>177.07</v>
    <v>178.53</v>
    <v>178.14</v>
    <v>178.09</v>
    <v>177.26</v>
    <v>177.71</v>
    <v>179.12</v>
    <v>174.64</v>
    <v>171.64</v>
    <v>171.03</v>
    <v>168.17</v>
    <v>170.82</v>
    <v>174.82</v>
    <v>171.79</v>
    <v>171.09</v>
    <v>169.405</v>
    <v>165.94</v>
    <v>164.18</v>
    <v>162.30000000000001</v>
    <v>154.69999999999999</v>
    <v>157.02000000000001</v>
    <v>157.82</v>
    <v>158.28</v>
    <v>162.80000000000001</v>
    <v>169.51</v>
    <v>172.31</v>
    <v>173.33</v>
    <v>172.12</v>
    <v>170.68</v>
    <v>170.95</v>
    <v>171.43</v>
    <v>174.9</v>
    <v>171.55</v>
    <v>168.04</v>
    <v>166.56</v>
    <v>170.25</v>
    <v>170.05</v>
    <v>168.47</v>
    <v>166.19</v>
    <v>162.15</v>
    <v>159.75</v>
    <v>152</v>
    <v>160.87379999999999</v>
    <v>162.43</v>
    <v>161.97</v>
    <v>162.94999999999999</v>
    <v>165.55</v>
    <v>162.1</v>
    <v>159.04</v>
    <v>155.80000000000001</v>
    <v>159.41</v>
    <v>155.97999999999999</v>
    <v>154.5</v>
    <v>150.1</v>
    <v>150.38</v>
    <v>154.46</v>
    <v>157.63</v>
    <v>159.76</v>
    <v>163.01499999999999</v>
    <v>164.91</v>
    <v>167.65</v>
    <v>170.21</v>
    <v>172.75</v>
    <v>172</v>
    <v>176.34</v>
    <v>176.7</v>
    <v>174.4</v>
    <v>171.94</v>
  </a>
  <a r="1" c="127">
    <v>94639581</v>
    <v>98322008</v>
    <v>80861062</v>
    <v>83221119</v>
    <v>61732656</v>
    <v>58773155</v>
    <v>64452219</v>
    <v>73035859</v>
    <v>78762721</v>
    <v>69907100</v>
    <v>67940334</v>
    <v>85589175</v>
    <v>76378894</v>
    <v>58418788</v>
    <v>61420990</v>
    <v>58883443</v>
    <v>50720556</v>
    <v>60893395</v>
    <v>56094929</v>
    <v>100077888</v>
    <v>124953168</v>
    <v>74588258</v>
    <v>69121987</v>
    <v>54511534</v>
    <v>60394616</v>
    <v>65463883</v>
    <v>55020868</v>
    <v>56787930</v>
    <v>65187092</v>
    <v>40999950</v>
    <v>63804008</v>
    <v>59222803</v>
    <v>59256210</v>
    <v>88807000</v>
    <v>137827673</v>
    <v>117305597</v>
    <v>117467889</v>
    <v>96041899</v>
    <v>69463623</v>
    <v>76959752</v>
    <v>88748217</v>
    <v>174048056</v>
    <v>152423003</v>
    <v>136739174</v>
    <v>118023116</v>
    <v>107496982</v>
    <v>120405352</v>
    <v>116998901</v>
    <v>108923739</v>
    <v>115402731</v>
    <v>153237019</v>
    <v>139380382</v>
    <v>131063257</v>
    <v>150185843</v>
    <v>195923441</v>
    <v>107499114</v>
    <v>91185905</v>
    <v>92135303</v>
    <v>68356567</v>
    <v>74919582</v>
    <v>79144339</v>
    <v>62348931</v>
    <v>59773014</v>
    <v>64062261</v>
    <v>104701220</v>
    <v>99310438</v>
    <v>94537602</v>
    <v>96903955</v>
    <v>86709147</v>
    <v>106765552</v>
    <v>76138312</v>
    <v>74805173</v>
    <v>84505760</v>
    <v>80440780</v>
    <v>91168729</v>
    <v>94814990</v>
    <v>91420515</v>
    <v>122848858</v>
    <v>162706686</v>
    <v>115798367</v>
    <v>108275308</v>
    <v>121954638</v>
    <v>179935660</v>
    <v>115541590</v>
    <v>86213911</v>
    <v>84914256</v>
    <v>89418074</v>
    <v>82465400</v>
    <v>77251204</v>
    <v>74829217</v>
    <v>71285038</v>
    <v>90865899</v>
    <v>98670687</v>
    <v>86185530</v>
    <v>64286320</v>
    <v>61177398</v>
    <v>69589344</v>
    <v>82772674</v>
    <v>91162758</v>
    <v>90009247</v>
    <v>141147540</v>
    <v>91974222</v>
    <v>95056629</v>
    <v>83474425</v>
    <v>79724750</v>
    <v>76678441</v>
    <v>83819592</v>
    <v>96418845</v>
    <v>131148280</v>
    <v>91454905</v>
    <v>105342033</v>
    <v>96970102</v>
    <v>108732111</v>
    <v>92964302</v>
    <v>102300157</v>
    <v>75615376</v>
    <v>123511692</v>
    <v>95811352</v>
    <v>81532007</v>
    <v>98062674</v>
    <v>90131418</v>
    <v>80546156</v>
    <v>90371916</v>
    <v>100589440</v>
    <v>92633154</v>
    <v>103049285</v>
    <v>78751328</v>
  </a>
</arrayData>
</file>

<file path=xl/richData/rdrichvalue.xml><?xml version="1.0" encoding="utf-8"?>
<rvData xmlns="http://schemas.microsoft.com/office/spreadsheetml/2017/richdata" count="1993">
  <rv s="0">
    <v>http://en.wikipedia.org/wiki/Public_domain</v>
    <v>Public domain</v>
  </rv>
  <rv s="0">
    <v>https://en.wikipedia.org/wiki/Microsoft</v>
    <v>Wikipedia</v>
  </rv>
  <rv s="1">
    <v>0</v>
    <v>1</v>
  </rv>
  <rv s="2">
    <v>6</v>
    <v>https://www.bing.com/th?id=AMMS_1435b697418eae5bfbed034f46c28dc4&amp;qlt=95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349.67</v>
    <v>238.05009999999999</v>
    <v>0.90149999999999997</v>
    <v>1.1100000000000001</v>
    <v>3.5999999999999999E-3</v>
    <v>0.23</v>
    <v>7.4329999999999991E-4</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1 Microsoft Way, REDMOND, WA, 98052-6399 US</v>
    <v>310.13</v>
    <v>3</v>
    <v>Software &amp; IT Services</v>
    <v>Stock</v>
    <v>44652.999920578128</v>
    <v>4</v>
    <v>305.54000000000002</v>
    <v>2319681000000</v>
    <v>MICROSOFT CORPORATION</v>
    <v>MICROSOFT CORPORATION</v>
    <v>309.37</v>
    <v>32.801900000000003</v>
    <v>308.31</v>
    <v>309.42</v>
    <v>309.64999999999998</v>
    <v>7496866000</v>
    <v>MSFT</v>
    <v>MICROSOFT CORPORATION (XNAS:MSFT)</v>
    <v>27110529</v>
    <v>32060857</v>
    <v>1993</v>
  </rv>
  <rv s="4">
    <v>5</v>
  </rv>
  <rv s="5">
    <fb>44470</fb>
    <v>7</v>
  </rv>
  <rv s="5">
    <fb>282.12169999999998</fb>
    <v>8</v>
  </rv>
  <rv s="5">
    <fb>289.98</fb>
    <v>8</v>
  </rv>
  <rv s="5">
    <fb>281.29000000000002</fb>
    <v>8</v>
  </rv>
  <rv s="5">
    <fb>289.10000000000002</fb>
    <v>8</v>
  </rv>
  <rv s="5">
    <fb>30086280</fb>
    <v>9</v>
  </rv>
  <rv s="5">
    <fb>44473</fb>
    <v>7</v>
  </rv>
  <rv s="5">
    <fb>287.39999999999998</fb>
    <v>8</v>
  </rv>
  <rv s="5">
    <fb>287.75</fb>
    <v>8</v>
  </rv>
  <rv s="5">
    <fb>280.25</fb>
    <v>8</v>
  </rv>
  <rv s="5">
    <fb>283.11</fb>
    <v>8</v>
  </rv>
  <rv s="5">
    <fb>31350747</fb>
    <v>9</v>
  </rv>
  <rv s="5">
    <fb>44474</fb>
    <v>7</v>
  </rv>
  <rv s="5">
    <fb>284.04640000000001</fb>
    <v>8</v>
  </rv>
  <rv s="5">
    <fb>290.39800000000002</fb>
    <v>8</v>
  </rv>
  <rv s="5">
    <fb>288.76</fb>
    <v>8</v>
  </rv>
  <rv s="5">
    <fb>24993024</fb>
    <v>9</v>
  </rv>
  <rv s="5">
    <fb>44475</fb>
    <v>7</v>
  </rv>
  <rv s="5">
    <fb>285.77999999999997</fb>
    <v>8</v>
  </rv>
  <rv s="5">
    <fb>293.63</fb>
    <v>8</v>
  </rv>
  <rv s="5">
    <fb>285.5093</fb>
    <v>8</v>
  </rv>
  <rv s="5">
    <fb>293.11</fb>
    <v>8</v>
  </rv>
  <rv s="5">
    <fb>28002559</fb>
    <v>9</v>
  </rv>
  <rv s="5">
    <fb>44476</fb>
    <v>7</v>
  </rv>
  <rv s="5">
    <fb>295.17500000000001</fb>
    <v>8</v>
  </rv>
  <rv s="5">
    <fb>296.64</fb>
    <v>8</v>
  </rv>
  <rv s="5">
    <fb>293.92</fb>
    <v>8</v>
  </rv>
  <rv s="5">
    <fb>294.85000000000002</fb>
    <v>8</v>
  </rv>
  <rv s="5">
    <fb>20430471</fb>
    <v>9</v>
  </rv>
  <rv s="5">
    <fb>44477</fb>
    <v>7</v>
  </rv>
  <rv s="5">
    <fb>296.21899999999999</fb>
    <v>8</v>
  </rv>
  <rv s="5">
    <fb>296.64089999999999</fb>
    <v>8</v>
  </rv>
  <rv s="5">
    <fb>293.76</fb>
    <v>8</v>
  </rv>
  <rv s="5">
    <fb>17685700</fb>
    <v>9</v>
  </rv>
  <rv s="5">
    <fb>44480</fb>
    <v>7</v>
  </rv>
  <rv s="5">
    <fb>292.92</fb>
    <v>8</v>
  </rv>
  <rv s="5">
    <fb>297.97000000000003</fb>
    <v>8</v>
  </rv>
  <rv s="5">
    <fb>292.745</fb>
    <v>8</v>
  </rv>
  <rv s="5">
    <fb>294.23</fb>
    <v>8</v>
  </rv>
  <rv s="5">
    <fb>19298634</fb>
    <v>9</v>
  </rv>
  <rv s="5">
    <fb>44481</fb>
    <v>7</v>
  </rv>
  <rv s="5">
    <fb>295.33999999999997</fb>
    <v>8</v>
  </rv>
  <rv s="5">
    <fb>295.44</fb>
    <v>8</v>
  </rv>
  <rv s="5">
    <fb>292.35000000000002</fb>
    <v>8</v>
  </rv>
  <rv s="5">
    <fb>292.88</fb>
    <v>8</v>
  </rv>
  <rv s="5">
    <fb>17974143</fb>
    <v>9</v>
  </rv>
  <rv s="5">
    <fb>44482</fb>
    <v>7</v>
  </rv>
  <rv s="5">
    <fb>294.91000000000003</fb>
    <v>8</v>
  </rv>
  <rv s="5">
    <fb>297.27999999999997</fb>
    <v>8</v>
  </rv>
  <rv s="5">
    <fb>293.49</fb>
    <v>8</v>
  </rv>
  <rv s="5">
    <fb>296.31</fb>
    <v>8</v>
  </rv>
  <rv s="5">
    <fb>23424025</fb>
    <v>9</v>
  </rv>
  <rv s="5">
    <fb>44483</fb>
    <v>7</v>
  </rv>
  <rv s="5">
    <fb>299.20999999999998</fb>
    <v>8</v>
  </rv>
  <rv s="5">
    <fb>303.27</fb>
    <v>8</v>
  </rv>
  <rv s="5">
    <fb>297.83</fb>
    <v>8</v>
  </rv>
  <rv s="5">
    <fb>302.75</fb>
    <v>8</v>
  </rv>
  <rv s="5">
    <fb>27262902</fb>
    <v>9</v>
  </rv>
  <rv s="5">
    <fb>44484</fb>
    <v>7</v>
  </rv>
  <rv s="5">
    <fb>302.33999999999997</fb>
    <v>8</v>
  </rv>
  <rv s="5">
    <fb>304.45</fb>
    <v>8</v>
  </rv>
  <rv s="5">
    <fb>300.51909999999998</fb>
    <v>8</v>
  </rv>
  <rv s="5">
    <fb>304.20999999999998</fb>
    <v>8</v>
  </rv>
  <rv s="5">
    <fb>25384803</fb>
    <v>9</v>
  </rv>
  <rv s="5">
    <fb>44487</fb>
    <v>7</v>
  </rv>
  <rv s="5">
    <fb>303.57</fb>
    <v>8</v>
  </rv>
  <rv s="5">
    <fb>308.20999999999998</fb>
    <v>8</v>
  </rv>
  <rv s="5">
    <fb>302.69</fb>
    <v>8</v>
  </rv>
  <rv s="5">
    <fb>307.29000000000002</fb>
    <v>8</v>
  </rv>
  <rv s="5">
    <fb>22729297</fb>
    <v>9</v>
  </rv>
  <rv s="5">
    <fb>44488</fb>
    <v>7</v>
  </rv>
  <rv s="5">
    <fb>308.34800000000001</fb>
    <v>8</v>
  </rv>
  <rv s="5">
    <fb>309.3</fb>
    <v>8</v>
  </rv>
  <rv s="5">
    <fb>307.22000000000003</fb>
    <v>8</v>
  </rv>
  <rv s="5">
    <fb>308.23</fb>
    <v>8</v>
  </rv>
  <rv s="5">
    <fb>17682139</fb>
    <v>9</v>
  </rv>
  <rv s="5">
    <fb>44489</fb>
    <v>7</v>
  </rv>
  <rv s="5">
    <fb>309.20999999999998</fb>
    <v>8</v>
  </rv>
  <rv s="5">
    <fb>309.7</fb>
    <v>8</v>
  </rv>
  <rv s="5">
    <fb>306.11</fb>
    <v>8</v>
  </rv>
  <rv s="5">
    <fb>307.41000000000003</fb>
    <v>8</v>
  </rv>
  <rv s="5">
    <fb>16537069</fb>
    <v>9</v>
  </rv>
  <rv s="5">
    <fb>44490</fb>
    <v>7</v>
  </rv>
  <rv s="5">
    <fb>307.17020000000002</fb>
    <v>8</v>
  </rv>
  <rv s="5">
    <fb>311.02</fb>
    <v>8</v>
  </rv>
  <rv s="5">
    <fb>306.36</fb>
    <v>8</v>
  </rv>
  <rv s="5">
    <fb>310.76</fb>
    <v>8</v>
  </rv>
  <rv s="5">
    <fb>16918100</fb>
    <v>9</v>
  </rv>
  <rv s="5">
    <fb>44491</fb>
    <v>7</v>
  </rv>
  <rv s="5">
    <fb>310.39999999999998</fb>
    <v>8</v>
  </rv>
  <rv s="5">
    <fb>311.08999999999997</fb>
    <v>8</v>
  </rv>
  <rv s="5">
    <fb>307.8</fb>
    <v>8</v>
  </rv>
  <rv s="5">
    <fb>309.16000000000003</fb>
    <v>8</v>
  </rv>
  <rv s="5">
    <fb>17449332</fb>
    <v>9</v>
  </rv>
  <rv s="5">
    <fb>44494</fb>
    <v>7</v>
  </rv>
  <rv s="5">
    <fb>309.36</fb>
    <v>8</v>
  </rv>
  <rv s="5">
    <fb>309.39999999999998</fb>
    <v>8</v>
  </rv>
  <rv s="5">
    <fb>306.45999999999998</fb>
    <v>8</v>
  </rv>
  <rv s="5">
    <fb>308.13</fb>
    <v>8</v>
  </rv>
  <rv s="5">
    <fb>17554469</fb>
    <v>9</v>
  </rv>
  <rv s="5">
    <fb>44495</fb>
    <v>7</v>
  </rv>
  <rv s="5">
    <fb>311</fb>
    <v>8</v>
  </rv>
  <rv s="5">
    <fb>312.39499999999998</fb>
    <v>8</v>
  </rv>
  <rv s="5">
    <fb>308.5967</fb>
    <v>8</v>
  </rv>
  <rv s="5">
    <fb>310.11</fb>
    <v>8</v>
  </rv>
  <rv s="5">
    <fb>28107349</fb>
    <v>9</v>
  </rv>
  <rv s="5">
    <fb>44496</fb>
    <v>7</v>
  </rv>
  <rv s="5">
    <fb>316</fb>
    <v>8</v>
  </rv>
  <rv s="5">
    <fb>326.09730000000002</fb>
    <v>8</v>
  </rv>
  <rv s="5">
    <fb>323.17</fb>
    <v>8</v>
  </rv>
  <rv s="5">
    <fb>52588690</fb>
    <v>9</v>
  </rv>
  <rv s="5">
    <fb>44497</fb>
    <v>7</v>
  </rv>
  <rv s="5">
    <fb>324.32499999999999</fb>
    <v>8</v>
  </rv>
  <rv s="5">
    <fb>324.87</fb>
    <v>8</v>
  </rv>
  <rv s="5">
    <fb>321.36009999999999</fb>
    <v>8</v>
  </rv>
  <rv s="5">
    <fb>324.35000000000002</fb>
    <v>8</v>
  </rv>
  <rv s="5">
    <fb>26297943</fb>
    <v>9</v>
  </rv>
  <rv s="5">
    <fb>44498</fb>
    <v>7</v>
  </rv>
  <rv s="5">
    <fb>324.13</fb>
    <v>8</v>
  </rv>
  <rv s="5">
    <fb>332</fb>
    <v>8</v>
  </rv>
  <rv s="5">
    <fb>323.89999999999998</fb>
    <v>8</v>
  </rv>
  <rv s="5">
    <fb>331.62</fb>
    <v>8</v>
  </rv>
  <rv s="5">
    <fb>34765982</fb>
    <v>9</v>
  </rv>
  <rv s="5">
    <fb>44501</fb>
    <v>7</v>
  </rv>
  <rv s="5">
    <fb>331.35500000000002</fb>
    <v>8</v>
  </rv>
  <rv s="5">
    <fb>331.49</fb>
    <v>8</v>
  </rv>
  <rv s="5">
    <fb>326.37</fb>
    <v>8</v>
  </rv>
  <rv s="5">
    <fb>329.37</fb>
    <v>8</v>
  </rv>
  <rv s="5">
    <fb>27073182</fb>
    <v>9</v>
  </rv>
  <rv s="5">
    <fb>44502</fb>
    <v>7</v>
  </rv>
  <rv s="5">
    <fb>330.31</fb>
    <v>8</v>
  </rv>
  <rv s="5">
    <fb>333.45</fb>
    <v>8</v>
  </rv>
  <rv s="5">
    <fb>330</fb>
    <v>8</v>
  </rv>
  <rv s="5">
    <fb>333.13</fb>
    <v>8</v>
  </rv>
  <rv s="5">
    <fb>26487109</fb>
    <v>9</v>
  </rv>
  <rv s="5">
    <fb>44503</fb>
    <v>7</v>
  </rv>
  <rv s="5">
    <fb>333.9</fb>
    <v>8</v>
  </rv>
  <rv s="5">
    <fb>334.9</fb>
    <v>8</v>
  </rv>
  <rv s="5">
    <fb>330.65</fb>
    <v>8</v>
  </rv>
  <rv s="5">
    <fb>334</fb>
    <v>8</v>
  </rv>
  <rv s="5">
    <fb>21500082</fb>
    <v>9</v>
  </rv>
  <rv s="5">
    <fb>44504</fb>
    <v>7</v>
  </rv>
  <rv s="5">
    <fb>332.89</fb>
    <v>8</v>
  </rv>
  <rv s="5">
    <fb>336.54</fb>
    <v>8</v>
  </rv>
  <rv s="5">
    <fb>329.51</fb>
    <v>8</v>
  </rv>
  <rv s="5">
    <fb>336.44</fb>
    <v>8</v>
  </rv>
  <rv s="5">
    <fb>23992202</fb>
    <v>9</v>
  </rv>
  <rv s="5">
    <fb>44505</fb>
    <v>7</v>
  </rv>
  <rv s="5">
    <fb>338.51</fb>
    <v>8</v>
  </rv>
  <rv s="5">
    <fb>338.79</fb>
    <v>8</v>
  </rv>
  <rv s="5">
    <fb>334.42169999999999</fb>
    <v>8</v>
  </rv>
  <rv s="5">
    <fb>336.06</fb>
    <v>8</v>
  </rv>
  <rv s="5">
    <fb>22570098</fb>
    <v>9</v>
  </rv>
  <rv s="5">
    <fb>44508</fb>
    <v>7</v>
  </rv>
  <rv s="5">
    <fb>337.3</fb>
    <v>8</v>
  </rv>
  <rv s="5">
    <fb>337.65</fb>
    <v>8</v>
  </rv>
  <rv s="5">
    <fb>334.44</fb>
    <v>8</v>
  </rv>
  <rv s="5">
    <fb>336.99</fb>
    <v>8</v>
  </rv>
  <rv s="5">
    <fb>20897001</fb>
    <v>9</v>
  </rv>
  <rv s="5">
    <fb>44509</fb>
    <v>7</v>
  </rv>
  <rv s="5">
    <fb>337.1071</fb>
    <v>8</v>
  </rv>
  <rv s="5">
    <fb>338.72</fb>
    <v>8</v>
  </rv>
  <rv s="5">
    <fb>334.53</fb>
    <v>8</v>
  </rv>
  <rv s="5">
    <fb>335.95</fb>
    <v>8</v>
  </rv>
  <rv s="5">
    <fb>21307370</fb>
    <v>9</v>
  </rv>
  <rv s="5">
    <fb>44510</fb>
    <v>7</v>
  </rv>
  <rv s="5">
    <fb>334.57</fb>
    <v>8</v>
  </rv>
  <rv s="5">
    <fb>334.63029999999998</fb>
    <v>8</v>
  </rv>
  <rv s="5">
    <fb>329.92</fb>
    <v>8</v>
  </rv>
  <rv s="5">
    <fb>330.8</fb>
    <v>8</v>
  </rv>
  <rv s="5">
    <fb>25500938</fb>
    <v>9</v>
  </rv>
  <rv s="5">
    <fb>44511</fb>
    <v>7</v>
  </rv>
  <rv s="5">
    <fb>331.25</fb>
    <v>8</v>
  </rv>
  <rv s="5">
    <fb>333.77460000000002</fb>
    <v>8</v>
  </rv>
  <rv s="5">
    <fb>330.51</fb>
    <v>8</v>
  </rv>
  <rv s="5">
    <fb>332.43</fb>
    <v>8</v>
  </rv>
  <rv s="5">
    <fb>16849844</fb>
    <v>9</v>
  </rv>
  <rv s="5">
    <fb>44512</fb>
    <v>7</v>
  </rv>
  <rv s="5">
    <fb>333.92</fb>
    <v>8</v>
  </rv>
  <rv s="5">
    <fb>337.23</fb>
    <v>8</v>
  </rv>
  <rv s="5">
    <fb>333.79</fb>
    <v>8</v>
  </rv>
  <rv s="5">
    <fb>336.72</fb>
    <v>8</v>
  </rv>
  <rv s="5">
    <fb>23831049</fb>
    <v>9</v>
  </rv>
  <rv s="5">
    <fb>44515</fb>
    <v>7</v>
  </rv>
  <rv s="5">
    <fb>337.54</fb>
    <v>8</v>
  </rv>
  <rv s="5">
    <fb>337.88</fb>
    <v>8</v>
  </rv>
  <rv s="5">
    <fb>334.03399999999999</fb>
    <v>8</v>
  </rv>
  <rv s="5">
    <fb>336.07</fb>
    <v>8</v>
  </rv>
  <rv s="5">
    <fb>16723009</fb>
    <v>9</v>
  </rv>
  <rv s="5">
    <fb>44516</fb>
    <v>7</v>
  </rv>
  <rv s="5">
    <fb>335.68</fb>
    <v>8</v>
  </rv>
  <rv s="5">
    <fb>340.67</fb>
    <v>8</v>
  </rv>
  <rv s="5">
    <fb>335.51</fb>
    <v>8</v>
  </rv>
  <rv s="5">
    <fb>339.51</fb>
    <v>8</v>
  </rv>
  <rv s="5">
    <fb>20886832</fb>
    <v>9</v>
  </rv>
  <rv s="5">
    <fb>44517</fb>
    <v>7</v>
  </rv>
  <rv s="5">
    <fb>338.94</fb>
    <v>8</v>
  </rv>
  <rv s="5">
    <fb>342.19</fb>
    <v>8</v>
  </rv>
  <rv s="5">
    <fb>338</fb>
    <v>8</v>
  </rv>
  <rv s="5">
    <fb>339.12</fb>
    <v>8</v>
  </rv>
  <rv s="5">
    <fb>19053380</fb>
    <v>9</v>
  </rv>
  <rv s="5">
    <fb>44518</fb>
    <v>7</v>
  </rv>
  <rv s="5">
    <fb>338.18</fb>
    <v>8</v>
  </rv>
  <rv s="5">
    <fb>342.45</fb>
    <v>8</v>
  </rv>
  <rv s="5">
    <fb>337.12</fb>
    <v>8</v>
  </rv>
  <rv s="5">
    <fb>341.27</fb>
    <v>8</v>
  </rv>
  <rv s="5">
    <fb>22463533</fb>
    <v>9</v>
  </rv>
  <rv s="5">
    <fb>44519</fb>
    <v>7</v>
  </rv>
  <rv s="5">
    <fb>342.64</fb>
    <v>8</v>
  </rv>
  <rv s="5">
    <fb>345.1</fb>
    <v>8</v>
  </rv>
  <rv s="5">
    <fb>342.2</fb>
    <v>8</v>
  </rv>
  <rv s="5">
    <fb>343.11</fb>
    <v>8</v>
  </rv>
  <rv s="5">
    <fb>21963403</fb>
    <v>9</v>
  </rv>
  <rv s="5">
    <fb>44522</fb>
    <v>7</v>
  </rv>
  <rv s="5">
    <fb>344.62</fb>
    <v>8</v>
  </rv>
  <rv s="5">
    <fb>349.67</fb>
    <v>8</v>
  </rv>
  <rv s="5">
    <fb>339.55</fb>
    <v>8</v>
  </rv>
  <rv s="5">
    <fb>339.83</fb>
    <v>8</v>
  </rv>
  <rv s="5">
    <fb>31031113</fb>
    <v>9</v>
  </rv>
  <rv s="5">
    <fb>44523</fb>
    <v>7</v>
  </rv>
  <rv s="5">
    <fb>337.05</fb>
    <v>8</v>
  </rv>
  <rv s="5">
    <fb>339.45</fb>
    <v>8</v>
  </rv>
  <rv s="5">
    <fb>333.56</fb>
    <v>8</v>
  </rv>
  <rv s="5">
    <fb>337.68</fb>
    <v>8</v>
  </rv>
  <rv s="5">
    <fb>30427563</fb>
    <v>9</v>
  </rv>
  <rv s="5">
    <fb>44524</fb>
    <v>7</v>
  </rv>
  <rv s="5">
    <fb>336.28</fb>
    <v>8</v>
  </rv>
  <rv s="5">
    <fb>338.16</fb>
    <v>8</v>
  </rv>
  <rv s="5">
    <fb>333.911</fb>
    <v>8</v>
  </rv>
  <rv s="5">
    <fb>337.91</fb>
    <v>8</v>
  </rv>
  <rv s="5">
    <fb>21661307</fb>
    <v>9</v>
  </rv>
  <rv s="5">
    <fb>44526</fb>
    <v>7</v>
  </rv>
  <rv s="5">
    <fb>334.35</fb>
    <v>8</v>
  </rv>
  <rv s="5">
    <fb>337.93</fb>
    <v>8</v>
  </rv>
  <rv s="5">
    <fb>328.12</fb>
    <v>8</v>
  </rv>
  <rv s="5">
    <fb>329.68</fb>
    <v>8</v>
  </rv>
  <rv s="5">
    <fb>23835259</fb>
    <v>9</v>
  </rv>
  <rv s="5">
    <fb>44529</fb>
    <v>7</v>
  </rv>
  <rv s="5">
    <fb>334.94</fb>
    <v>8</v>
  </rv>
  <rv s="5">
    <fb>339.03</fb>
    <v>8</v>
  </rv>
  <rv s="5">
    <fb>334.74</fb>
    <v>8</v>
  </rv>
  <rv s="5">
    <fb>336.63</fb>
    <v>8</v>
  </rv>
  <rv s="5">
    <fb>28563481</fb>
    <v>9</v>
  </rv>
  <rv s="5">
    <fb>44530</fb>
    <v>7</v>
  </rv>
  <rv s="5">
    <fb>335.32</fb>
    <v>8</v>
  </rv>
  <rv s="5">
    <fb>337.78</fb>
    <v>8</v>
  </rv>
  <rv s="5">
    <fb>328.99</fb>
    <v>8</v>
  </rv>
  <rv s="5">
    <fb>330.59</fb>
    <v>8</v>
  </rv>
  <rv s="5">
    <fb>42885609</fb>
    <v>9</v>
  </rv>
  <rv s="5">
    <fb>44531</fb>
    <v>7</v>
  </rv>
  <rv s="5">
    <fb>335.13</fb>
    <v>8</v>
  </rv>
  <rv s="5">
    <fb>339.28</fb>
    <v>8</v>
  </rv>
  <rv s="5">
    <fb>329.39</fb>
    <v>8</v>
  </rv>
  <rv s="5">
    <fb>330.08</fb>
    <v>8</v>
  </rv>
  <rv s="5">
    <fb>33401146</fb>
    <v>9</v>
  </rv>
  <rv s="5">
    <fb>44532</fb>
    <v>7</v>
  </rv>
  <rv s="5">
    <fb>330.3</fb>
    <v>8</v>
  </rv>
  <rv s="5">
    <fb>333.49</fb>
    <v>8</v>
  </rv>
  <rv s="5">
    <fb>327.80279999999999</fb>
    <v>8</v>
  </rv>
  <rv s="5">
    <fb>329.49</fb>
    <v>8</v>
  </rv>
  <rv s="5">
    <fb>30765980</fb>
    <v>9</v>
  </rv>
  <rv s="5">
    <fb>44533</fb>
    <v>7</v>
  </rv>
  <rv s="5">
    <fb>331.99</fb>
    <v>8</v>
  </rv>
  <rv s="5">
    <fb>332.7</fb>
    <v>8</v>
  </rv>
  <rv s="5">
    <fb>318.02999999999997</fb>
    <v>8</v>
  </rv>
  <rv s="5">
    <fb>323.01</fb>
    <v>8</v>
  </rv>
  <rv s="5">
    <fb>41779279</fb>
    <v>9</v>
  </rv>
  <rv s="5">
    <fb>44536</fb>
    <v>7</v>
  </rv>
  <rv s="5">
    <fb>323.95</fb>
    <v>8</v>
  </rv>
  <rv s="5">
    <fb>327.45</fb>
    <v>8</v>
  </rv>
  <rv s="5">
    <fb>319.23</fb>
    <v>8</v>
  </rv>
  <rv s="5">
    <fb>326.19</fb>
    <v>8</v>
  </rv>
  <rv s="5">
    <fb>30032556</fb>
    <v>9</v>
  </rv>
  <rv s="5">
    <fb>44537</fb>
    <v>7</v>
  </rv>
  <rv s="5">
    <fb>331.64</fb>
    <v>8</v>
  </rv>
  <rv s="5">
    <fb>335.8</fb>
    <v>8</v>
  </rv>
  <rv s="5">
    <fb>330.1</fb>
    <v>8</v>
  </rv>
  <rv s="5">
    <fb>334.92</fb>
    <v>8</v>
  </rv>
  <rv s="5">
    <fb>31021936</fb>
    <v>9</v>
  </rv>
  <rv s="5">
    <fb>44538</fb>
    <v>7</v>
  </rv>
  <rv s="5">
    <fb>335.31</fb>
    <v>8</v>
  </rv>
  <rv s="5">
    <fb>335.5</fb>
    <v>8</v>
  </rv>
  <rv s="5">
    <fb>334.97</fb>
    <v>8</v>
  </rv>
  <rv s="5">
    <fb>24760988</fb>
    <v>9</v>
  </rv>
  <rv s="5">
    <fb>44539</fb>
    <v>7</v>
  </rv>
  <rv s="5">
    <fb>334.41</fb>
    <v>8</v>
  </rv>
  <rv s="5">
    <fb>336.48899999999998</fb>
    <v>8</v>
  </rv>
  <rv s="5">
    <fb>332.12</fb>
    <v>8</v>
  </rv>
  <rv s="5">
    <fb>333.1</fb>
    <v>8</v>
  </rv>
  <rv s="5">
    <fb>22214158</fb>
    <v>9</v>
  </rv>
  <rv s="5">
    <fb>44540</fb>
    <v>7</v>
  </rv>
  <rv s="5">
    <fb>334.98</fb>
    <v>8</v>
  </rv>
  <rv s="5">
    <fb>343</fb>
    <v>8</v>
  </rv>
  <rv s="5">
    <fb>334.79</fb>
    <v>8</v>
  </rv>
  <rv s="5">
    <fb>342.54</fb>
    <v>8</v>
  </rv>
  <rv s="5">
    <fb>38095694</fb>
    <v>9</v>
  </rv>
  <rv s="5">
    <fb>44543</fb>
    <v>7</v>
  </rv>
  <rv s="5">
    <fb>340.68</fb>
    <v>8</v>
  </rv>
  <rv s="5">
    <fb>343.79</fb>
    <v>8</v>
  </rv>
  <rv s="5">
    <fb>339.08</fb>
    <v>8</v>
  </rv>
  <rv s="5">
    <fb>339.4</fb>
    <v>8</v>
  </rv>
  <rv s="5">
    <fb>28899431</fb>
    <v>9</v>
  </rv>
  <rv s="5">
    <fb>44544</fb>
    <v>7</v>
  </rv>
  <rv s="5">
    <fb>333.22</fb>
    <v>8</v>
  </rv>
  <rv s="5">
    <fb>334.64</fb>
    <v>8</v>
  </rv>
  <rv s="5">
    <fb>324.11</fb>
    <v>8</v>
  </rv>
  <rv s="5">
    <fb>328.34</fb>
    <v>8</v>
  </rv>
  <rv s="5">
    <fb>44438699</fb>
    <v>9</v>
  </rv>
  <rv s="5">
    <fb>44545</fb>
    <v>7</v>
  </rv>
  <rv s="5">
    <fb>328.61</fb>
    <v>8</v>
  </rv>
  <rv s="5">
    <fb>335.19</fb>
    <v>8</v>
  </rv>
  <rv s="5">
    <fb>324.5</fb>
    <v>8</v>
  </rv>
  <rv s="5">
    <fb>334.65</fb>
    <v>8</v>
  </rv>
  <rv s="5">
    <fb>35381122</fb>
    <v>9</v>
  </rv>
  <rv s="5">
    <fb>44546</fb>
    <v>7</v>
  </rv>
  <rv s="5">
    <fb>335.71</fb>
    <v>8</v>
  </rv>
  <rv s="5">
    <fb>336.76</fb>
    <v>8</v>
  </rv>
  <rv s="5">
    <fb>323.02</fb>
    <v>8</v>
  </rv>
  <rv s="5">
    <fb>324.89999999999998</fb>
    <v>8</v>
  </rv>
  <rv s="5">
    <fb>35034831</fb>
    <v>9</v>
  </rv>
  <rv s="5">
    <fb>44547</fb>
    <v>7</v>
  </rv>
  <rv s="5">
    <fb>320.88</fb>
    <v>8</v>
  </rv>
  <rv s="5">
    <fb>324.92</fb>
    <v>8</v>
  </rv>
  <rv s="5">
    <fb>317.25</fb>
    <v>8</v>
  </rv>
  <rv s="5">
    <fb>323.8</fb>
    <v>8</v>
  </rv>
  <rv s="5">
    <fb>47983713</fb>
    <v>9</v>
  </rv>
  <rv s="5">
    <fb>44550</fb>
    <v>7</v>
  </rv>
  <rv s="5">
    <fb>320.05</fb>
    <v>8</v>
  </rv>
  <rv s="5">
    <fb>322.8</fb>
    <v>8</v>
  </rv>
  <rv s="5">
    <fb>317.57</fb>
    <v>8</v>
  </rv>
  <rv s="5">
    <fb>319.91000000000003</fb>
    <v>8</v>
  </rv>
  <rv s="5">
    <fb>28326532</fb>
    <v>9</v>
  </rv>
  <rv s="5">
    <fb>44551</fb>
    <v>7</v>
  </rv>
  <rv s="5">
    <fb>323.29000000000002</fb>
    <v>8</v>
  </rv>
  <rv s="5">
    <fb>327.73</fb>
    <v>8</v>
  </rv>
  <rv s="5">
    <fb>319.8</fb>
    <v>8</v>
  </rv>
  <rv s="5">
    <fb>327.29000000000002</fb>
    <v>8</v>
  </rv>
  <rv s="5">
    <fb>24740597</fb>
    <v>9</v>
  </rv>
  <rv s="5">
    <fb>44552</fb>
    <v>7</v>
  </rv>
  <rv s="5">
    <fb>328.3</fb>
    <v>8</v>
  </rv>
  <rv s="5">
    <fb>333.60500000000002</fb>
    <v>8</v>
  </rv>
  <rv s="5">
    <fb>325.75</fb>
    <v>8</v>
  </rv>
  <rv s="5">
    <fb>333.2</fb>
    <v>8</v>
  </rv>
  <rv s="5">
    <fb>24831493</fb>
    <v>9</v>
  </rv>
  <rv s="5">
    <fb>44553</fb>
    <v>7</v>
  </rv>
  <rv s="5">
    <fb>332.75</fb>
    <v>8</v>
  </rv>
  <rv s="5">
    <fb>336.39</fb>
    <v>8</v>
  </rv>
  <rv s="5">
    <fb>332.73</fb>
    <v>8</v>
  </rv>
  <rv s="5">
    <fb>334.69</fb>
    <v>8</v>
  </rv>
  <rv s="5">
    <fb>19617848</fb>
    <v>9</v>
  </rv>
  <rv s="5">
    <fb>44557</fb>
    <v>7</v>
  </rv>
  <rv s="5">
    <fb>335.46</fb>
    <v>8</v>
  </rv>
  <rv s="5">
    <fb>342.48</fb>
    <v>8</v>
  </rv>
  <rv s="5">
    <fb>335.43</fb>
    <v>8</v>
  </rv>
  <rv s="5">
    <fb>19947029</fb>
    <v>9</v>
  </rv>
  <rv s="5">
    <fb>44558</fb>
    <v>7</v>
  </rv>
  <rv s="5">
    <fb>343.15</fb>
    <v>8</v>
  </rv>
  <rv s="5">
    <fb>343.81</fb>
    <v>8</v>
  </rv>
  <rv s="5">
    <fb>340.32</fb>
    <v>8</v>
  </rv>
  <rv s="5">
    <fb>341.25</fb>
    <v>8</v>
  </rv>
  <rv s="5">
    <fb>15661467</fb>
    <v>9</v>
  </rv>
  <rv s="5">
    <fb>44559</fb>
    <v>7</v>
  </rv>
  <rv s="5">
    <fb>341.3</fb>
    <v>8</v>
  </rv>
  <rv s="5">
    <fb>344.3</fb>
    <v>8</v>
  </rv>
  <rv s="5">
    <fb>339.68</fb>
    <v>8</v>
  </rv>
  <rv s="5">
    <fb>341.95</fb>
    <v>8</v>
  </rv>
  <rv s="5">
    <fb>15041956</fb>
    <v>9</v>
  </rv>
  <rv s="5">
    <fb>44560</fb>
    <v>7</v>
  </rv>
  <rv s="5">
    <fb>341.91</fb>
    <v>8</v>
  </rv>
  <rv s="5">
    <fb>343.13</fb>
    <v>8</v>
  </rv>
  <rv s="5">
    <fb>338.82</fb>
    <v>8</v>
  </rv>
  <rv s="5">
    <fb>339.32</fb>
    <v>8</v>
  </rv>
  <rv s="5">
    <fb>15994471</fb>
    <v>9</v>
  </rv>
  <rv s="5">
    <fb>44561</fb>
    <v>7</v>
  </rv>
  <rv s="5">
    <fb>339.35500000000002</fb>
    <v>8</v>
  </rv>
  <rv s="5">
    <fb>335.85</fb>
    <v>8</v>
  </rv>
  <rv s="5">
    <fb>336.32</fb>
    <v>8</v>
  </rv>
  <rv s="5">
    <fb>18000797</fb>
    <v>9</v>
  </rv>
  <rv s="5">
    <fb>44564</fb>
    <v>7</v>
  </rv>
  <rv s="5">
    <fb>335.35</fb>
    <v>8</v>
  </rv>
  <rv s="5">
    <fb>329.78</fb>
    <v>8</v>
  </rv>
  <rv s="5">
    <fb>334.75</fb>
    <v>8</v>
  </rv>
  <rv s="5">
    <fb>28918013</fb>
    <v>9</v>
  </rv>
  <rv s="5">
    <fb>44565</fb>
    <v>7</v>
  </rv>
  <rv s="5">
    <fb>334.83</fb>
    <v>8</v>
  </rv>
  <rv s="5">
    <fb>335.2</fb>
    <v>8</v>
  </rv>
  <rv s="5">
    <fb>326.12</fb>
    <v>8</v>
  </rv>
  <rv s="5">
    <fb>329.01</fb>
    <v>8</v>
  </rv>
  <rv s="5">
    <fb>32674306</fb>
    <v>9</v>
  </rv>
  <rv s="5">
    <fb>44566</fb>
    <v>7</v>
  </rv>
  <rv s="5">
    <fb>325.86</fb>
    <v>8</v>
  </rv>
  <rv s="5">
    <fb>326.07</fb>
    <v>8</v>
  </rv>
  <rv s="5">
    <fb>315.98</fb>
    <v>8</v>
  </rv>
  <rv s="5">
    <fb>316.38</fb>
    <v>8</v>
  </rv>
  <rv s="5">
    <fb>40054327</fb>
    <v>9</v>
  </rv>
  <rv s="5">
    <fb>44567</fb>
    <v>7</v>
  </rv>
  <rv s="5">
    <fb>313.14999999999998</fb>
    <v>8</v>
  </rv>
  <rv s="5">
    <fb>318.7</fb>
    <v>8</v>
  </rv>
  <rv s="5">
    <fb>311.49</fb>
    <v>8</v>
  </rv>
  <rv s="5">
    <fb>313.88</fb>
    <v>8</v>
  </rv>
  <rv s="5">
    <fb>39646148</fb>
    <v>9</v>
  </rv>
  <rv s="5">
    <fb>44568</fb>
    <v>7</v>
  </rv>
  <rv s="5">
    <fb>314.14999999999998</fb>
    <v>8</v>
  </rv>
  <rv s="5">
    <fb>316.5</fb>
    <v>8</v>
  </rv>
  <rv s="5">
    <fb>310.08999999999997</fb>
    <v>8</v>
  </rv>
  <rv s="5">
    <fb>314.04000000000002</fb>
    <v>8</v>
  </rv>
  <rv s="5">
    <fb>32720018</fb>
    <v>9</v>
  </rv>
  <rv s="5">
    <fb>44571</fb>
    <v>7</v>
  </rv>
  <rv s="5">
    <fb>309.48500000000001</fb>
    <v>8</v>
  </rv>
  <rv s="5">
    <fb>314.72000000000003</fb>
    <v>8</v>
  </rv>
  <rv s="5">
    <fb>304.69</fb>
    <v>8</v>
  </rv>
  <rv s="5">
    <fb>314.27</fb>
    <v>8</v>
  </rv>
  <rv s="5">
    <fb>44289467</fb>
    <v>9</v>
  </rv>
  <rv s="5">
    <fb>44572</fb>
    <v>7</v>
  </rv>
  <rv s="5">
    <fb>313.38</fb>
    <v>8</v>
  </rv>
  <rv s="5">
    <fb>316.61</fb>
    <v>8</v>
  </rv>
  <rv s="5">
    <fb>309.89</fb>
    <v>8</v>
  </rv>
  <rv s="5">
    <fb>314.98</fb>
    <v>8</v>
  </rv>
  <rv s="5">
    <fb>29386774</fb>
    <v>9</v>
  </rv>
  <rv s="5">
    <fb>44573</fb>
    <v>7</v>
  </rv>
  <rv s="5">
    <fb>319.67</fb>
    <v>8</v>
  </rv>
  <rv s="5">
    <fb>323.41000000000003</fb>
    <v>8</v>
  </rv>
  <rv s="5">
    <fb>317.08</fb>
    <v>8</v>
  </rv>
  <rv s="5">
    <fb>318.27</fb>
    <v>8</v>
  </rv>
  <rv s="5">
    <fb>34372217</fb>
    <v>9</v>
  </rv>
  <rv s="5">
    <fb>44574</fb>
    <v>7</v>
  </rv>
  <rv s="5">
    <fb>320.4658</fb>
    <v>8</v>
  </rv>
  <rv s="5">
    <fb>304</fb>
    <v>8</v>
  </rv>
  <rv s="5">
    <fb>304.8</fb>
    <v>8</v>
  </rv>
  <rv s="5">
    <fb>45365979</fb>
    <v>9</v>
  </rv>
  <rv s="5">
    <fb>44575</fb>
    <v>7</v>
  </rv>
  <rv s="5">
    <fb>304.25</fb>
    <v>8</v>
  </rv>
  <rv s="5">
    <fb>310.82</fb>
    <v>8</v>
  </rv>
  <rv s="5">
    <fb>303.75</fb>
    <v>8</v>
  </rv>
  <rv s="5">
    <fb>310.2</fb>
    <v>8</v>
  </rv>
  <rv s="5">
    <fb>39846414</fb>
    <v>9</v>
  </rv>
  <rv s="5">
    <fb>44579</fb>
    <v>7</v>
  </rv>
  <rv s="5">
    <fb>304.07</fb>
    <v>8</v>
  </rv>
  <rv s="5">
    <fb>309.8</fb>
    <v>8</v>
  </rv>
  <rv s="5">
    <fb>301.74</fb>
    <v>8</v>
  </rv>
  <rv s="5">
    <fb>302.64999999999998</fb>
    <v>8</v>
  </rv>
  <rv s="5">
    <fb>42434112</fb>
    <v>9</v>
  </rv>
  <rv s="5">
    <fb>44580</fb>
    <v>7</v>
  </rv>
  <rv s="5">
    <fb>306.29000000000002</fb>
    <v>8</v>
  </rv>
  <rv s="5">
    <fb>313.90929999999997</fb>
    <v>8</v>
  </rv>
  <rv s="5">
    <fb>302.7</fb>
    <v>8</v>
  </rv>
  <rv s="5">
    <fb>303.33</fb>
    <v>8</v>
  </rv>
  <rv s="5">
    <fb>45933855</fb>
    <v>9</v>
  </rv>
  <rv s="5">
    <fb>44581</fb>
    <v>7</v>
  </rv>
  <rv s="5">
    <fb>309.07</fb>
    <v>8</v>
  </rv>
  <rv s="5">
    <fb>311.64940000000001</fb>
    <v>8</v>
  </rv>
  <rv s="5">
    <fb>301.14</fb>
    <v>8</v>
  </rv>
  <rv s="5">
    <fb>301.60000000000002</fb>
    <v>8</v>
  </rv>
  <rv s="5">
    <fb>35380675</fb>
    <v>9</v>
  </rv>
  <rv s="5">
    <fb>44582</fb>
    <v>7</v>
  </rv>
  <rv s="5">
    <fb>302.685</fb>
    <v>8</v>
  </rv>
  <rv s="5">
    <fb>304.11</fb>
    <v>8</v>
  </rv>
  <rv s="5">
    <fb>295.61</fb>
    <v>8</v>
  </rv>
  <rv s="5">
    <fb>296.02999999999997</fb>
    <v>8</v>
  </rv>
  <rv s="5">
    <fb>57984403</fb>
    <v>9</v>
  </rv>
  <rv s="5">
    <fb>44585</fb>
    <v>7</v>
  </rv>
  <rv s="5">
    <fb>292.2</fb>
    <v>8</v>
  </rv>
  <rv s="5">
    <fb>297.11</fb>
    <v>8</v>
  </rv>
  <rv s="5">
    <fb>276.05</fb>
    <v>8</v>
  </rv>
  <rv s="5">
    <fb>296.37</fb>
    <v>8</v>
  </rv>
  <rv s="5">
    <fb>86035393</fb>
    <v>9</v>
  </rv>
  <rv s="5">
    <fb>44586</fb>
    <v>7</v>
  </rv>
  <rv s="5">
    <fb>291.52</fb>
    <v>8</v>
  </rv>
  <rv s="5">
    <fb>294.99</fb>
    <v>8</v>
  </rv>
  <rv s="5">
    <fb>285.17</fb>
    <v>8</v>
  </rv>
  <rv s="5">
    <fb>288.49</fb>
    <v>8</v>
  </rv>
  <rv s="5">
    <fb>72848638</fb>
    <v>9</v>
  </rv>
  <rv s="5">
    <fb>44587</fb>
    <v>7</v>
  </rv>
  <rv s="5">
    <fb>307.98500000000001</fb>
    <v>8</v>
  </rv>
  <rv s="5">
    <fb>308.5</fb>
    <v>8</v>
  </rv>
  <rv s="5">
    <fb>293.02999999999997</fb>
    <v>8</v>
  </rv>
  <rv s="5">
    <fb>296.70999999999998</fb>
    <v>8</v>
  </rv>
  <rv s="5">
    <fb>90428853</fb>
    <v>9</v>
  </rv>
  <rv s="5">
    <fb>44588</fb>
    <v>7</v>
  </rv>
  <rv s="5">
    <fb>302.66000000000003</fb>
    <v>8</v>
  </rv>
  <rv s="5">
    <fb>307.3</fb>
    <v>8</v>
  </rv>
  <rv s="5">
    <fb>297.93</fb>
    <v>8</v>
  </rv>
  <rv s="5">
    <fb>299.83999999999997</fb>
    <v>8</v>
  </rv>
  <rv s="5">
    <fb>53481317</fb>
    <v>9</v>
  </rv>
  <rv s="5">
    <fb>44589</fb>
    <v>7</v>
  </rv>
  <rv s="5">
    <fb>300.23</fb>
    <v>8</v>
  </rv>
  <rv s="5">
    <fb>308.48</fb>
    <v>8</v>
  </rv>
  <rv s="5">
    <fb>294.45</fb>
    <v>8</v>
  </rv>
  <rv s="5">
    <fb>308.26</fb>
    <v>8</v>
  </rv>
  <rv s="5">
    <fb>49743698</fb>
    <v>9</v>
  </rv>
  <rv s="5">
    <fb>44592</fb>
    <v>7</v>
  </rv>
  <rv s="5">
    <fb>308.95</fb>
    <v>8</v>
  </rv>
  <rv s="5">
    <fb>312.38</fb>
    <v>8</v>
  </rv>
  <rv s="5">
    <fb>306.37</fb>
    <v>8</v>
  </rv>
  <rv s="5">
    <fb>310.98</fb>
    <v>8</v>
  </rv>
  <rv s="5">
    <fb>46444536</fb>
    <v>9</v>
  </rv>
  <rv s="5">
    <fb>44593</fb>
    <v>7</v>
  </rv>
  <rv s="5">
    <fb>310.41000000000003</fb>
    <v>8</v>
  </rv>
  <rv s="5">
    <fb>310.63</fb>
    <v>8</v>
  </rv>
  <rv s="5">
    <fb>305.1293</fb>
    <v>8</v>
  </rv>
  <rv s="5">
    <fb>308.76</fb>
    <v>8</v>
  </rv>
  <rv s="5">
    <fb>40950396</fb>
    <v>9</v>
  </rv>
  <rv s="5">
    <fb>44594</fb>
    <v>7</v>
  </rv>
  <rv s="5">
    <fb>309.63</fb>
    <v>8</v>
  </rv>
  <rv s="5">
    <fb>315.12</fb>
    <v>8</v>
  </rv>
  <rv s="5">
    <fb>308.88</fb>
    <v>8</v>
  </rv>
  <rv s="5">
    <fb>313.45999999999998</fb>
    <v>8</v>
  </rv>
  <rv s="5">
    <fb>36635989</fb>
    <v>9</v>
  </rv>
  <rv s="5">
    <fb>44595</fb>
    <v>7</v>
  </rv>
  <rv s="5">
    <fb>309.49</fb>
    <v>8</v>
  </rv>
  <rv s="5">
    <fb>311.23</fb>
    <v>8</v>
  </rv>
  <rv s="5">
    <fb>299.95999999999998</fb>
    <v>8</v>
  </rv>
  <rv s="5">
    <fb>301.25</fb>
    <v>8</v>
  </rv>
  <rv s="5">
    <fb>43729972</fb>
    <v>9</v>
  </rv>
  <rv s="5">
    <fb>44596</fb>
    <v>7</v>
  </rv>
  <rv s="5">
    <fb>300.20999999999998</fb>
    <v>8</v>
  </rv>
  <rv s="5">
    <fb>308.8</fb>
    <v>8</v>
  </rv>
  <rv s="5">
    <fb>299.97000000000003</fb>
    <v>8</v>
  </rv>
  <rv s="5">
    <fb>305.94</fb>
    <v>8</v>
  </rv>
  <rv s="5">
    <fb>35096488</fb>
    <v>9</v>
  </rv>
  <rv s="5">
    <fb>44599</fb>
    <v>7</v>
  </rv>
  <rv s="5">
    <fb>306.17</fb>
    <v>8</v>
  </rv>
  <rv s="5">
    <fb>307.83999999999997</fb>
    <v>8</v>
  </rv>
  <rv s="5">
    <fb>299.89999999999998</fb>
    <v>8</v>
  </rv>
  <rv s="5">
    <fb>300.95</fb>
    <v>8</v>
  </rv>
  <rv s="5">
    <fb>28533286</fb>
    <v>9</v>
  </rv>
  <rv s="5">
    <fb>44600</fb>
    <v>7</v>
  </rv>
  <rv s="5">
    <fb>305.56099999999998</fb>
    <v>8</v>
  </rv>
  <rv s="5">
    <fb>299.95</fb>
    <v>8</v>
  </rv>
  <rv s="5">
    <fb>304.56</fb>
    <v>8</v>
  </rv>
  <rv s="5">
    <fb>32421188</fb>
    <v>9</v>
  </rv>
  <rv s="5">
    <fb>44601</fb>
    <v>7</v>
  </rv>
  <rv s="5">
    <fb>309.86500000000001</fb>
    <v>8</v>
  </rv>
  <rv s="5">
    <fb>311.93</fb>
    <v>8</v>
  </rv>
  <rv s="5">
    <fb>307.39</fb>
    <v>8</v>
  </rv>
  <rv s="5">
    <fb>311.20999999999998</fb>
    <v>8</v>
  </rv>
  <rv s="5">
    <fb>31284671</fb>
    <v>9</v>
  </rv>
  <rv s="5">
    <fb>44602</fb>
    <v>7</v>
  </rv>
  <rv s="5">
    <fb>304.04000000000002</fb>
    <v>8</v>
  </rv>
  <rv s="5">
    <fb>309.12</fb>
    <v>8</v>
  </rv>
  <rv s="5">
    <fb>300.7</fb>
    <v>8</v>
  </rv>
  <rv s="5">
    <fb>302.38</fb>
    <v>8</v>
  </rv>
  <rv s="5">
    <fb>45386199</fb>
    <v>9</v>
  </rv>
  <rv s="5">
    <fb>44603</fb>
    <v>7</v>
  </rv>
  <rv s="5">
    <fb>303.19</fb>
    <v>8</v>
  </rv>
  <rv s="5">
    <fb>304.29000000000002</fb>
    <v>8</v>
  </rv>
  <rv s="5">
    <fb>294.22000000000003</fb>
    <v>8</v>
  </rv>
  <rv s="5">
    <fb>295.04000000000002</fb>
    <v>8</v>
  </rv>
  <rv s="5">
    <fb>39175620</fb>
    <v>9</v>
  </rv>
  <rv s="5">
    <fb>44606</fb>
    <v>7</v>
  </rv>
  <rv s="5">
    <fb>293.77</fb>
    <v>8</v>
  </rv>
  <rv s="5">
    <fb>296.76</fb>
    <v>8</v>
  </rv>
  <rv s="5">
    <fb>291.35000000000002</fb>
    <v>8</v>
  </rv>
  <rv s="5">
    <fb>295</fb>
    <v>8</v>
  </rv>
  <rv s="5">
    <fb>36359487</fb>
    <v>9</v>
  </rv>
  <rv s="5">
    <fb>44607</fb>
    <v>7</v>
  </rv>
  <rv s="5">
    <fb>300.00799999999998</fb>
    <v>8</v>
  </rv>
  <rv s="5">
    <fb>300.8</fb>
    <v>8</v>
  </rv>
  <rv s="5">
    <fb>297.02</fb>
    <v>8</v>
  </rv>
  <rv s="5">
    <fb>300.47000000000003</fb>
    <v>8</v>
  </rv>
  <rv s="5">
    <fb>27379488</fb>
    <v>9</v>
  </rv>
  <rv s="5">
    <fb>44608</fb>
    <v>7</v>
  </rv>
  <rv s="5">
    <fb>298.36500000000001</fb>
    <v>8</v>
  </rv>
  <rv s="5">
    <fb>300.87</fb>
    <v>8</v>
  </rv>
  <rv s="5">
    <fb>293.68</fb>
    <v>8</v>
  </rv>
  <rv s="5">
    <fb>299.5</fb>
    <v>8</v>
  </rv>
  <rv s="5">
    <fb>29982121</fb>
    <v>9</v>
  </rv>
  <rv s="5">
    <fb>44609</fb>
    <v>7</v>
  </rv>
  <rv s="5">
    <fb>296.36</fb>
    <v>8</v>
  </rv>
  <rv s="5">
    <fb>296.8</fb>
    <v>8</v>
  </rv>
  <rv s="5">
    <fb>290</fb>
    <v>8</v>
  </rv>
  <rv s="5">
    <fb>290.73</fb>
    <v>8</v>
  </rv>
  <rv s="5">
    <fb>32461580</fb>
    <v>9</v>
  </rv>
  <rv s="5">
    <fb>44610</fb>
    <v>7</v>
  </rv>
  <rv s="5">
    <fb>293.05</fb>
    <v>8</v>
  </rv>
  <rv s="5">
    <fb>293.86</fb>
    <v>8</v>
  </rv>
  <rv s="5">
    <fb>286.30500000000001</fb>
    <v>8</v>
  </rv>
  <rv s="5">
    <fb>287.93</fb>
    <v>8</v>
  </rv>
  <rv s="5">
    <fb>34264008</fb>
    <v>9</v>
  </rv>
  <rv s="5">
    <fb>44614</fb>
    <v>7</v>
  </rv>
  <rv s="5">
    <fb>285</fb>
    <v>8</v>
  </rv>
  <rv s="5">
    <fb>291.54000000000002</fb>
    <v>8</v>
  </rv>
  <rv s="5">
    <fb>284.5</fb>
    <v>8</v>
  </rv>
  <rv s="5">
    <fb>287.72000000000003</fb>
    <v>8</v>
  </rv>
  <rv s="5">
    <fb>41736117</fb>
    <v>9</v>
  </rv>
  <rv s="5">
    <fb>44615</fb>
    <v>7</v>
  </rv>
  <rv s="5">
    <fb>290.18</fb>
    <v>8</v>
  </rv>
  <rv s="5">
    <fb>291.7</fb>
    <v>8</v>
  </rv>
  <rv s="5">
    <fb>280.10000000000002</fb>
    <v>8</v>
  </rv>
  <rv s="5">
    <fb>280.27</fb>
    <v>8</v>
  </rv>
  <rv s="5">
    <fb>37811167</fb>
    <v>9</v>
  </rv>
  <rv s="5">
    <fb>44616</fb>
    <v>7</v>
  </rv>
  <rv s="5">
    <fb>272.51</fb>
    <v>8</v>
  </rv>
  <rv s="5">
    <fb>295.16000000000003</fb>
    <v>8</v>
  </rv>
  <rv s="5">
    <fb>271.52</fb>
    <v>8</v>
  </rv>
  <rv s="5">
    <fb>294.58999999999997</fb>
    <v>8</v>
  </rv>
  <rv s="5">
    <fb>56989686</fb>
    <v>9</v>
  </rv>
  <rv s="5">
    <fb>44617</fb>
    <v>7</v>
  </rv>
  <rv s="5">
    <fb>295.14</fb>
    <v>8</v>
  </rv>
  <rv s="5">
    <fb>297.63</fb>
    <v>8</v>
  </rv>
  <rv s="5">
    <fb>291.65499999999997</fb>
    <v>8</v>
  </rv>
  <rv s="5">
    <fb>297.31</fb>
    <v>8</v>
  </rv>
  <rv s="5">
    <fb>32546721</fb>
    <v>9</v>
  </rv>
  <rv s="5">
    <fb>44620</fb>
    <v>7</v>
  </rv>
  <rv s="5">
    <fb>294.31</fb>
    <v>8</v>
  </rv>
  <rv s="5">
    <fb>299.14</fb>
    <v>8</v>
  </rv>
  <rv s="5">
    <fb>293</fb>
    <v>8</v>
  </rv>
  <rv s="5">
    <fb>298.79000000000002</fb>
    <v>8</v>
  </rv>
  <rv s="5">
    <fb>34627457</fb>
    <v>9</v>
  </rv>
  <rv s="5">
    <fb>44621</fb>
    <v>7</v>
  </rv>
  <rv s="5">
    <fb>296.39999999999998</fb>
    <v>8</v>
  </rv>
  <rv s="5">
    <fb>292.14999999999998</fb>
    <v>8</v>
  </rv>
  <rv s="5">
    <fb>294.95</fb>
    <v>8</v>
  </rv>
  <rv s="5">
    <fb>31217778</fb>
    <v>9</v>
  </rv>
  <rv s="5">
    <fb>44622</fb>
    <v>7</v>
  </rv>
  <rv s="5">
    <fb>295.36</fb>
    <v>8</v>
  </rv>
  <rv s="5">
    <fb>301.47000000000003</fb>
    <v>8</v>
  </rv>
  <rv s="5">
    <fb>293.69799999999998</fb>
    <v>8</v>
  </rv>
  <rv s="5">
    <fb>300.19</fb>
    <v>8</v>
  </rv>
  <rv s="5">
    <fb>31873007</fb>
    <v>9</v>
  </rv>
  <rv s="5">
    <fb>44623</fb>
    <v>7</v>
  </rv>
  <rv s="5">
    <fb>302.89</fb>
    <v>8</v>
  </rv>
  <rv s="5">
    <fb>303.13</fb>
    <v>8</v>
  </rv>
  <rv s="5">
    <fb>294.05</fb>
    <v>8</v>
  </rv>
  <rv s="5">
    <fb>295.92</fb>
    <v>8</v>
  </rv>
  <rv s="5">
    <fb>27314469</fb>
    <v>9</v>
  </rv>
  <rv s="5">
    <fb>44624</fb>
    <v>7</v>
  </rv>
  <rv s="5">
    <fb>294.29000000000002</fb>
    <v>8</v>
  </rv>
  <rv s="5">
    <fb>295.66000000000003</fb>
    <v>8</v>
  </rv>
  <rv s="5">
    <fb>287.16500000000002</fb>
    <v>8</v>
  </rv>
  <rv s="5">
    <fb>289.86</fb>
    <v>8</v>
  </rv>
  <rv s="5">
    <fb>32369655</fb>
    <v>9</v>
  </rv>
  <rv s="5">
    <fb>44627</fb>
    <v>7</v>
  </rv>
  <rv s="5">
    <fb>288.52999999999997</fb>
    <v>8</v>
  </rv>
  <rv s="5">
    <fb>289.69</fb>
    <v>8</v>
  </rv>
  <rv s="5">
    <fb>278.52999999999997</fb>
    <v>8</v>
  </rv>
  <rv s="5">
    <fb>278.91000000000003</fb>
    <v>8</v>
  </rv>
  <rv s="5">
    <fb>43157178</fb>
    <v>9</v>
  </rv>
  <rv s="5">
    <fb>44628</fb>
    <v>7</v>
  </rv>
  <rv s="5">
    <fb>277.8</fb>
    <v>8</v>
  </rv>
  <rv s="5">
    <fb>283.95999999999998</fb>
    <v>8</v>
  </rv>
  <rv s="5">
    <fb>270</fb>
    <v>8</v>
  </rv>
  <rv s="5">
    <fb>275.85000000000002</fb>
    <v>8</v>
  </rv>
  <rv s="5">
    <fb>48159475</fb>
    <v>9</v>
  </rv>
  <rv s="5">
    <fb>44629</fb>
    <v>7</v>
  </rv>
  <rv s="5">
    <fb>283.44</fb>
    <v>8</v>
  </rv>
  <rv s="5">
    <fb>289.60000000000002</fb>
    <v>8</v>
  </rv>
  <rv s="5">
    <fb>280.77999999999997</fb>
    <v>8</v>
  </rv>
  <rv s="5">
    <fb>288.5</fb>
    <v>8</v>
  </rv>
  <rv s="5">
    <fb>35204480</fb>
    <v>9</v>
  </rv>
  <rv s="5">
    <fb>44630</fb>
    <v>7</v>
  </rv>
  <rv s="5">
    <fb>283.02</fb>
    <v>8</v>
  </rv>
  <rv s="5">
    <fb>286.60000000000002</fb>
    <v>8</v>
  </rv>
  <rv s="5">
    <fb>280.58</fb>
    <v>8</v>
  </rv>
  <rv s="5">
    <fb>285.58999999999997</fb>
    <v>8</v>
  </rv>
  <rv s="5">
    <fb>30628012</fb>
    <v>9</v>
  </rv>
  <rv s="5">
    <fb>44631</fb>
    <v>7</v>
  </rv>
  <rv s="5">
    <fb>287.95999999999998</fb>
    <v>8</v>
  </rv>
  <rv s="5">
    <fb>289.51</fb>
    <v>8</v>
  </rv>
  <rv s="5">
    <fb>279.43</fb>
    <v>8</v>
  </rv>
  <rv s="5">
    <fb>280.07</fb>
    <v>8</v>
  </rv>
  <rv s="5">
    <fb>27209330</fb>
    <v>9</v>
  </rv>
  <rv s="5">
    <fb>44634</fb>
    <v>7</v>
  </rv>
  <rv s="5">
    <fb>280.33999999999997</fb>
    <v>8</v>
  </rv>
  <rv s="5">
    <fb>285.39920000000001</fb>
    <v>8</v>
  </rv>
  <rv s="5">
    <fb>275.82</fb>
    <v>8</v>
  </rv>
  <rv s="5">
    <fb>276.44</fb>
    <v>8</v>
  </rv>
  <rv s="5">
    <fb>30660747</fb>
    <v>9</v>
  </rv>
  <rv s="5">
    <fb>44635</fb>
    <v>7</v>
  </rv>
  <rv s="5">
    <fb>280.35000000000002</fb>
    <v>8</v>
  </rv>
  <rv s="5">
    <fb>287.82</fb>
    <v>8</v>
  </rv>
  <rv s="5">
    <fb>278.72500000000002</fb>
    <v>8</v>
  </rv>
  <rv s="5">
    <fb>287.14999999999998</fb>
    <v>8</v>
  </rv>
  <rv s="5">
    <fb>34245085</fb>
    <v>9</v>
  </rv>
  <rv s="5">
    <fb>44636</fb>
    <v>7</v>
  </rv>
  <rv s="5">
    <fb>289.11</fb>
    <v>8</v>
  </rv>
  <rv s="5">
    <fb>294.57</fb>
    <v>8</v>
  </rv>
  <rv s="5">
    <fb>283.2</fb>
    <v>8</v>
  </rv>
  <rv s="5">
    <fb>294.39</fb>
    <v>8</v>
  </rv>
  <rv s="5">
    <fb>37826329</fb>
    <v>9</v>
  </rv>
  <rv s="5">
    <fb>44637</fb>
    <v>7</v>
  </rv>
  <rv s="5">
    <fb>293.29000000000002</fb>
    <v>8</v>
  </rv>
  <rv s="5">
    <fb>289.37</fb>
    <v>8</v>
  </rv>
  <rv s="5">
    <fb>295.22000000000003</fb>
    <v>8</v>
  </rv>
  <rv s="5">
    <fb>30816633</fb>
    <v>9</v>
  </rv>
  <rv s="5">
    <fb>44638</fb>
    <v>7</v>
  </rv>
  <rv s="5">
    <fb>295.37</fb>
    <v>8</v>
  </rv>
  <rv s="5">
    <fb>301</fb>
    <v>8</v>
  </rv>
  <rv s="5">
    <fb>292.73</fb>
    <v>8</v>
  </rv>
  <rv s="5">
    <fb>300.43</fb>
    <v>8</v>
  </rv>
  <rv s="5">
    <fb>43390625</fb>
    <v>9</v>
  </rv>
  <rv s="5">
    <fb>44641</fb>
    <v>7</v>
  </rv>
  <rv s="5">
    <fb>298.89</fb>
    <v>8</v>
  </rv>
  <rv s="5">
    <fb>300.14</fb>
    <v>8</v>
  </rv>
  <rv s="5">
    <fb>294.89999999999998</fb>
    <v>8</v>
  </rv>
  <rv s="5">
    <fb>299.16000000000003</fb>
    <v>8</v>
  </rv>
  <rv s="5">
    <fb>28351245</fb>
    <v>9</v>
  </rv>
  <rv s="5">
    <fb>44642</fb>
    <v>7</v>
  </rv>
  <rv s="5">
    <fb>299.8</fb>
    <v>8</v>
  </rv>
  <rv s="5">
    <fb>305</fb>
    <v>8</v>
  </rv>
  <rv s="5">
    <fb>298.77</fb>
    <v>8</v>
  </rv>
  <rv s="5">
    <fb>304.06</fb>
    <v>8</v>
  </rv>
  <rv s="5">
    <fb>27599689</fb>
    <v>9</v>
  </rv>
  <rv s="5">
    <fb>44643</fb>
    <v>7</v>
  </rv>
  <rv s="5">
    <fb>300.51</fb>
    <v>8</v>
  </rv>
  <rv s="5">
    <fb>303.23</fb>
    <v>8</v>
  </rv>
  <rv s="5">
    <fb>297.7201</fb>
    <v>8</v>
  </rv>
  <rv s="5">
    <fb>299.49</fb>
    <v>8</v>
  </rv>
  <rv s="5">
    <fb>25715377</fb>
    <v>9</v>
  </rv>
  <rv s="5">
    <fb>44644</fb>
    <v>7</v>
  </rv>
  <rv s="5">
    <fb>304.2</fb>
    <v>8</v>
  </rv>
  <rv s="5">
    <fb>298.315</fb>
    <v>8</v>
  </rv>
  <rv s="5">
    <fb>304.10000000000002</fb>
    <v>8</v>
  </rv>
  <rv s="5">
    <fb>24484456</fb>
    <v>9</v>
  </rv>
  <rv s="5">
    <fb>44645</fb>
    <v>7</v>
  </rv>
  <rv s="5">
    <fb>305.23</fb>
    <v>8</v>
  </rv>
  <rv s="5">
    <fb>305.5</fb>
    <v>8</v>
  </rv>
  <rv s="5">
    <fb>299.28550000000001</fb>
    <v>8</v>
  </rv>
  <rv s="5">
    <fb>303.68</fb>
    <v>8</v>
  </rv>
  <rv s="5">
    <fb>22566453</fb>
    <v>9</v>
  </rv>
  <rv s="5">
    <fb>44648</fb>
    <v>7</v>
  </rv>
  <rv s="5">
    <fb>304.33</fb>
    <v>8</v>
  </rv>
  <rv s="5">
    <fb>310.8</fb>
    <v>8</v>
  </rv>
  <rv s="5">
    <fb>310.7</fb>
    <v>8</v>
  </rv>
  <rv s="5">
    <fb>29578188</fb>
    <v>9</v>
  </rv>
  <rv s="5">
    <fb>44649</fb>
    <v>7</v>
  </rv>
  <rv s="5">
    <fb>313.91000000000003</fb>
    <v>8</v>
  </rv>
  <rv s="5">
    <fb>315.82</fb>
    <v>8</v>
  </rv>
  <rv s="5">
    <fb>309.05</fb>
    <v>8</v>
  </rv>
  <rv s="5">
    <fb>315.41000000000003</fb>
    <v>8</v>
  </rv>
  <rv s="5">
    <fb>30393403</fb>
    <v>9</v>
  </rv>
  <rv s="5">
    <fb>44650</fb>
    <v>7</v>
  </rv>
  <rv s="5">
    <fb>313.76</fb>
    <v>8</v>
  </rv>
  <rv s="5">
    <fb>315.95</fb>
    <v>8</v>
  </rv>
  <rv s="5">
    <fb>311.58</fb>
    <v>8</v>
  </rv>
  <rv s="5">
    <fb>313.86</fb>
    <v>8</v>
  </rv>
  <rv s="5">
    <fb>28163555</fb>
    <v>9</v>
  </rv>
  <rv s="5">
    <fb>44651</fb>
    <v>7</v>
  </rv>
  <rv s="5">
    <fb>313.89999999999998</fb>
    <v>8</v>
  </rv>
  <rv s="5">
    <fb>315.14</fb>
    <v>8</v>
  </rv>
  <rv s="5">
    <fb>307.89</fb>
    <v>8</v>
  </rv>
  <rv s="5">
    <fb>308.31</fb>
    <v>8</v>
  </rv>
  <rv s="5">
    <fb>33422070</fb>
    <v>9</v>
  </rv>
  <rv s="5">
    <fb>44652</fb>
    <v>7</v>
  </rv>
  <rv s="5">
    <fb>309.37</fb>
    <v>8</v>
  </rv>
  <rv s="5">
    <fb>310.13</fb>
    <v>8</v>
  </rv>
  <rv s="5">
    <fb>305.54000000000002</fb>
    <v>8</v>
  </rv>
  <rv s="5">
    <fb>309.42</fb>
    <v>8</v>
  </rv>
  <rv s="5">
    <fb>27110529</fb>
    <v>9</v>
  </rv>
  <rv s="0">
    <v>https://www.bing.com/financeapi/forcetrigger?t=a24kar&amp;q=XNAS%3aTSLA&amp;form=skydnc</v>
    <v>Learn more on Bing</v>
  </rv>
  <rv s="6">
    <v>10</v>
    <v>TESLA, INC. (XNAS:TSLA)</v>
    <v>11</v>
    <v>12</v>
    <v>Finance</v>
    <v>5</v>
    <v>en-US</v>
    <v>a24kar</v>
    <v>268435456</v>
    <v>1</v>
    <v>Powered by Refinitiv</v>
    <v>1243.49</v>
    <v>546.98</v>
    <v>2.085</v>
    <v>6.99</v>
    <v>6.4870000000000006E-3</v>
    <v>6.41</v>
    <v>5.9099999999999995E-3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1094.75</v>
    <v>Automobiles &amp; Auto Parts</v>
    <v>Stock</v>
    <v>44652.999998726562</v>
    <v>756</v>
    <v>1066.6400000000001</v>
    <v>1120932000000</v>
    <v>TESLA, INC.</v>
    <v>TESLA, INC.</v>
    <v>1081.1500000000001</v>
    <v>218.95230000000001</v>
    <v>1077.5999999999999</v>
    <v>1084.5899999999999</v>
    <v>1091</v>
    <v>1033508000</v>
    <v>TSLA</v>
    <v>TESLA, INC. (XNAS:TSLA)</v>
    <v>18087741</v>
    <v>25393709</v>
    <v>2003</v>
  </rv>
  <rv s="4">
    <v>757</v>
  </rv>
  <rv s="5">
    <fb>778.4</fb>
    <v>8</v>
  </rv>
  <rv s="5">
    <fb>780.78</fb>
    <v>8</v>
  </rv>
  <rv s="5">
    <fb>763.59</fb>
    <v>8</v>
  </rv>
  <rv s="5">
    <fb>775.22</fb>
    <v>8</v>
  </rv>
  <rv s="5">
    <fb>17031414</fb>
    <v>9</v>
  </rv>
  <rv s="5">
    <fb>796.5</fb>
    <v>8</v>
  </rv>
  <rv s="5">
    <fb>806.96990000000005</fb>
    <v>8</v>
  </rv>
  <rv s="5">
    <fb>776.12</fb>
    <v>8</v>
  </rv>
  <rv s="5">
    <fb>781.53</fb>
    <v>8</v>
  </rv>
  <rv s="5">
    <fb>30483341</fb>
    <v>9</v>
  </rv>
  <rv s="5">
    <fb>784.7962</fb>
    <v>8</v>
  </rv>
  <rv s="5">
    <fb>797.31</fb>
    <v>8</v>
  </rv>
  <rv s="5">
    <fb>774.2</fb>
    <v>8</v>
  </rv>
  <rv s="5">
    <fb>780.59</fb>
    <v>8</v>
  </rv>
  <rv s="5">
    <fb>18432625</fb>
    <v>9</v>
  </rv>
  <rv s="5">
    <fb>776.2</fb>
    <v>8</v>
  </rv>
  <rv s="5">
    <fb>786.66</fb>
    <v>8</v>
  </rv>
  <rv s="5">
    <fb>773.22</fb>
    <v>8</v>
  </rv>
  <rv s="5">
    <fb>782.75</fb>
    <v>8</v>
  </rv>
  <rv s="5">
    <fb>14632768</fb>
    <v>9</v>
  </rv>
  <rv s="5">
    <fb>785.46</fb>
    <v>8</v>
  </rv>
  <rv s="5">
    <fb>805</fb>
    <v>8</v>
  </rv>
  <rv s="5">
    <fb>783.38</fb>
    <v>8</v>
  </rv>
  <rv s="5">
    <fb>793.61</fb>
    <v>8</v>
  </rv>
  <rv s="5">
    <fb>19195782</fb>
    <v>9</v>
  </rv>
  <rv s="5">
    <fb>796.21</fb>
    <v>8</v>
  </rv>
  <rv s="5">
    <fb>796.38</fb>
    <v>8</v>
  </rv>
  <rv s="5">
    <fb>780.91</fb>
    <v>8</v>
  </rv>
  <rv s="5">
    <fb>785.49</fb>
    <v>8</v>
  </rv>
  <rv s="5">
    <fb>16738604</fb>
    <v>9</v>
  </rv>
  <rv s="5">
    <fb>787.65</fb>
    <v>8</v>
  </rv>
  <rv s="5">
    <fb>801.24</fb>
    <v>8</v>
  </rv>
  <rv s="5">
    <fb>785.5</fb>
    <v>8</v>
  </rv>
  <rv s="5">
    <fb>791.94</fb>
    <v>8</v>
  </rv>
  <rv s="5">
    <fb>14200322</fb>
    <v>9</v>
  </rv>
  <rv s="5">
    <fb>800.93</fb>
    <v>8</v>
  </rv>
  <rv s="5">
    <fb>812.32</fb>
    <v>8</v>
  </rv>
  <rv s="5">
    <fb>796.57</fb>
    <v>8</v>
  </rv>
  <rv s="5">
    <fb>805.72</fb>
    <v>8</v>
  </rv>
  <rv s="5">
    <fb>22020040</fb>
    <v>9</v>
  </rv>
  <rv s="5">
    <fb>810.47</fb>
    <v>8</v>
  </rv>
  <rv s="5">
    <fb>815.41</fb>
    <v>8</v>
  </rv>
  <rv s="5">
    <fb>805.78</fb>
    <v>8</v>
  </rv>
  <rv s="5">
    <fb>811.08</fb>
    <v>8</v>
  </rv>
  <rv s="5">
    <fb>14120075</fb>
    <v>9</v>
  </rv>
  <rv s="5">
    <fb>815.49</fb>
    <v>8</v>
  </rv>
  <rv s="5">
    <fb>820.25</fb>
    <v>8</v>
  </rv>
  <rv s="5">
    <fb>813.3501</fb>
    <v>8</v>
  </rv>
  <rv s="5">
    <fb>818.32</fb>
    <v>8</v>
  </rv>
  <rv s="5">
    <fb>12247170</fb>
    <v>9</v>
  </rv>
  <rv s="5">
    <fb>823.73839999999996</fb>
    <v>8</v>
  </rv>
  <rv s="5">
    <fb>843.21</fb>
    <v>8</v>
  </rv>
  <rv s="5">
    <fb>822.35</fb>
    <v>8</v>
  </rv>
  <rv s="5">
    <fb>843.03</fb>
    <v>8</v>
  </rv>
  <rv s="5">
    <fb>18924567</fb>
    <v>9</v>
  </rv>
  <rv s="5">
    <fb>851.79</fb>
    <v>8</v>
  </rv>
  <rv s="5">
    <fb>875.26</fb>
    <v>8</v>
  </rv>
  <rv s="5">
    <fb>851.47</fb>
    <v>8</v>
  </rv>
  <rv s="5">
    <fb>870.11</fb>
    <v>8</v>
  </rv>
  <rv s="5">
    <fb>24207244</fb>
    <v>9</v>
  </rv>
  <rv s="5">
    <fb>877.53</fb>
    <v>8</v>
  </rv>
  <rv s="5">
    <fb>877.95</fb>
    <v>8</v>
  </rv>
  <rv s="5">
    <fb>862.51</fb>
    <v>8</v>
  </rv>
  <rv s="5">
    <fb>864.27</fb>
    <v>8</v>
  </rv>
  <rv s="5">
    <fb>17381128</fb>
    <v>9</v>
  </rv>
  <rv s="5">
    <fb>865.35</fb>
    <v>8</v>
  </rv>
  <rv s="5">
    <fb>869.49</fb>
    <v>8</v>
  </rv>
  <rv s="5">
    <fb>857.38</fb>
    <v>8</v>
  </rv>
  <rv s="5">
    <fb>865.8</fb>
    <v>8</v>
  </rv>
  <rv s="5">
    <fb>14032052</fb>
    <v>9</v>
  </rv>
  <rv s="5">
    <fb>856</fb>
    <v>8</v>
  </rv>
  <rv s="5">
    <fb>900</fb>
    <v>8</v>
  </rv>
  <rv s="5">
    <fb>855.50459999999998</fb>
    <v>8</v>
  </rv>
  <rv s="5">
    <fb>894</fb>
    <v>8</v>
  </rv>
  <rv s="5">
    <fb>31481454</fb>
    <v>9</v>
  </rv>
  <rv s="5">
    <fb>895.5</fb>
    <v>8</v>
  </rv>
  <rv s="5">
    <fb>910</fb>
    <v>8</v>
  </rv>
  <rv s="5">
    <fb>890.96</fb>
    <v>8</v>
  </rv>
  <rv s="5">
    <fb>909.68</fb>
    <v>8</v>
  </rv>
  <rv s="5">
    <fb>22880835</fb>
    <v>9</v>
  </rv>
  <rv s="5">
    <fb>950.53</fb>
    <v>8</v>
  </rv>
  <rv s="5">
    <fb>1045.02</fb>
    <v>8</v>
  </rv>
  <rv s="5">
    <fb>944.2</fb>
    <v>8</v>
  </rv>
  <rv s="5">
    <fb>1024.8599999999999</fb>
    <v>8</v>
  </rv>
  <rv s="5">
    <fb>62852099</fb>
    <v>9</v>
  </rv>
  <rv s="5">
    <fb>1024.69</fb>
    <v>8</v>
  </rv>
  <rv s="5">
    <fb>1094.94</fb>
    <v>8</v>
  </rv>
  <rv s="5">
    <fb>1001.44</fb>
    <v>8</v>
  </rv>
  <rv s="5">
    <fb>1018.43</fb>
    <v>8</v>
  </rv>
  <rv s="5">
    <fb>62414968</fb>
    <v>9</v>
  </rv>
  <rv s="5">
    <fb>1039.6600000000001</fb>
    <v>8</v>
  </rv>
  <rv s="5">
    <fb>1070.8800000000001</fb>
    <v>8</v>
  </rv>
  <rv s="5">
    <fb>1030.78</fb>
    <v>8</v>
  </rv>
  <rv s="5">
    <fb>1037.8599999999999</fb>
    <v>8</v>
  </rv>
  <rv s="5">
    <fb>38526459</fb>
    <v>9</v>
  </rv>
  <rv s="5">
    <fb>1068.3050000000001</fb>
    <v>8</v>
  </rv>
  <rv s="5">
    <fb>1081</fb>
    <v>8</v>
  </rv>
  <rv s="5">
    <fb>1054.2</fb>
    <v>8</v>
  </rv>
  <rv s="5">
    <fb>1077.04</fb>
    <v>8</v>
  </rv>
  <rv s="5">
    <fb>27213173</fb>
    <v>9</v>
  </rv>
  <rv s="5">
    <fb>1081.8599999999999</fb>
    <v>8</v>
  </rv>
  <rv s="5">
    <fb>1115.21</fb>
    <v>8</v>
  </rv>
  <rv s="5">
    <fb>1073.2049999999999</fb>
    <v>8</v>
  </rv>
  <rv s="5">
    <fb>1114</fb>
    <v>8</v>
  </rv>
  <rv s="5">
    <fb>29918417</fb>
    <v>9</v>
  </rv>
  <rv s="5">
    <fb>1145</fb>
    <v>8</v>
  </rv>
  <rv s="5">
    <fb>1209.75</fb>
    <v>8</v>
  </rv>
  <rv s="5">
    <fb>1118.6600000000001</fb>
    <v>8</v>
  </rv>
  <rv s="5">
    <fb>1208.5899999999999</fb>
    <v>8</v>
  </rv>
  <rv s="5">
    <fb>56048716</fb>
    <v>9</v>
  </rv>
  <rv s="5">
    <fb>1159.355</fb>
    <v>8</v>
  </rv>
  <rv s="5">
    <fb>1146</fb>
    <v>8</v>
  </rv>
  <rv s="5">
    <fb>1172</fb>
    <v>8</v>
  </rv>
  <rv s="5">
    <fb>42737797</fb>
    <v>9</v>
  </rv>
  <rv s="5">
    <fb>1177.33</fb>
    <v>8</v>
  </rv>
  <rv s="5">
    <fb>1215.3900000000001</fb>
    <v>8</v>
  </rv>
  <rv s="5">
    <fb>1152.6199999999999</fb>
    <v>8</v>
  </rv>
  <rv s="5">
    <fb>1213.8599999999999</fb>
    <v>8</v>
  </rv>
  <rv s="5">
    <fb>34628519</fb>
    <v>9</v>
  </rv>
  <rv s="5">
    <fb>1234.4100000000001</fb>
    <v>8</v>
  </rv>
  <rv s="5">
    <fb>1243.49</fb>
    <v>8</v>
  </rv>
  <rv s="5">
    <fb>1217</fb>
    <v>8</v>
  </rv>
  <rv s="5">
    <fb>1229.9100000000001</fb>
    <v>8</v>
  </rv>
  <rv s="5">
    <fb>25397410</fb>
    <v>9</v>
  </rv>
  <rv s="5">
    <fb>1228</fb>
    <v>8</v>
  </rv>
  <rv s="5">
    <fb>1239.8699999999999</fb>
    <v>8</v>
  </rv>
  <rv s="5">
    <fb>1208</fb>
    <v>8</v>
  </rv>
  <rv s="5">
    <fb>1222.0899999999999</fb>
    <v>8</v>
  </rv>
  <rv s="5">
    <fb>21628812</fb>
    <v>9</v>
  </rv>
  <rv s="5">
    <fb>1149.7850000000001</fb>
    <v>8</v>
  </rv>
  <rv s="5">
    <fb>1197</fb>
    <v>8</v>
  </rv>
  <rv s="5">
    <fb>1133</fb>
    <v>8</v>
  </rv>
  <rv s="5">
    <fb>1162.94</fb>
    <v>8</v>
  </rv>
  <rv s="5">
    <fb>33445715</fb>
    <v>9</v>
  </rv>
  <rv s="5">
    <fb>1173.5999999999999</fb>
    <v>8</v>
  </rv>
  <rv s="5">
    <fb>1174.5</fb>
    <v>8</v>
  </rv>
  <rv s="5">
    <fb>1011.52</fb>
    <v>8</v>
  </rv>
  <rv s="5">
    <fb>1023.5</fb>
    <v>8</v>
  </rv>
  <rv s="5">
    <fb>59105836</fb>
    <v>9</v>
  </rv>
  <rv s="5">
    <fb>1010.41</fb>
    <v>8</v>
  </rv>
  <rv s="5">
    <fb>1078.0999999999999</fb>
    <v>8</v>
  </rv>
  <rv s="5">
    <fb>987.31</fb>
    <v>8</v>
  </rv>
  <rv s="5">
    <fb>1067.95</fb>
    <v>8</v>
  </rv>
  <rv s="5">
    <fb>42802722</fb>
    <v>9</v>
  </rv>
  <rv s="5">
    <fb>1102.77</fb>
    <v>8</v>
  </rv>
  <rv s="5">
    <fb>1104.97</fb>
    <v>8</v>
  </rv>
  <rv s="5">
    <fb>1054.68</fb>
    <v>8</v>
  </rv>
  <rv s="5">
    <fb>1063.51</fb>
    <v>8</v>
  </rv>
  <rv s="5">
    <fb>22396568</fb>
    <v>9</v>
  </rv>
  <rv s="5">
    <fb>1047.5</fb>
    <v>8</v>
  </rv>
  <rv s="5">
    <fb>1054.5</fb>
    <v>8</v>
  </rv>
  <rv s="5">
    <fb>1019.2</fb>
    <v>8</v>
  </rv>
  <rv s="5">
    <fb>1033.42</fb>
    <v>8</v>
  </rv>
  <rv s="5">
    <fb>25573148</fb>
    <v>9</v>
  </rv>
  <rv s="5">
    <fb>1017.63</fb>
    <v>8</v>
  </rv>
  <rv s="5">
    <fb>1031.98</fb>
    <v>8</v>
  </rv>
  <rv s="5">
    <fb>978.6</fb>
    <v>8</v>
  </rv>
  <rv s="5">
    <fb>1013.39</fb>
    <v>8</v>
  </rv>
  <rv s="5">
    <fb>34775649</fb>
    <v>9</v>
  </rv>
  <rv s="5">
    <fb>1003.31</fb>
    <v>8</v>
  </rv>
  <rv s="5">
    <fb>1057.1999000000001</fb>
    <v>8</v>
  </rv>
  <rv s="5">
    <fb>1002.18</fb>
    <v>8</v>
  </rv>
  <rv s="5">
    <fb>1054.73</fb>
    <v>8</v>
  </rv>
  <rv s="5">
    <fb>26542359</fb>
    <v>9</v>
  </rv>
  <rv s="5">
    <fb>1119.6400000000001</fb>
    <v>8</v>
  </rv>
  <rv s="5">
    <fb>1055.5</fb>
    <v>8</v>
  </rv>
  <rv s="5">
    <fb>1089.01</fb>
    <v>8</v>
  </rv>
  <rv s="5">
    <fb>31445365</fb>
    <v>9</v>
  </rv>
  <rv s="5">
    <fb>1106.55</fb>
    <v>8</v>
  </rv>
  <rv s="5">
    <fb>1112</fb>
    <v>8</v>
  </rv>
  <rv s="5">
    <fb>1075.02</fb>
    <v>8</v>
  </rv>
  <rv s="5">
    <fb>1096.3800000000001</fb>
    <v>8</v>
  </rv>
  <rv s="5">
    <fb>20898930</fb>
    <v>9</v>
  </rv>
  <rv s="5">
    <fb>1098.8699999999999</fb>
    <v>8</v>
  </rv>
  <rv s="5">
    <fb>1138.7199000000001</fb>
    <v>8</v>
  </rv>
  <rv s="5">
    <fb>1092.7</fb>
    <v>8</v>
  </rv>
  <rv s="5">
    <fb>1137.06</fb>
    <v>8</v>
  </rv>
  <rv s="5">
    <fb>21642258</fb>
    <v>9</v>
  </rv>
  <rv s="5">
    <fb>1162.33</fb>
    <v>8</v>
  </rv>
  <rv s="5">
    <fb>1201.95</fb>
    <v>8</v>
  </rv>
  <rv s="5">
    <fb>1132.43</fb>
    <v>8</v>
  </rv>
  <rv s="5">
    <fb>1156.8699999999999</fb>
    <v>8</v>
  </rv>
  <rv s="5">
    <fb>33072509</fb>
    <v>9</v>
  </rv>
  <rv s="5">
    <fb>1167.51</fb>
    <v>8</v>
  </rv>
  <rv s="5">
    <fb>1180.4999</fb>
    <v>8</v>
  </rv>
  <rv s="5">
    <fb>1062.7</fb>
    <v>8</v>
  </rv>
  <rv s="5">
    <fb>1109.03</fb>
    <v>8</v>
  </rv>
  <rv s="5">
    <fb>36171700</fb>
    <v>9</v>
  </rv>
  <rv s="5">
    <fb>1080.3900000000001</fb>
    <v>8</v>
  </rv>
  <rv s="5">
    <fb>1132.77</fb>
    <v>8</v>
  </rv>
  <rv s="5">
    <fb>1062</fb>
    <v>8</v>
  </rv>
  <rv s="5">
    <fb>1116</fb>
    <v>8</v>
  </rv>
  <rv s="5">
    <fb>22560238</fb>
    <v>9</v>
  </rv>
  <rv s="5">
    <fb>1099.47</fb>
    <v>8</v>
  </rv>
  <rv s="5">
    <fb>1108.7827</fb>
    <v>8</v>
  </rv>
  <rv s="5">
    <fb>1081.92</fb>
    <v>8</v>
  </rv>
  <rv s="5">
    <fb>11680890</fb>
    <v>9</v>
  </rv>
  <rv s="5">
    <fb>1100.99</fb>
    <v>8</v>
  </rv>
  <rv s="5">
    <fb>1142.67</fb>
    <v>8</v>
  </rv>
  <rv s="5">
    <fb>1100.19</fb>
    <v>8</v>
  </rv>
  <rv s="5">
    <fb>1136.99</fb>
    <v>8</v>
  </rv>
  <rv s="5">
    <fb>19464467</fb>
    <v>9</v>
  </rv>
  <rv s="5">
    <fb>1144.3699999999999</fb>
    <v>8</v>
  </rv>
  <rv s="5">
    <fb>1168</fb>
    <v>8</v>
  </rv>
  <rv s="5">
    <fb>1118</fb>
    <v>8</v>
  </rv>
  <rv s="5">
    <fb>1144.76</fb>
    <v>8</v>
  </rv>
  <rv s="5">
    <fb>27092038</fb>
    <v>9</v>
  </rv>
  <rv s="5">
    <fb>1160.6949999999999</fb>
    <v>8</v>
  </rv>
  <rv s="5">
    <fb>1172.8398999999999</fb>
    <v>8</v>
  </rv>
  <rv s="5">
    <fb>1090.76</fb>
    <v>8</v>
  </rv>
  <rv s="5">
    <fb>1095</fb>
    <v>8</v>
  </rv>
  <rv s="5">
    <fb>22934698</fb>
    <v>9</v>
  </rv>
  <rv s="5">
    <fb>1099.06</fb>
    <v>8</v>
  </rv>
  <rv s="5">
    <fb>1113</fb>
    <v>8</v>
  </rv>
  <rv s="5">
    <fb>1056.6500000000001</fb>
    <v>8</v>
  </rv>
  <rv s="5">
    <fb>1084.5999999999999</fb>
    <v>8</v>
  </rv>
  <rv s="5">
    <fb>24371623</fb>
    <v>9</v>
  </rv>
  <rv s="5">
    <fb>1084.79</fb>
    <v>8</v>
  </rv>
  <rv s="5">
    <fb>1090.5753</fb>
    <v>8</v>
  </rv>
  <rv s="5">
    <fb>1000.21</fb>
    <v>8</v>
  </rv>
  <rv s="5">
    <fb>1014.97</fb>
    <v>8</v>
  </rv>
  <rv s="5">
    <fb>30773995</fb>
    <v>9</v>
  </rv>
  <rv s="5">
    <fb>1001.51</fb>
    <v>8</v>
  </rv>
  <rv s="5">
    <fb>1021.64</fb>
    <v>8</v>
  </rv>
  <rv s="5">
    <fb>950.5</fb>
    <v>8</v>
  </rv>
  <rv s="5">
    <fb>1009.01</fb>
    <v>8</v>
  </rv>
  <rv s="5">
    <fb>27221037</fb>
    <v>9</v>
  </rv>
  <rv s="5">
    <fb>1044.2</fb>
    <v>8</v>
  </rv>
  <rv s="5">
    <fb>1057.6739</fb>
    <v>8</v>
  </rv>
  <rv s="5">
    <fb>1026.81</fb>
    <v>8</v>
  </rv>
  <rv s="5">
    <fb>1051.75</fb>
    <v>8</v>
  </rv>
  <rv s="5">
    <fb>18694857</fb>
    <v>9</v>
  </rv>
  <rv s="5">
    <fb>1052.71</fb>
    <v>8</v>
  </rv>
  <rv s="5">
    <fb>1072.3800000000001</fb>
    <v>8</v>
  </rv>
  <rv s="5">
    <fb>1033.0001</fb>
    <v>8</v>
  </rv>
  <rv s="5">
    <fb>1068.96</fb>
    <v>8</v>
  </rv>
  <rv s="5">
    <fb>13968790</fb>
    <v>9</v>
  </rv>
  <rv s="5">
    <fb>1060.6400000000001</fb>
    <v>8</v>
  </rv>
  <rv s="5">
    <fb>1062.49</fb>
    <v>8</v>
  </rv>
  <rv s="5">
    <fb>1002.36</fb>
    <v>8</v>
  </rv>
  <rv s="5">
    <fb>1003.8</fb>
    <v>8</v>
  </rv>
  <rv s="5">
    <fb>19812832</fb>
    <v>9</v>
  </rv>
  <rv s="5">
    <fb>1008.75</fb>
    <v>8</v>
  </rv>
  <rv s="5">
    <fb>1020.9797</fb>
    <v>8</v>
  </rv>
  <rv s="5">
    <fb>982.53</fb>
    <v>8</v>
  </rv>
  <rv s="5">
    <fb>1017.03</fb>
    <v>8</v>
  </rv>
  <rv s="5">
    <fb>19888122</fb>
    <v>9</v>
  </rv>
  <rv s="5">
    <fb>1001.09</fb>
    <v>8</v>
  </rv>
  <rv s="5">
    <fb>1005</fb>
    <v>8</v>
  </rv>
  <rv s="5">
    <fb>951.42</fb>
    <v>8</v>
  </rv>
  <rv s="5">
    <fb>966.41</fb>
    <v>8</v>
  </rv>
  <rv s="5">
    <fb>26198502</fb>
    <v>9</v>
  </rv>
  <rv s="5">
    <fb>945</fb>
    <v>8</v>
  </rv>
  <rv s="5">
    <fb>930</fb>
    <v>8</v>
  </rv>
  <rv s="5">
    <fb>958.51</fb>
    <v>8</v>
  </rv>
  <rv s="5">
    <fb>23602090</fb>
    <v>9</v>
  </rv>
  <rv s="5">
    <fb>953.21</fb>
    <v>8</v>
  </rv>
  <rv s="5">
    <fb>978.74990000000003</fb>
    <v>8</v>
  </rv>
  <rv s="5">
    <fb>928.25009999999997</fb>
    <v>8</v>
  </rv>
  <rv s="5">
    <fb>975.99</fb>
    <v>8</v>
  </rv>
  <rv s="5">
    <fb>25056410</fb>
    <v>9</v>
  </rv>
  <rv s="5">
    <fb>994.5</fb>
    <v>8</v>
  </rv>
  <rv s="5">
    <fb>994.98</fb>
    <v>8</v>
  </rv>
  <rv s="5">
    <fb>921.85</fb>
    <v>8</v>
  </rv>
  <rv s="5">
    <fb>926.92</fb>
    <v>8</v>
  </rv>
  <rv s="5">
    <fb>27590483</fb>
    <v>9</v>
  </rv>
  <rv s="5">
    <fb>914.77</fb>
    <v>8</v>
  </rv>
  <rv s="5">
    <fb>960.65989999999999</fb>
    <v>8</v>
  </rv>
  <rv s="5">
    <fb>909.04010000000005</fb>
    <v>8</v>
  </rv>
  <rv s="5">
    <fb>932.57</fb>
    <v>8</v>
  </rv>
  <rv s="5">
    <fb>33626754</fb>
    <v>9</v>
  </rv>
  <rv s="5">
    <fb>910.7</fb>
    <v>8</v>
  </rv>
  <rv s="5">
    <fb>921.6884</fb>
    <v>8</v>
  </rv>
  <rv s="5">
    <fb>893.39</fb>
    <v>8</v>
  </rv>
  <rv s="5">
    <fb>899.94</fb>
    <v>8</v>
  </rv>
  <rv s="5">
    <fb>18826671</fb>
    <v>9</v>
  </rv>
  <rv s="5">
    <fb>916.87</fb>
    <v>8</v>
  </rv>
  <rv s="5">
    <fb>939.5</fb>
    <v>8</v>
  </rv>
  <rv s="5">
    <fb>886.12</fb>
    <v>8</v>
  </rv>
  <rv s="5">
    <fb>938.53</fb>
    <v>8</v>
  </rv>
  <rv s="5">
    <fb>23839305</fb>
    <v>9</v>
  </rv>
  <rv s="5">
    <fb>965.66</fb>
    <v>8</v>
  </rv>
  <rv s="5">
    <fb>1015.6599</fb>
    <v>8</v>
  </rv>
  <rv s="5">
    <fb>957.05</fb>
    <v>8</v>
  </rv>
  <rv s="5">
    <fb>1008.87</fb>
    <v>8</v>
  </rv>
  <rv s="5">
    <fb>31211362</fb>
    <v>9</v>
  </rv>
  <rv s="5">
    <fb>1006.8</fb>
    <v>8</v>
  </rv>
  <rv s="5">
    <fb>1072.9766999999999</fb>
    <v>8</v>
  </rv>
  <rv s="5">
    <fb>997.56</fb>
    <v>8</v>
  </rv>
  <rv s="5">
    <fb>1067</fb>
    <v>8</v>
  </rv>
  <rv s="5">
    <fb>30904429</fb>
    <v>9</v>
  </rv>
  <rv s="5">
    <fb>1073.67</fb>
    <v>8</v>
  </rv>
  <rv s="5">
    <fb>1117</fb>
    <v>8</v>
  </rv>
  <rv s="5">
    <fb>1070.7152000000001</fb>
    <v>8</v>
  </rv>
  <rv s="5">
    <fb>1093.94</fb>
    <v>8</v>
  </rv>
  <rv s="5">
    <fb>23715273</fb>
    <v>9</v>
  </rv>
  <rv s="5">
    <fb>1109.49</fb>
    <v>8</v>
  </rv>
  <rv s="5">
    <fb>1118.9999</fb>
    <v>8</v>
  </rv>
  <rv s="5">
    <fb>1078.42</fb>
    <v>8</v>
  </rv>
  <rv s="5">
    <fb>1088.47</fb>
    <v>8</v>
  </rv>
  <rv s="5">
    <fb>20107969</fb>
    <v>9</v>
  </rv>
  <rv s="5">
    <fb>1098.6400000000001</fb>
    <v>8</v>
  </rv>
  <rv s="5">
    <fb>1104</fb>
    <v>8</v>
  </rv>
  <rv s="5">
    <fb>1064.1400000000001</fb>
    <v>8</v>
  </rv>
  <rv s="5">
    <fb>1086.19</fb>
    <v>8</v>
  </rv>
  <rv s="5">
    <fb>18718015</fb>
    <v>9</v>
  </rv>
  <rv s="5">
    <fb>1061.33</fb>
    <v>8</v>
  </rv>
  <rv s="5">
    <fb>1095.55</fb>
    <v>8</v>
  </rv>
  <rv s="5">
    <fb>1053.1500000000001</fb>
    <v>8</v>
  </rv>
  <rv s="5">
    <fb>1070.3399999999999</fb>
    <v>8</v>
  </rv>
  <rv s="5">
    <fb>15680313</fb>
    <v>9</v>
  </rv>
  <rv s="5">
    <fb>1073.4444000000001</fb>
    <v>8</v>
  </rv>
  <rv s="5">
    <fb>1081.9999</fb>
    <v>8</v>
  </rv>
  <rv s="5">
    <fb>1054.5899999999999</fb>
    <v>8</v>
  </rv>
  <rv s="5">
    <fb>1056.78</fb>
    <v>8</v>
  </rv>
  <rv s="5">
    <fb>13577875</fb>
    <v>9</v>
  </rv>
  <rv s="5">
    <fb>1147.75</fb>
    <v>8</v>
  </rv>
  <rv s="5">
    <fb>1201.07</fb>
    <v>8</v>
  </rv>
  <rv s="5">
    <fb>1136.04</fb>
    <v>8</v>
  </rv>
  <rv s="5">
    <fb>1199.78</fb>
    <v>8</v>
  </rv>
  <rv s="5">
    <fb>34895349</fb>
    <v>9</v>
  </rv>
  <rv s="5">
    <fb>1189.55</fb>
    <v>8</v>
  </rv>
  <rv s="5">
    <fb>1123.05</fb>
    <v>8</v>
  </rv>
  <rv s="5">
    <fb>1149.5899999999999</fb>
    <v>8</v>
  </rv>
  <rv s="5">
    <fb>33416086</fb>
    <v>9</v>
  </rv>
  <rv s="5">
    <fb>1146.6500000000001</fb>
    <v>8</v>
  </rv>
  <rv s="5">
    <fb>1170.3399999999999</fb>
    <v>8</v>
  </rv>
  <rv s="5">
    <fb>1081.0101</fb>
    <v>8</v>
  </rv>
  <rv s="5">
    <fb>1088.1199999999999</fb>
    <v>8</v>
  </rv>
  <rv s="5">
    <fb>26706599</fb>
    <v>9</v>
  </rv>
  <rv s="5">
    <fb>1077</fb>
    <v>8</v>
  </rv>
  <rv s="5">
    <fb>1088</fb>
    <v>8</v>
  </rv>
  <rv s="5">
    <fb>1020.5</fb>
    <v>8</v>
  </rv>
  <rv s="5">
    <fb>1064.7</fb>
    <v>8</v>
  </rv>
  <rv s="5">
    <fb>30112158</fb>
    <v>9</v>
  </rv>
  <rv s="5">
    <fb>1080.3699999999999</fb>
    <v>8</v>
  </rv>
  <rv s="5">
    <fb>1080.9299000000001</fb>
    <v>8</v>
  </rv>
  <rv s="5">
    <fb>1010</fb>
    <v>8</v>
  </rv>
  <rv s="5">
    <fb>1026.96</fb>
    <v>8</v>
  </rv>
  <rv s="5">
    <fb>28054916</fb>
    <v>9</v>
  </rv>
  <rv s="5">
    <fb>1000</fb>
    <v>8</v>
  </rv>
  <rv s="5">
    <fb>1059.0999999999999</fb>
    <v>8</v>
  </rv>
  <rv s="5">
    <fb>980</fb>
    <v>8</v>
  </rv>
  <rv s="5">
    <fb>1058.1199999999999</fb>
    <v>8</v>
  </rv>
  <rv s="5">
    <fb>30604959</fb>
    <v>9</v>
  </rv>
  <rv s="5">
    <fb>1053.67</fb>
    <v>8</v>
  </rv>
  <rv s="5">
    <fb>1075.8499999999999</fb>
    <v>8</v>
  </rv>
  <rv s="5">
    <fb>1038.82</fb>
    <v>8</v>
  </rv>
  <rv s="5">
    <fb>1064.4000000000001</fb>
    <v>8</v>
  </rv>
  <rv s="5">
    <fb>22021070</fb>
    <v>9</v>
  </rv>
  <rv s="5">
    <fb>1078.8499999999999</fb>
    <v>8</v>
  </rv>
  <rv s="5">
    <fb>1114.8399999999999</fb>
    <v>8</v>
  </rv>
  <rv s="5">
    <fb>1072.5900999999999</fb>
    <v>8</v>
  </rv>
  <rv s="5">
    <fb>1106.22</fb>
    <v>8</v>
  </rv>
  <rv s="5">
    <fb>27913005</fb>
    <v>9</v>
  </rv>
  <rv s="5">
    <fb>1109.0650000000001</fb>
    <v>8</v>
  </rv>
  <rv s="5">
    <fb>1115.5999999999999</fb>
    <v>8</v>
  </rv>
  <rv s="5">
    <fb>1026.5391</fb>
    <v>8</v>
  </rv>
  <rv s="5">
    <fb>1031.56</fb>
    <v>8</v>
  </rv>
  <rv s="5">
    <fb>32403264</fb>
    <v>9</v>
  </rv>
  <rv s="5">
    <fb>1019.88</fb>
    <v>8</v>
  </rv>
  <rv s="5">
    <fb>1052</fb>
    <v>8</v>
  </rv>
  <rv s="5">
    <fb>1013.3788</fb>
    <v>8</v>
  </rv>
  <rv s="5">
    <fb>1049.6099999999999</fb>
    <v>8</v>
  </rv>
  <rv s="5">
    <fb>24308137</fb>
    <v>9</v>
  </rv>
  <rv s="5">
    <fb>1026.605</fb>
    <v>8</v>
  </rv>
  <rv s="5">
    <fb>1070.7899</fb>
    <v>8</v>
  </rv>
  <rv s="5">
    <fb>1016.06</fb>
    <v>8</v>
  </rv>
  <rv s="5">
    <fb>1030.51</fb>
    <v>8</v>
  </rv>
  <rv s="5">
    <fb>22329803</fb>
    <v>9</v>
  </rv>
  <rv s="5">
    <fb>1041.7049999999999</fb>
    <v>8</v>
  </rv>
  <rv s="5">
    <fb>1054.6699000000001</fb>
    <v>8</v>
  </rv>
  <rv s="5">
    <fb>995</fb>
    <v>8</v>
  </rv>
  <rv s="5">
    <fb>995.65</fb>
    <v>8</v>
  </rv>
  <rv s="5">
    <fb>25147496</fb>
    <v>9</v>
  </rv>
  <rv s="5">
    <fb>1009.73</fb>
    <v>8</v>
  </rv>
  <rv s="5">
    <fb>1041.6600000000001</fb>
    <v>8</v>
  </rv>
  <rv s="5">
    <fb>994</fb>
    <v>8</v>
  </rv>
  <rv s="5">
    <fb>996.27</fb>
    <v>8</v>
  </rv>
  <rv s="5">
    <fb>23496248</fb>
    <v>9</v>
  </rv>
  <rv s="5">
    <fb>996.34</fb>
    <v>8</v>
  </rv>
  <rv s="5">
    <fb>1004.55</fb>
    <v>8</v>
  </rv>
  <rv s="5">
    <fb>940.5</fb>
    <v>8</v>
  </rv>
  <rv s="5">
    <fb>943.9</fb>
    <v>8</v>
  </rv>
  <rv s="5">
    <fb>34472009</fb>
    <v>9</v>
  </rv>
  <rv s="5">
    <fb>904.76</fb>
    <v>8</v>
  </rv>
  <rv s="5">
    <fb>933.51310000000001</fb>
    <v>8</v>
  </rv>
  <rv s="5">
    <fb>50791714</fb>
    <v>9</v>
  </rv>
  <rv s="5">
    <fb>914.2</fb>
    <v>8</v>
  </rv>
  <rv s="5">
    <fb>951.26</fb>
    <v>8</v>
  </rv>
  <rv s="5">
    <fb>903.21</fb>
    <v>8</v>
  </rv>
  <rv s="5">
    <fb>918.4</fb>
    <v>8</v>
  </rv>
  <rv s="5">
    <fb>28865302</fb>
    <v>9</v>
  </rv>
  <rv s="5">
    <fb>952.43</fb>
    <v>8</v>
  </rv>
  <rv s="5">
    <fb>987.69</fb>
    <v>8</v>
  </rv>
  <rv s="5">
    <fb>906</fb>
    <v>8</v>
  </rv>
  <rv s="5">
    <fb>937.41</fb>
    <v>8</v>
  </rv>
  <rv s="5">
    <fb>34955761</fb>
    <v>9</v>
  </rv>
  <rv s="5">
    <fb>933.36</fb>
    <v>8</v>
  </rv>
  <rv s="5">
    <fb>935.39</fb>
    <v>8</v>
  </rv>
  <rv s="5">
    <fb>829</fb>
    <v>8</v>
  </rv>
  <rv s="5">
    <fb>829.1</fb>
    <v>8</v>
  </rv>
  <rv s="5">
    <fb>49036523</fb>
    <v>9</v>
  </rv>
  <rv s="5">
    <fb>831.56</fb>
    <v>8</v>
  </rv>
  <rv s="5">
    <fb>857.5</fb>
    <v>8</v>
  </rv>
  <rv s="5">
    <fb>792.01</fb>
    <v>8</v>
  </rv>
  <rv s="5">
    <fb>846.35</fb>
    <v>8</v>
  </rv>
  <rv s="5">
    <fb>44929650</fb>
    <v>9</v>
  </rv>
  <rv s="5">
    <fb>872.71</fb>
    <v>8</v>
  </rv>
  <rv s="5">
    <fb>937.99</fb>
    <v>8</v>
  </rv>
  <rv s="5">
    <fb>862.05</fb>
    <v>8</v>
  </rv>
  <rv s="5">
    <fb>936.72</fb>
    <v>8</v>
  </rv>
  <rv s="5">
    <fb>34812032</fb>
    <v>9</v>
  </rv>
  <rv s="5">
    <fb>935.21</fb>
    <v>8</v>
  </rv>
  <rv s="5">
    <fb>943.7</fb>
    <v>8</v>
  </rv>
  <rv s="5">
    <fb>905</fb>
    <v>8</v>
  </rv>
  <rv s="5">
    <fb>931.25</fb>
    <v>8</v>
  </rv>
  <rv s="5">
    <fb>24379446</fb>
    <v>9</v>
  </rv>
  <rv s="5">
    <fb>928.18</fb>
    <v>8</v>
  </rv>
  <rv s="5">
    <fb>931.5</fb>
    <v>8</v>
  </rv>
  <rv s="5">
    <fb>889.41</fb>
    <v>8</v>
  </rv>
  <rv s="5">
    <fb>905.66</fb>
    <v>8</v>
  </rv>
  <rv s="5">
    <fb>22264345</fb>
    <v>9</v>
  </rv>
  <rv s="5">
    <fb>882</fb>
    <v>8</v>
  </rv>
  <rv s="5">
    <fb>937</fb>
    <v>8</v>
  </rv>
  <rv s="5">
    <fb>880.52</fb>
    <v>8</v>
  </rv>
  <rv s="5">
    <fb>891.14</fb>
    <v>8</v>
  </rv>
  <rv s="5">
    <fb>26285186</fb>
    <v>9</v>
  </rv>
  <rv s="5">
    <fb>897.22</fb>
    <v>8</v>
  </rv>
  <rv s="5">
    <fb>936.5</fb>
    <v>8</v>
  </rv>
  <rv s="5">
    <fb>881.17</fb>
    <v>8</v>
  </rv>
  <rv s="5">
    <fb>923.32</fb>
    <v>8</v>
  </rv>
  <rv s="5">
    <fb>24541822</fb>
    <v>9</v>
  </rv>
  <rv s="5">
    <fb>923.79</fb>
    <v>8</v>
  </rv>
  <rv s="5">
    <fb>947.77</fb>
    <v>8</v>
  </rv>
  <rv s="5">
    <fb>902.70889999999997</fb>
    <v>8</v>
  </rv>
  <rv s="5">
    <fb>907.34</fb>
    <v>8</v>
  </rv>
  <rv s="5">
    <fb>20331488</fb>
    <v>9</v>
  </rv>
  <rv s="5">
    <fb>905.53</fb>
    <v>8</v>
  </rv>
  <rv s="5">
    <fb>926.28989999999999</fb>
    <v>8</v>
  </rv>
  <rv s="5">
    <fb>894.8</fb>
    <v>8</v>
  </rv>
  <rv s="5">
    <fb>922</fb>
    <v>8</v>
  </rv>
  <rv s="5">
    <fb>16909671</fb>
    <v>9</v>
  </rv>
  <rv s="5">
    <fb>935</fb>
    <v>8</v>
  </rv>
  <rv s="5">
    <fb>946.26990000000001</fb>
    <v>8</v>
  </rv>
  <rv s="5">
    <fb>920</fb>
    <v>8</v>
  </rv>
  <rv s="5">
    <fb>932</fb>
    <v>8</v>
  </rv>
  <rv s="5">
    <fb>17419848</fb>
    <v>9</v>
  </rv>
  <rv s="5">
    <fb>908.37</fb>
    <v>8</v>
  </rv>
  <rv s="5">
    <fb>943.81</fb>
    <v>8</v>
  </rv>
  <rv s="5">
    <fb>896.7</fb>
    <v>8</v>
  </rv>
  <rv s="5">
    <fb>904.55</fb>
    <v>8</v>
  </rv>
  <rv s="5">
    <fb>22042277</fb>
    <v>9</v>
  </rv>
  <rv s="5">
    <fb>909.63</fb>
    <v>8</v>
  </rv>
  <rv s="5">
    <fb>915.96</fb>
    <v>8</v>
  </rv>
  <rv s="5">
    <fb>850.7</fb>
    <v>8</v>
  </rv>
  <rv s="5">
    <fb>860</fb>
    <v>8</v>
  </rv>
  <rv s="5">
    <fb>26548623</fb>
    <v>9</v>
  </rv>
  <rv s="5">
    <fb>861.57</fb>
    <v>8</v>
  </rv>
  <rv s="5">
    <fb>898.87990000000002</fb>
    <v>8</v>
  </rv>
  <rv s="5">
    <fb>853.15</fb>
    <v>8</v>
  </rv>
  <rv s="5">
    <fb>875.76</fb>
    <v>8</v>
  </rv>
  <rv s="5">
    <fb>22585472</fb>
    <v>9</v>
  </rv>
  <rv s="5">
    <fb>923</fb>
    <v>8</v>
  </rv>
  <rv s="5">
    <fb>893.37739999999997</fb>
    <v>8</v>
  </rv>
  <rv s="5">
    <fb>922.43</fb>
    <v>8</v>
  </rv>
  <rv s="5">
    <fb>19216514</fb>
    <v>9</v>
  </rv>
  <rv s="5">
    <fb>914.05</fb>
    <v>8</v>
  </rv>
  <rv s="5">
    <fb>926.42989999999998</fb>
    <v>8</v>
  </rv>
  <rv s="5">
    <fb>901.21</fb>
    <v>8</v>
  </rv>
  <rv s="5">
    <fb>923.39</fb>
    <v>8</v>
  </rv>
  <rv s="5">
    <fb>17098132</fb>
    <v>9</v>
  </rv>
  <rv s="5">
    <fb>913.26</fb>
    <v>8</v>
  </rv>
  <rv s="5">
    <fb>918.49990000000003</fb>
    <v>8</v>
  </rv>
  <rv s="5">
    <fb>874.1</fb>
    <v>8</v>
  </rv>
  <rv s="5">
    <fb>876.35</fb>
    <v>8</v>
  </rv>
  <rv s="5">
    <fb>18392806</fb>
    <v>9</v>
  </rv>
  <rv s="5">
    <fb>886</fb>
    <v>8</v>
  </rv>
  <rv s="5">
    <fb>886.87</fb>
    <v>8</v>
  </rv>
  <rv s="5">
    <fb>837.61</fb>
    <v>8</v>
  </rv>
  <rv s="5">
    <fb>856.98</fb>
    <v>8</v>
  </rv>
  <rv s="5">
    <fb>22833947</fb>
    <v>9</v>
  </rv>
  <rv s="5">
    <fb>834.13</fb>
    <v>8</v>
  </rv>
  <rv s="5">
    <fb>856.73379999999997</fb>
    <v>8</v>
  </rv>
  <rv s="5">
    <fb>801.1001</fb>
    <v>8</v>
  </rv>
  <rv s="5">
    <fb>821.53</fb>
    <v>8</v>
  </rv>
  <rv s="5">
    <fb>27762734</fb>
    <v>9</v>
  </rv>
  <rv s="5">
    <fb>830.43</fb>
    <v>8</v>
  </rv>
  <rv s="5">
    <fb>835.29970000000003</fb>
    <v>8</v>
  </rv>
  <rv s="5">
    <fb>760.56</fb>
    <v>8</v>
  </rv>
  <rv s="5">
    <fb>764.04</fb>
    <v>8</v>
  </rv>
  <rv s="5">
    <fb>31752336</fb>
    <v>9</v>
  </rv>
  <rv s="5">
    <fb>700.39</fb>
    <v>8</v>
  </rv>
  <rv s="5">
    <fb>802.48</fb>
    <v>8</v>
  </rv>
  <rv s="5">
    <fb>700</fb>
    <v>8</v>
  </rv>
  <rv s="5">
    <fb>800.77</fb>
    <v>8</v>
  </rv>
  <rv s="5">
    <fb>45107425</fb>
    <v>9</v>
  </rv>
  <rv s="5">
    <fb>809.23</fb>
    <v>8</v>
  </rv>
  <rv s="5">
    <fb>819.5</fb>
    <v>8</v>
  </rv>
  <rv s="5">
    <fb>782.40049999999997</fb>
    <v>8</v>
  </rv>
  <rv s="5">
    <fb>809.87</fb>
    <v>8</v>
  </rv>
  <rv s="5">
    <fb>25355921</fb>
    <v>9</v>
  </rv>
  <rv s="5">
    <fb>815.01</fb>
    <v>8</v>
  </rv>
  <rv s="5">
    <fb>876.86</fb>
    <v>8</v>
  </rv>
  <rv s="5">
    <fb>814.70749999999998</fb>
    <v>8</v>
  </rv>
  <rv s="5">
    <fb>870.43</fb>
    <v>8</v>
  </rv>
  <rv s="5">
    <fb>33002289</fb>
    <v>9</v>
  </rv>
  <rv s="5">
    <fb>869.68</fb>
    <v>8</v>
  </rv>
  <rv s="5">
    <fb>889.88</fb>
    <v>8</v>
  </rv>
  <rv s="5">
    <fb>853.78</fb>
    <v>8</v>
  </rv>
  <rv s="5">
    <fb>864.37</fb>
    <v>8</v>
  </rv>
  <rv s="5">
    <fb>24922287</fb>
    <v>9</v>
  </rv>
  <rv s="5">
    <fb>872.13</fb>
    <v>8</v>
  </rv>
  <rv s="5">
    <fb>886.48</fb>
    <v>8</v>
  </rv>
  <rv s="5">
    <fb>844.27210000000002</fb>
    <v>8</v>
  </rv>
  <rv s="5">
    <fb>879.89</fb>
    <v>8</v>
  </rv>
  <rv s="5">
    <fb>24881146</fb>
    <v>9</v>
  </rv>
  <rv s="5">
    <fb>878.77</fb>
    <v>8</v>
  </rv>
  <rv s="5">
    <fb>886.43899999999996</fb>
    <v>8</v>
  </rv>
  <rv s="5">
    <fb>832.6001</fb>
    <v>8</v>
  </rv>
  <rv s="5">
    <fb>839.29</fb>
    <v>8</v>
  </rv>
  <rv s="5">
    <fb>20541169</fb>
    <v>9</v>
  </rv>
  <rv s="5">
    <fb>849.1</fb>
    <v>8</v>
  </rv>
  <rv s="5">
    <fb>855.65</fb>
    <v>8</v>
  </rv>
  <rv s="5">
    <fb>825.16089999999997</fb>
    <v>8</v>
  </rv>
  <rv s="5">
    <fb>838.29</fb>
    <v>8</v>
  </rv>
  <rv s="5">
    <fb>22393287</fb>
    <v>9</v>
  </rv>
  <rv s="5">
    <fb>856.3</fb>
    <v>8</v>
  </rv>
  <rv s="5">
    <fb>866.14</fb>
    <v>8</v>
  </rv>
  <rv s="5">
    <fb>804.57</fb>
    <v>8</v>
  </rv>
  <rv s="5">
    <fb>804.58</fb>
    <v>8</v>
  </rv>
  <rv s="5">
    <fb>24164724</fb>
    <v>9</v>
  </rv>
  <rv s="5">
    <fb>795.53</fb>
    <v>8</v>
  </rv>
  <rv s="5">
    <fb>849.99</fb>
    <v>8</v>
  </rv>
  <rv s="5">
    <fb>782.17</fb>
    <v>8</v>
  </rv>
  <rv s="5">
    <fb>824.4</fb>
    <v>8</v>
  </rv>
  <rv s="5">
    <fb>26799702</fb>
    <v>9</v>
  </rv>
  <rv s="5">
    <fb>839.48</fb>
    <v>8</v>
  </rv>
  <rv s="5">
    <fb>860.56</fb>
    <v>8</v>
  </rv>
  <rv s="5">
    <fb>832.01</fb>
    <v>8</v>
  </rv>
  <rv s="5">
    <fb>858.97</fb>
    <v>8</v>
  </rv>
  <rv s="5">
    <fb>19727993</fb>
    <v>9</v>
  </rv>
  <rv s="5">
    <fb>851.45</fb>
    <v>8</v>
  </rv>
  <rv s="5">
    <fb>854.45</fb>
    <v>8</v>
  </rv>
  <rv s="5">
    <fb>810.36009999999999</fb>
    <v>8</v>
  </rv>
  <rv s="5">
    <fb>838.3</fb>
    <v>8</v>
  </rv>
  <rv s="5">
    <fb>19549548</fb>
    <v>9</v>
  </rv>
  <rv s="5">
    <fb>840.197</fb>
    <v>8</v>
  </rv>
  <rv s="5">
    <fb>843.80200000000002</fb>
    <v>8</v>
  </rv>
  <rv s="5">
    <fb>793.77</fb>
    <v>8</v>
  </rv>
  <rv s="5">
    <fb>795.35</fb>
    <v>8</v>
  </rv>
  <rv s="5">
    <fb>22345722</fb>
    <v>9</v>
  </rv>
  <rv s="5">
    <fb>780.61</fb>
    <v>8</v>
  </rv>
  <rv s="5">
    <fb>800.7</fb>
    <v>8</v>
  </rv>
  <rv s="5">
    <fb>756.04</fb>
    <v>8</v>
  </rv>
  <rv s="5">
    <fb>766.37</fb>
    <v>8</v>
  </rv>
  <rv s="5">
    <fb>23717421</fb>
    <v>9</v>
  </rv>
  <rv s="5">
    <fb>775.27</fb>
    <v>8</v>
  </rv>
  <rv s="5">
    <fb>805.57</fb>
    <v>8</v>
  </rv>
  <rv s="5">
    <fb>756.57</fb>
    <v>8</v>
  </rv>
  <rv s="5">
    <fb>801.89</fb>
    <v>8</v>
  </rv>
  <rv s="5">
    <fb>22280381</fb>
    <v>9</v>
  </rv>
  <rv s="5">
    <fb>809</fb>
    <v>8</v>
  </rv>
  <rv s="5">
    <fb>842</fb>
    <v>8</v>
  </rv>
  <rv s="5">
    <fb>802.26009999999997</fb>
    <v>8</v>
  </rv>
  <rv s="5">
    <fb>840.23</fb>
    <v>8</v>
  </rv>
  <rv s="5">
    <fb>28009607</fb>
    <v>9</v>
  </rv>
  <rv s="5">
    <fb>830.99</fb>
    <v>8</v>
  </rv>
  <rv s="5">
    <fb>875</fb>
    <v>8</v>
  </rv>
  <rv s="5">
    <fb>825.71780000000001</fb>
    <v>8</v>
  </rv>
  <rv s="5">
    <fb>871.6</fb>
    <v>8</v>
  </rv>
  <rv s="5">
    <fb>22194324</fb>
    <v>9</v>
  </rv>
  <rv s="5">
    <fb>874.49</fb>
    <v>8</v>
  </rv>
  <rv s="5">
    <fb>907.85</fb>
    <v>8</v>
  </rv>
  <rv s="5">
    <fb>867.39</fb>
    <v>8</v>
  </rv>
  <rv s="5">
    <fb>905.39</fb>
    <v>8</v>
  </rv>
  <rv s="5">
    <fb>33471397</fb>
    <v>9</v>
  </rv>
  <rv s="5">
    <fb>914.98</fb>
    <v>8</v>
  </rv>
  <rv s="5">
    <fb>942.85</fb>
    <v>8</v>
  </rv>
  <rv s="5">
    <fb>907.09</fb>
    <v>8</v>
  </rv>
  <rv s="5">
    <fb>921.16</fb>
    <v>8</v>
  </rv>
  <rv s="5">
    <fb>27327216</fb>
    <v>9</v>
  </rv>
  <rv s="5">
    <fb>997.86</fb>
    <v>8</v>
  </rv>
  <rv s="5">
    <fb>921.75</fb>
    <v>8</v>
  </rv>
  <rv s="5">
    <fb>993.98</fb>
    <v>8</v>
  </rv>
  <rv s="5">
    <fb>35289519</fb>
    <v>9</v>
  </rv>
  <rv s="5">
    <fb>979.94</fb>
    <v>8</v>
  </rv>
  <rv s="5">
    <fb>1040.7</fb>
    <v>8</v>
  </rv>
  <rv s="5">
    <fb>976.4</fb>
    <v>8</v>
  </rv>
  <rv s="5">
    <fb>999.11</fb>
    <v>8</v>
  </rv>
  <rv s="5">
    <fb>40225383</fb>
    <v>9</v>
  </rv>
  <rv s="5">
    <fb>1024.49</fb>
    <v>8</v>
  </rv>
  <rv s="5">
    <fb>988.8</fb>
    <v>8</v>
  </rv>
  <rv s="5">
    <fb>1013.92</fb>
    <v>8</v>
  </rv>
  <rv s="5">
    <fb>22973626</fb>
    <v>9</v>
  </rv>
  <rv s="5">
    <fb>1008</fb>
    <v>8</v>
  </rv>
  <rv s="5">
    <fb>1021.7999</fb>
    <v>8</v>
  </rv>
  <rv s="5">
    <fb>997.32010000000002</fb>
    <v>8</v>
  </rv>
  <rv s="5">
    <fb>1010.64</fb>
    <v>8</v>
  </rv>
  <rv s="5">
    <fb>20677182</fb>
    <v>9</v>
  </rv>
  <rv s="5">
    <fb>1065.0999999999999</fb>
    <v>8</v>
  </rv>
  <rv s="5">
    <fb>1097.8798999999999</fb>
    <v>8</v>
  </rv>
  <rv s="5">
    <fb>1053.5999999999999</fb>
    <v>8</v>
  </rv>
  <rv s="5">
    <fb>1091.8399999999999</fb>
    <v>8</v>
  </rv>
  <rv s="5">
    <fb>34168693</fb>
    <v>9</v>
  </rv>
  <rv s="5">
    <fb>1107.99</fb>
    <v>8</v>
  </rv>
  <rv s="5">
    <fb>1114.77</fb>
    <v>8</v>
  </rv>
  <rv s="5">
    <fb>1073.1099999999999</fb>
    <v>8</v>
  </rv>
  <rv s="5">
    <fb>1099.57</fb>
    <v>8</v>
  </rv>
  <rv s="5">
    <fb>24538273</fb>
    <v>9</v>
  </rv>
  <rv s="5">
    <fb>1091.17</fb>
    <v>8</v>
  </rv>
  <rv s="5">
    <fb>1113.95</fb>
    <v>8</v>
  </rv>
  <rv s="5">
    <fb>1084</fb>
    <v>8</v>
  </rv>
  <rv s="5">
    <fb>1093.99</fb>
    <v>8</v>
  </rv>
  <rv s="5">
    <fb>19955002</fb>
    <v>9</v>
  </rv>
  <rv s="5">
    <fb>1094.57</fb>
    <v>8</v>
  </rv>
  <rv s="5">
    <fb>1103.1398999999999</fb>
    <v>8</v>
  </rv>
  <rv s="5">
    <fb>1076.6410000000001</fb>
    <v>8</v>
  </rv>
  <rv s="5">
    <fb>1077.5999999999999</fb>
    <v>8</v>
  </rv>
  <rv s="5">
    <fb>16330919</fb>
    <v>9</v>
  </rv>
  <rv s="5">
    <fb>1081.1500000000001</fb>
    <v>8</v>
  </rv>
  <rv s="5">
    <fb>1094.75</fb>
    <v>8</v>
  </rv>
  <rv s="5">
    <fb>1066.6400000000001</fb>
    <v>8</v>
  </rv>
  <rv s="5">
    <fb>1084.5899999999999</fb>
    <v>8</v>
  </rv>
  <rv s="5">
    <fb>18087741</fb>
    <v>9</v>
  </rv>
  <rv s="0">
    <v>http://nl.wikipedia.org/wiki/Apple_Inc.</v>
    <v>Wikipedia</v>
  </rv>
  <rv s="1">
    <v>0</v>
    <v>1384</v>
  </rv>
  <rv s="2">
    <v>6</v>
    <v>https://www.bing.com/th?id=AMMS_5bc8393c85a56e6bb6524ea7b3970bad&amp;qlt=95</v>
    <v>1385</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182.94</v>
    <v>122.25</v>
    <v>1.1818</v>
    <v>-0.3</v>
    <v>-1.7180000000000001E-3</v>
    <v>-0.31</v>
    <v>-1.7780000000000001E-3</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1 Apple Park Way, CUPERTINO, CA, 95014-0642 US</v>
    <v>174.88</v>
    <v>1386</v>
    <v>Computers, Phones &amp; Household Electronics</v>
    <v>Stock</v>
    <v>44652.999982106252</v>
    <v>1387</v>
    <v>171.94</v>
    <v>2844642000000</v>
    <v>APPLE INC.</v>
    <v>APPLE INC.</v>
    <v>174.03</v>
    <v>28.9893</v>
    <v>174.61</v>
    <v>174.31</v>
    <v>174</v>
    <v>16319440000</v>
    <v>AAPL</v>
    <v>APPLE INC. (XNAS:AAPL)</v>
    <v>78751328</v>
    <v>94716531</v>
    <v>1977</v>
  </rv>
  <rv s="4">
    <v>1388</v>
  </rv>
  <rv s="5">
    <fb>141.9</fb>
    <v>8</v>
  </rv>
  <rv s="5">
    <fb>142.91999999999999</fb>
    <v>8</v>
  </rv>
  <rv s="5">
    <fb>139.11009999999999</fb>
    <v>8</v>
  </rv>
  <rv s="5">
    <fb>142.65</fb>
    <v>8</v>
  </rv>
  <rv s="5">
    <fb>94639581</fb>
    <v>9</v>
  </rv>
  <rv s="5">
    <fb>141.76</fb>
    <v>8</v>
  </rv>
  <rv s="5">
    <fb>142.21</fb>
    <v>8</v>
  </rv>
  <rv s="5">
    <fb>138.27000000000001</fb>
    <v>8</v>
  </rv>
  <rv s="5">
    <fb>139.13999999999999</fb>
    <v>8</v>
  </rv>
  <rv s="5">
    <fb>98322008</fb>
    <v>9</v>
  </rv>
  <rv s="5">
    <fb>139.49</fb>
    <v>8</v>
  </rv>
  <rv s="5">
    <fb>142.24</fb>
    <v>8</v>
  </rv>
  <rv s="5">
    <fb>139.36000000000001</fb>
    <v>8</v>
  </rv>
  <rv s="5">
    <fb>141.11000000000001</fb>
    <v>8</v>
  </rv>
  <rv s="5">
    <fb>80861062</fb>
    <v>9</v>
  </rv>
  <rv s="5">
    <fb>139.47</fb>
    <v>8</v>
  </rv>
  <rv s="5">
    <fb>142.15</fb>
    <v>8</v>
  </rv>
  <rv s="5">
    <fb>138.37</fb>
    <v>8</v>
  </rv>
  <rv s="5">
    <fb>142</fb>
    <v>8</v>
  </rv>
  <rv s="5">
    <fb>83221119</fb>
    <v>9</v>
  </rv>
  <rv s="5">
    <fb>143.06</fb>
    <v>8</v>
  </rv>
  <rv s="5">
    <fb>144.215</fb>
    <v>8</v>
  </rv>
  <rv s="5">
    <fb>142.72</fb>
    <v>8</v>
  </rv>
  <rv s="5">
    <fb>143.29</fb>
    <v>8</v>
  </rv>
  <rv s="5">
    <fb>61732656</fb>
    <v>9</v>
  </rv>
  <rv s="5">
    <fb>144.03</fb>
    <v>8</v>
  </rv>
  <rv s="5">
    <fb>144.1781</fb>
    <v>8</v>
  </rv>
  <rv s="5">
    <fb>142.56</fb>
    <v>8</v>
  </rv>
  <rv s="5">
    <fb>142.9</fb>
    <v>8</v>
  </rv>
  <rv s="5">
    <fb>58773155</fb>
    <v>9</v>
  </rv>
  <rv s="5">
    <fb>142.27000000000001</fb>
    <v>8</v>
  </rv>
  <rv s="5">
    <fb>144.81</fb>
    <v>8</v>
  </rv>
  <rv s="5">
    <fb>141.81</fb>
    <v>8</v>
  </rv>
  <rv s="5">
    <fb>142.81</fb>
    <v>8</v>
  </rv>
  <rv s="5">
    <fb>64452219</fb>
    <v>9</v>
  </rv>
  <rv s="5">
    <fb>143.22999999999999</fb>
    <v>8</v>
  </rv>
  <rv s="5">
    <fb>143.25</fb>
    <v>8</v>
  </rv>
  <rv s="5">
    <fb>141.0401</fb>
    <v>8</v>
  </rv>
  <rv s="5">
    <fb>141.51</fb>
    <v>8</v>
  </rv>
  <rv s="5">
    <fb>73035859</fb>
    <v>9</v>
  </rv>
  <rv s="5">
    <fb>141.23500000000001</fb>
    <v>8</v>
  </rv>
  <rv s="5">
    <fb>141.4</fb>
    <v>8</v>
  </rv>
  <rv s="5">
    <fb>139.19999999999999</fb>
    <v>8</v>
  </rv>
  <rv s="5">
    <fb>140.91</fb>
    <v>8</v>
  </rv>
  <rv s="5">
    <fb>78762721</fb>
    <v>9</v>
  </rv>
  <rv s="5">
    <fb>142.11000000000001</fb>
    <v>8</v>
  </rv>
  <rv s="5">
    <fb>143.88</fb>
    <v>8</v>
  </rv>
  <rv s="5">
    <fb>143.76</fb>
    <v>8</v>
  </rv>
  <rv s="5">
    <fb>69907100</fb>
    <v>9</v>
  </rv>
  <rv s="5">
    <fb>143.77000000000001</fb>
    <v>8</v>
  </rv>
  <rv s="5">
    <fb>144.89500000000001</fb>
    <v>8</v>
  </rv>
  <rv s="5">
    <fb>143.51</fb>
    <v>8</v>
  </rv>
  <rv s="5">
    <fb>144.84</fb>
    <v>8</v>
  </rv>
  <rv s="5">
    <fb>67940334</fb>
    <v>9</v>
  </rv>
  <rv s="5">
    <fb>143.44499999999999</fb>
    <v>8</v>
  </rv>
  <rv s="5">
    <fb>146.84</fb>
    <v>8</v>
  </rv>
  <rv s="5">
    <fb>143.16</fb>
    <v>8</v>
  </rv>
  <rv s="5">
    <fb>146.55000000000001</fb>
    <v>8</v>
  </rv>
  <rv s="5">
    <fb>85589175</fb>
    <v>9</v>
  </rv>
  <rv s="5">
    <fb>147.01</fb>
    <v>8</v>
  </rv>
  <rv s="5">
    <fb>149.16999999999999</fb>
    <v>8</v>
  </rv>
  <rv s="5">
    <fb>148.76</fb>
    <v>8</v>
  </rv>
  <rv s="5">
    <fb>76378894</fb>
    <v>9</v>
  </rv>
  <rv s="5">
    <fb>148.69999999999999</fb>
    <v>8</v>
  </rv>
  <rv s="5">
    <fb>149.75389999999999</fb>
    <v>8</v>
  </rv>
  <rv s="5">
    <fb>148.12</fb>
    <v>8</v>
  </rv>
  <rv s="5">
    <fb>149.26</fb>
    <v>8</v>
  </rv>
  <rv s="5">
    <fb>58418788</fb>
    <v>9</v>
  </rv>
  <rv s="5">
    <fb>148.81</fb>
    <v>8</v>
  </rv>
  <rv s="5">
    <fb>149.63999999999999</fb>
    <v>8</v>
  </rv>
  <rv s="5">
    <fb>147.87</fb>
    <v>8</v>
  </rv>
  <rv s="5">
    <fb>149.47999999999999</fb>
    <v>8</v>
  </rv>
  <rv s="5">
    <fb>61420990</fb>
    <v>9</v>
  </rv>
  <rv s="5">
    <fb>149.69</fb>
    <v>8</v>
  </rv>
  <rv s="5">
    <fb>150.18</fb>
    <v>8</v>
  </rv>
  <rv s="5">
    <fb>148.63999999999999</fb>
    <v>8</v>
  </rv>
  <rv s="5">
    <fb>148.69</fb>
    <v>8</v>
  </rv>
  <rv s="5">
    <fb>58883443</fb>
    <v>9</v>
  </rv>
  <rv s="5">
    <fb>148.68</fb>
    <v>8</v>
  </rv>
  <rv s="5">
    <fb>149.37</fb>
    <v>8</v>
  </rv>
  <rv s="5">
    <fb>147.62110000000001</fb>
    <v>8</v>
  </rv>
  <rv s="5">
    <fb>50720556</fb>
    <v>9</v>
  </rv>
  <rv s="5">
    <fb>149.33000000000001</fb>
    <v>8</v>
  </rv>
  <rv s="5">
    <fb>150.84</fb>
    <v>8</v>
  </rv>
  <rv s="5">
    <fb>149.01009999999999</fb>
    <v>8</v>
  </rv>
  <rv s="5">
    <fb>149.32</fb>
    <v>8</v>
  </rv>
  <rv s="5">
    <fb>60893395</fb>
    <v>9</v>
  </rv>
  <rv s="5">
    <fb>149.36000000000001</fb>
    <v>8</v>
  </rv>
  <rv s="5">
    <fb>149.72999999999999</fb>
    <v>8</v>
  </rv>
  <rv s="5">
    <fb>148.49</fb>
    <v>8</v>
  </rv>
  <rv s="5">
    <fb>148.85</fb>
    <v>8</v>
  </rv>
  <rv s="5">
    <fb>56094929</fb>
    <v>9</v>
  </rv>
  <rv s="5">
    <fb>149.82</fb>
    <v>8</v>
  </rv>
  <rv s="5">
    <fb>153.16499999999999</fb>
    <v>8</v>
  </rv>
  <rv s="5">
    <fb>149.72</fb>
    <v>8</v>
  </rv>
  <rv s="5">
    <fb>152.57</fb>
    <v>8</v>
  </rv>
  <rv s="5">
    <fb>100077888</fb>
    <v>9</v>
  </rv>
  <rv s="5">
    <fb>147.215</fb>
    <v>8</v>
  </rv>
  <rv s="5">
    <fb>149.94</fb>
    <v>8</v>
  </rv>
  <rv s="5">
    <fb>146.4128</fb>
    <v>8</v>
  </rv>
  <rv s="5">
    <fb>149.80000000000001</fb>
    <v>8</v>
  </rv>
  <rv s="5">
    <fb>124953168</fb>
    <v>9</v>
  </rv>
  <rv s="5">
    <fb>148.98500000000001</fb>
    <v>8</v>
  </rv>
  <rv s="5">
    <fb>149.69999999999999</fb>
    <v>8</v>
  </rv>
  <rv s="5">
    <fb>147.80000000000001</fb>
    <v>8</v>
  </rv>
  <rv s="5">
    <fb>148.96</fb>
    <v>8</v>
  </rv>
  <rv s="5">
    <fb>74588258</fb>
    <v>9</v>
  </rv>
  <rv s="5">
    <fb>148.66</fb>
    <v>8</v>
  </rv>
  <rv s="5">
    <fb>151.57</fb>
    <v>8</v>
  </rv>
  <rv s="5">
    <fb>148.65</fb>
    <v>8</v>
  </rv>
  <rv s="5">
    <fb>150.02000000000001</fb>
    <v>8</v>
  </rv>
  <rv s="5">
    <fb>69121987</fb>
    <v>9</v>
  </rv>
  <rv s="5">
    <fb>150.38999999999999</fb>
    <v>8</v>
  </rv>
  <rv s="5">
    <fb>151.97</fb>
    <v>8</v>
  </rv>
  <rv s="5">
    <fb>151.49</fb>
    <v>8</v>
  </rv>
  <rv s="5">
    <fb>54511534</fb>
    <v>9</v>
  </rv>
  <rv s="5">
    <fb>151.58000000000001</fb>
    <v>8</v>
  </rv>
  <rv s="5">
    <fb>152.43</fb>
    <v>8</v>
  </rv>
  <rv s="5">
    <fb>150.63999999999999</fb>
    <v>8</v>
  </rv>
  <rv s="5">
    <fb>150.96</fb>
    <v>8</v>
  </rv>
  <rv s="5">
    <fb>60394616</fb>
    <v>9</v>
  </rv>
  <rv s="5">
    <fb>151.88999999999999</fb>
    <v>8</v>
  </rv>
  <rv s="5">
    <fb>152.19999999999999</fb>
    <v>8</v>
  </rv>
  <rv s="5">
    <fb>150.06</fb>
    <v>8</v>
  </rv>
  <rv s="5">
    <fb>151.28</fb>
    <v>8</v>
  </rv>
  <rv s="5">
    <fb>65463883</fb>
    <v>9</v>
  </rv>
  <rv s="5">
    <fb>151.41</fb>
    <v>8</v>
  </rv>
  <rv s="5">
    <fb>150.16</fb>
    <v>8</v>
  </rv>
  <rv s="5">
    <fb>150.44</fb>
    <v>8</v>
  </rv>
  <rv s="5">
    <fb>55020868</fb>
    <v>9</v>
  </rv>
  <rv s="5">
    <fb>150.19999999999999</fb>
    <v>8</v>
  </rv>
  <rv s="5">
    <fb>151.428</fb>
    <v>8</v>
  </rv>
  <rv s="5">
    <fb>150.06010000000001</fb>
    <v>8</v>
  </rv>
  <rv s="5">
    <fb>150.81</fb>
    <v>8</v>
  </rv>
  <rv s="5">
    <fb>56787930</fb>
    <v>9</v>
  </rv>
  <rv s="5">
    <fb>150.13</fb>
    <v>8</v>
  </rv>
  <rv s="5">
    <fb>147.85</fb>
    <v>8</v>
  </rv>
  <rv s="5">
    <fb>147.91999999999999</fb>
    <v>8</v>
  </rv>
  <rv s="5">
    <fb>65187092</fb>
    <v>9</v>
  </rv>
  <rv s="5">
    <fb>149.43</fb>
    <v>8</v>
  </rv>
  <rv s="5">
    <fb>147.68100000000001</fb>
    <v>8</v>
  </rv>
  <rv s="5">
    <fb>40999950</fb>
    <v>9</v>
  </rv>
  <rv s="5">
    <fb>148.43</fb>
    <v>8</v>
  </rv>
  <rv s="5">
    <fb>150.4</fb>
    <v>8</v>
  </rv>
  <rv s="5">
    <fb>147.47999999999999</fb>
    <v>8</v>
  </rv>
  <rv s="5">
    <fb>149.99</fb>
    <v>8</v>
  </rv>
  <rv s="5">
    <fb>63804008</fb>
    <v>9</v>
  </rv>
  <rv s="5">
    <fb>150.37</fb>
    <v>8</v>
  </rv>
  <rv s="5">
    <fb>151.88</fb>
    <v>8</v>
  </rv>
  <rv s="5">
    <fb>150</fb>
    <v>8</v>
  </rv>
  <rv s="5">
    <fb>59222803</fb>
    <v>9</v>
  </rv>
  <rv s="5">
    <fb>151.488</fb>
    <v>8</v>
  </rv>
  <rv s="5">
    <fb>149.34</fb>
    <v>8</v>
  </rv>
  <rv s="5">
    <fb>151</fb>
    <v>8</v>
  </rv>
  <rv s="5">
    <fb>59256210</fb>
    <v>9</v>
  </rv>
  <rv s="5">
    <fb>150.995</fb>
    <v>8</v>
  </rv>
  <rv s="5">
    <fb>155</fb>
    <v>8</v>
  </rv>
  <rv s="5">
    <fb>150.99</fb>
    <v>8</v>
  </rv>
  <rv s="5">
    <fb>153.49</fb>
    <v>8</v>
  </rv>
  <rv s="5">
    <fb>88807000</fb>
    <v>9</v>
  </rv>
  <rv s="5">
    <fb>153.71</fb>
    <v>8</v>
  </rv>
  <rv s="5">
    <fb>158.66999999999999</fb>
    <v>8</v>
  </rv>
  <rv s="5">
    <fb>153.05000000000001</fb>
    <v>8</v>
  </rv>
  <rv s="5">
    <fb>157.87</fb>
    <v>8</v>
  </rv>
  <rv s="5">
    <fb>137827673</fb>
    <v>9</v>
  </rv>
  <rv s="5">
    <fb>157.65</fb>
    <v>8</v>
  </rv>
  <rv s="5">
    <fb>161.02000000000001</fb>
    <v>8</v>
  </rv>
  <rv s="5">
    <fb>156.53280000000001</fb>
    <v>8</v>
  </rv>
  <rv s="5">
    <fb>160.55000000000001</fb>
    <v>8</v>
  </rv>
  <rv s="5">
    <fb>117305597</fb>
    <v>9</v>
  </rv>
  <rv s="5">
    <fb>161.68</fb>
    <v>8</v>
  </rv>
  <rv s="5">
    <fb>165.7</fb>
    <v>8</v>
  </rv>
  <rv s="5">
    <fb>161</fb>
    <v>8</v>
  </rv>
  <rv s="5">
    <fb>117467889</fb>
    <v>9</v>
  </rv>
  <rv s="5">
    <fb>161.12</fb>
    <v>8</v>
  </rv>
  <rv s="5">
    <fb>161.80000000000001</fb>
    <v>8</v>
  </rv>
  <rv s="5">
    <fb>159.06010000000001</fb>
    <v>8</v>
  </rv>
  <rv s="5">
    <fb>161.41</fb>
    <v>8</v>
  </rv>
  <rv s="5">
    <fb>96041899</fb>
    <v>9</v>
  </rv>
  <rv s="5">
    <fb>160.75</fb>
    <v>8</v>
  </rv>
  <rv s="5">
    <fb>162.13999999999999</fb>
    <v>8</v>
  </rv>
  <rv s="5">
    <fb>159.63999999999999</fb>
    <v>8</v>
  </rv>
  <rv s="5">
    <fb>161.94</fb>
    <v>8</v>
  </rv>
  <rv s="5">
    <fb>69463623</fb>
    <v>9</v>
  </rv>
  <rv s="5">
    <fb>159.565</fb>
    <v>8</v>
  </rv>
  <rv s="5">
    <fb>160.44999999999999</fb>
    <v>8</v>
  </rv>
  <rv s="5">
    <fb>156.36000000000001</fb>
    <v>8</v>
  </rv>
  <rv s="5">
    <fb>156.81</fb>
    <v>8</v>
  </rv>
  <rv s="5">
    <fb>76959752</fb>
    <v>9</v>
  </rv>
  <rv s="5">
    <fb>159.37</fb>
    <v>8</v>
  </rv>
  <rv s="5">
    <fb>161.19</fb>
    <v>8</v>
  </rv>
  <rv s="5">
    <fb>158.7901</fb>
    <v>8</v>
  </rv>
  <rv s="5">
    <fb>160.24</fb>
    <v>8</v>
  </rv>
  <rv s="5">
    <fb>88748217</fb>
    <v>9</v>
  </rv>
  <rv s="5">
    <fb>159.98500000000001</fb>
    <v>8</v>
  </rv>
  <rv s="5">
    <fb>165.52</fb>
    <v>8</v>
  </rv>
  <rv s="5">
    <fb>159.91999999999999</fb>
    <v>8</v>
  </rv>
  <rv s="5">
    <fb>165.3</fb>
    <v>8</v>
  </rv>
  <rv s="5">
    <fb>174048056</fb>
    <v>9</v>
  </rv>
  <rv s="5">
    <fb>167.48</fb>
    <v>8</v>
  </rv>
  <rv s="5">
    <fb>170.3</fb>
    <v>8</v>
  </rv>
  <rv s="5">
    <fb>164.53</fb>
    <v>8</v>
  </rv>
  <rv s="5">
    <fb>164.77</fb>
    <v>8</v>
  </rv>
  <rv s="5">
    <fb>152423003</fb>
    <v>9</v>
  </rv>
  <rv s="5">
    <fb>158.73500000000001</fb>
    <v>8</v>
  </rv>
  <rv s="5">
    <fb>164.2</fb>
    <v>8</v>
  </rv>
  <rv s="5">
    <fb>157.80000000000001</fb>
    <v>8</v>
  </rv>
  <rv s="5">
    <fb>163.76</fb>
    <v>8</v>
  </rv>
  <rv s="5">
    <fb>136739174</fb>
    <v>9</v>
  </rv>
  <rv s="5">
    <fb>164.02</fb>
    <v>8</v>
  </rv>
  <rv s="5">
    <fb>164.96</fb>
    <v>8</v>
  </rv>
  <rv s="5">
    <fb>159.72</fb>
    <v>8</v>
  </rv>
  <rv s="5">
    <fb>161.84</fb>
    <v>8</v>
  </rv>
  <rv s="5">
    <fb>118023116</fb>
    <v>9</v>
  </rv>
  <rv s="5">
    <fb>164.29</fb>
    <v>8</v>
  </rv>
  <rv s="5">
    <fb>167.87989999999999</fb>
    <v>8</v>
  </rv>
  <rv s="5">
    <fb>164.28</fb>
    <v>8</v>
  </rv>
  <rv s="5">
    <fb>165.32</fb>
    <v>8</v>
  </rv>
  <rv s="5">
    <fb>107496982</fb>
    <v>9</v>
  </rv>
  <rv s="5">
    <fb>169.08</fb>
    <v>8</v>
  </rv>
  <rv s="5">
    <fb>171.58</fb>
    <v>8</v>
  </rv>
  <rv s="5">
    <fb>168.34</fb>
    <v>8</v>
  </rv>
  <rv s="5">
    <fb>171.18</fb>
    <v>8</v>
  </rv>
  <rv s="5">
    <fb>120405352</fb>
    <v>9</v>
  </rv>
  <rv s="5">
    <fb>172.125</fb>
    <v>8</v>
  </rv>
  <rv s="5">
    <fb>175.96</fb>
    <v>8</v>
  </rv>
  <rv s="5">
    <fb>170.7</fb>
    <v>8</v>
  </rv>
  <rv s="5">
    <fb>175.08</fb>
    <v>8</v>
  </rv>
  <rv s="5">
    <fb>116998901</fb>
    <v>9</v>
  </rv>
  <rv s="5">
    <fb>174.91</fb>
    <v>8</v>
  </rv>
  <rv s="5">
    <fb>176.75</fb>
    <v>8</v>
  </rv>
  <rv s="5">
    <fb>173.92</fb>
    <v>8</v>
  </rv>
  <rv s="5">
    <fb>174.56</fb>
    <v>8</v>
  </rv>
  <rv s="5">
    <fb>108923739</fb>
    <v>9</v>
  </rv>
  <rv s="5">
    <fb>175.20500000000001</fb>
    <v>8</v>
  </rv>
  <rv s="5">
    <fb>179.63</fb>
    <v>8</v>
  </rv>
  <rv s="5">
    <fb>174.69</fb>
    <v>8</v>
  </rv>
  <rv s="5">
    <fb>179.45</fb>
    <v>8</v>
  </rv>
  <rv s="5">
    <fb>115402731</fb>
    <v>9</v>
  </rv>
  <rv s="5">
    <fb>181.11500000000001</fb>
    <v>8</v>
  </rv>
  <rv s="5">
    <fb>182.13</fb>
    <v>8</v>
  </rv>
  <rv s="5">
    <fb>175.53</fb>
    <v>8</v>
  </rv>
  <rv s="5">
    <fb>175.74</fb>
    <v>8</v>
  </rv>
  <rv s="5">
    <fb>153237019</fb>
    <v>9</v>
  </rv>
  <rv s="5">
    <fb>175.25</fb>
    <v>8</v>
  </rv>
  <rv s="5">
    <fb>177.74</fb>
    <v>8</v>
  </rv>
  <rv s="5">
    <fb>172.21</fb>
    <v>8</v>
  </rv>
  <rv s="5">
    <fb>174.33</fb>
    <v>8</v>
  </rv>
  <rv s="5">
    <fb>139380382</fb>
    <v>9</v>
  </rv>
  <rv s="5">
    <fb>175.11</fb>
    <v>8</v>
  </rv>
  <rv s="5">
    <fb>179.5</fb>
    <v>8</v>
  </rv>
  <rv s="5">
    <fb>172.3108</fb>
    <v>8</v>
  </rv>
  <rv s="5">
    <fb>179.3</fb>
    <v>8</v>
  </rv>
  <rv s="5">
    <fb>131063257</fb>
    <v>9</v>
  </rv>
  <rv s="5">
    <fb>179.28</fb>
    <v>8</v>
  </rv>
  <rv s="5">
    <fb>181.14</fb>
    <v>8</v>
  </rv>
  <rv s="5">
    <fb>170.75</fb>
    <v>8</v>
  </rv>
  <rv s="5">
    <fb>172.26</fb>
    <v>8</v>
  </rv>
  <rv s="5">
    <fb>150185843</fb>
    <v>9</v>
  </rv>
  <rv s="5">
    <fb>169.93</fb>
    <v>8</v>
  </rv>
  <rv s="5">
    <fb>173.47</fb>
    <v>8</v>
  </rv>
  <rv s="5">
    <fb>169.69</fb>
    <v>8</v>
  </rv>
  <rv s="5">
    <fb>171.14</fb>
    <v>8</v>
  </rv>
  <rv s="5">
    <fb>195923441</fb>
    <v>9</v>
  </rv>
  <rv s="5">
    <fb>168.28</fb>
    <v>8</v>
  </rv>
  <rv s="5">
    <fb>170.58</fb>
    <v>8</v>
  </rv>
  <rv s="5">
    <fb>167.46</fb>
    <v>8</v>
  </rv>
  <rv s="5">
    <fb>169.75</fb>
    <v>8</v>
  </rv>
  <rv s="5">
    <fb>107499114</fb>
    <v>9</v>
  </rv>
  <rv s="5">
    <fb>171.55500000000001</fb>
    <v>8</v>
  </rv>
  <rv s="5">
    <fb>173.2</fb>
    <v>8</v>
  </rv>
  <rv s="5">
    <fb>169.12</fb>
    <v>8</v>
  </rv>
  <rv s="5">
    <fb>172.99</fb>
    <v>8</v>
  </rv>
  <rv s="5">
    <fb>91185905</fb>
    <v>9</v>
  </rv>
  <rv s="5">
    <fb>173.04</fb>
    <v>8</v>
  </rv>
  <rv s="5">
    <fb>175.86</fb>
    <v>8</v>
  </rv>
  <rv s="5">
    <fb>172.15</fb>
    <v>8</v>
  </rv>
  <rv s="5">
    <fb>175.64</fb>
    <v>8</v>
  </rv>
  <rv s="5">
    <fb>92135303</fb>
    <v>9</v>
  </rv>
  <rv s="5">
    <fb>175.85</fb>
    <v>8</v>
  </rv>
  <rv s="5">
    <fb>176.84989999999999</fb>
    <v>8</v>
  </rv>
  <rv s="5">
    <fb>175.27</fb>
    <v>8</v>
  </rv>
  <rv s="5">
    <fb>176.28</fb>
    <v>8</v>
  </rv>
  <rv s="5">
    <fb>68356567</fb>
    <v>9</v>
  </rv>
  <rv s="5">
    <fb>177.08500000000001</fb>
    <v>8</v>
  </rv>
  <rv s="5">
    <fb>180.42</fb>
    <v>8</v>
  </rv>
  <rv s="5">
    <fb>177.07</fb>
    <v>8</v>
  </rv>
  <rv s="5">
    <fb>180.33</fb>
    <v>8</v>
  </rv>
  <rv s="5">
    <fb>74919582</fb>
    <v>9</v>
  </rv>
  <rv s="5">
    <fb>180.16</fb>
    <v>8</v>
  </rv>
  <rv s="5">
    <fb>181.33</fb>
    <v>8</v>
  </rv>
  <rv s="5">
    <fb>178.53</fb>
    <v>8</v>
  </rv>
  <rv s="5">
    <fb>179.29</fb>
    <v>8</v>
  </rv>
  <rv s="5">
    <fb>79144339</fb>
    <v>9</v>
  </rv>
  <rv s="5">
    <fb>179.33</fb>
    <v>8</v>
  </rv>
  <rv s="5">
    <fb>180.63</fb>
    <v>8</v>
  </rv>
  <rv s="5">
    <fb>178.14</fb>
    <v>8</v>
  </rv>
  <rv s="5">
    <fb>179.38</fb>
    <v>8</v>
  </rv>
  <rv s="5">
    <fb>62348931</fb>
    <v>9</v>
  </rv>
  <rv s="5">
    <fb>179.47</fb>
    <v>8</v>
  </rv>
  <rv s="5">
    <fb>180.57</fb>
    <v>8</v>
  </rv>
  <rv s="5">
    <fb>178.09</fb>
    <v>8</v>
  </rv>
  <rv s="5">
    <fb>178.2</fb>
    <v>8</v>
  </rv>
  <rv s="5">
    <fb>59773014</fb>
    <v>9</v>
  </rv>
  <rv s="5">
    <fb>178.08500000000001</fb>
    <v>8</v>
  </rv>
  <rv s="5">
    <fb>179.23</fb>
    <v>8</v>
  </rv>
  <rv s="5">
    <fb>177.26</fb>
    <v>8</v>
  </rv>
  <rv s="5">
    <fb>177.57</fb>
    <v>8</v>
  </rv>
  <rv s="5">
    <fb>64062261</fb>
    <v>9</v>
  </rv>
  <rv s="5">
    <fb>177.83</fb>
    <v>8</v>
  </rv>
  <rv s="5">
    <fb>182.88</fb>
    <v>8</v>
  </rv>
  <rv s="5">
    <fb>177.71</fb>
    <v>8</v>
  </rv>
  <rv s="5">
    <fb>182.01</fb>
    <v>8</v>
  </rv>
  <rv s="5">
    <fb>104701220</fb>
    <v>9</v>
  </rv>
  <rv s="5">
    <fb>182.63</fb>
    <v>8</v>
  </rv>
  <rv s="5">
    <fb>182.94</fb>
    <v>8</v>
  </rv>
  <rv s="5">
    <fb>179.12</fb>
    <v>8</v>
  </rv>
  <rv s="5">
    <fb>179.7</fb>
    <v>8</v>
  </rv>
  <rv s="5">
    <fb>99310438</fb>
    <v>9</v>
  </rv>
  <rv s="5">
    <fb>179.61</fb>
    <v>8</v>
  </rv>
  <rv s="5">
    <fb>180.17</fb>
    <v>8</v>
  </rv>
  <rv s="5">
    <fb>174.64</fb>
    <v>8</v>
  </rv>
  <rv s="5">
    <fb>174.92</fb>
    <v>8</v>
  </rv>
  <rv s="5">
    <fb>94537602</fb>
    <v>9</v>
  </rv>
  <rv s="5">
    <fb>172.7</fb>
    <v>8</v>
  </rv>
  <rv s="5">
    <fb>175.3</fb>
    <v>8</v>
  </rv>
  <rv s="5">
    <fb>171.64</fb>
    <v>8</v>
  </rv>
  <rv s="5">
    <fb>172</fb>
    <v>8</v>
  </rv>
  <rv s="5">
    <fb>96903955</fb>
    <v>9</v>
  </rv>
  <rv s="5">
    <fb>172.89</fb>
    <v>8</v>
  </rv>
  <rv s="5">
    <fb>174.14</fb>
    <v>8</v>
  </rv>
  <rv s="5">
    <fb>171.03</fb>
    <v>8</v>
  </rv>
  <rv s="5">
    <fb>172.17</fb>
    <v>8</v>
  </rv>
  <rv s="5">
    <fb>86709147</fb>
    <v>9</v>
  </rv>
  <rv s="5">
    <fb>172.5</fb>
    <v>8</v>
  </rv>
  <rv s="5">
    <fb>168.17</fb>
    <v>8</v>
  </rv>
  <rv s="5">
    <fb>172.19</fb>
    <v>8</v>
  </rv>
  <rv s="5">
    <fb>106765552</fb>
    <v>9</v>
  </rv>
  <rv s="5">
    <fb>172.32</fb>
    <v>8</v>
  </rv>
  <rv s="5">
    <fb>175.18</fb>
    <v>8</v>
  </rv>
  <rv s="5">
    <fb>170.82</fb>
    <v>8</v>
  </rv>
  <rv s="5">
    <fb>76138312</fb>
    <v>9</v>
  </rv>
  <rv s="5">
    <fb>176.12</fb>
    <v>8</v>
  </rv>
  <rv s="5">
    <fb>177.18</fb>
    <v>8</v>
  </rv>
  <rv s="5">
    <fb>174.82</fb>
    <v>8</v>
  </rv>
  <rv s="5">
    <fb>74805173</fb>
    <v>9</v>
  </rv>
  <rv s="5">
    <fb>175.78</fb>
    <v>8</v>
  </rv>
  <rv s="5">
    <fb>176.62</fb>
    <v>8</v>
  </rv>
  <rv s="5">
    <fb>171.79</fb>
    <v>8</v>
  </rv>
  <rv s="5">
    <fb>84505760</fb>
    <v>9</v>
  </rv>
  <rv s="5">
    <fb>171.34</fb>
    <v>8</v>
  </rv>
  <rv s="5">
    <fb>173.78</fb>
    <v>8</v>
  </rv>
  <rv s="5">
    <fb>171.09</fb>
    <v>8</v>
  </rv>
  <rv s="5">
    <fb>173.07</fb>
    <v>8</v>
  </rv>
  <rv s="5">
    <fb>80440780</fb>
    <v>9</v>
  </rv>
  <rv s="5">
    <fb>171.51</fb>
    <v>8</v>
  </rv>
  <rv s="5">
    <fb>172.54</fb>
    <v>8</v>
  </rv>
  <rv s="5">
    <fb>169.405</fb>
    <v>8</v>
  </rv>
  <rv s="5">
    <fb>169.8</fb>
    <v>8</v>
  </rv>
  <rv s="5">
    <fb>91168729</fb>
    <v>9</v>
  </rv>
  <rv s="5">
    <fb>170</fb>
    <v>8</v>
  </rv>
  <rv s="5">
    <fb>171.08</fb>
    <v>8</v>
  </rv>
  <rv s="5">
    <fb>165.94</fb>
    <v>8</v>
  </rv>
  <rv s="5">
    <fb>166.23</fb>
    <v>8</v>
  </rv>
  <rv s="5">
    <fb>94814990</fb>
    <v>9</v>
  </rv>
  <rv s="5">
    <fb>166.98</fb>
    <v>8</v>
  </rv>
  <rv s="5">
    <fb>169.68</fb>
    <v>8</v>
  </rv>
  <rv s="5">
    <fb>164.18</fb>
    <v>8</v>
  </rv>
  <rv s="5">
    <fb>164.51</fb>
    <v>8</v>
  </rv>
  <rv s="5">
    <fb>91420515</fb>
    <v>9</v>
  </rv>
  <rv s="5">
    <fb>164.41499999999999</fb>
    <v>8</v>
  </rv>
  <rv s="5">
    <fb>166.33</fb>
    <v>8</v>
  </rv>
  <rv s="5">
    <fb>162.30000000000001</fb>
    <v>8</v>
  </rv>
  <rv s="5">
    <fb>162.41</fb>
    <v>8</v>
  </rv>
  <rv s="5">
    <fb>122848858</fb>
    <v>9</v>
  </rv>
  <rv s="5">
    <fb>160.02000000000001</fb>
    <v>8</v>
  </rv>
  <rv s="5">
    <fb>154.69999999999999</fb>
    <v>8</v>
  </rv>
  <rv s="5">
    <fb>161.62</fb>
    <v>8</v>
  </rv>
  <rv s="5">
    <fb>162706686</fb>
    <v>9</v>
  </rv>
  <rv s="5">
    <fb>158.97999999999999</fb>
    <v>8</v>
  </rv>
  <rv s="5">
    <fb>162.76</fb>
    <v>8</v>
  </rv>
  <rv s="5">
    <fb>157.02000000000001</fb>
    <v>8</v>
  </rv>
  <rv s="5">
    <fb>159.78</fb>
    <v>8</v>
  </rv>
  <rv s="5">
    <fb>115798367</fb>
    <v>9</v>
  </rv>
  <rv s="5">
    <fb>163.5</fb>
    <v>8</v>
  </rv>
  <rv s="5">
    <fb>164.38939999999999</fb>
    <v>8</v>
  </rv>
  <rv s="5">
    <fb>157.82</fb>
    <v>8</v>
  </rv>
  <rv s="5">
    <fb>159.69</fb>
    <v>8</v>
  </rv>
  <rv s="5">
    <fb>108275308</fb>
    <v>9</v>
  </rv>
  <rv s="5">
    <fb>162.44999999999999</fb>
    <v>8</v>
  </rv>
  <rv s="5">
    <fb>163.84</fb>
    <v>8</v>
  </rv>
  <rv s="5">
    <fb>158.28</fb>
    <v>8</v>
  </rv>
  <rv s="5">
    <fb>159.22</fb>
    <v>8</v>
  </rv>
  <rv s="5">
    <fb>121954638</fb>
    <v>9</v>
  </rv>
  <rv s="5">
    <fb>165.71</fb>
    <v>8</v>
  </rv>
  <rv s="5">
    <fb>170.35</fb>
    <v>8</v>
  </rv>
  <rv s="5">
    <fb>162.80000000000001</fb>
    <v>8</v>
  </rv>
  <rv s="5">
    <fb>170.33</fb>
    <v>8</v>
  </rv>
  <rv s="5">
    <fb>179935660</fb>
    <v>9</v>
  </rv>
  <rv s="5">
    <fb>170.16</fb>
    <v>8</v>
  </rv>
  <rv s="5">
    <fb>175</fb>
    <v>8</v>
  </rv>
  <rv s="5">
    <fb>169.51</fb>
    <v>8</v>
  </rv>
  <rv s="5">
    <fb>174.78</fb>
    <v>8</v>
  </rv>
  <rv s="5">
    <fb>115541590</fb>
    <v>9</v>
  </rv>
  <rv s="5">
    <fb>174.01</fb>
    <v>8</v>
  </rv>
  <rv s="5">
    <fb>174.84</fb>
    <v>8</v>
  </rv>
  <rv s="5">
    <fb>172.31</fb>
    <v>8</v>
  </rv>
  <rv s="5">
    <fb>174.61</fb>
    <v>8</v>
  </rv>
  <rv s="5">
    <fb>86213911</fb>
    <v>9</v>
  </rv>
  <rv s="5">
    <fb>174.745</fb>
    <v>8</v>
  </rv>
  <rv s="5">
    <fb>175.88</fb>
    <v>8</v>
  </rv>
  <rv s="5">
    <fb>173.33</fb>
    <v>8</v>
  </rv>
  <rv s="5">
    <fb>175.84</fb>
    <v>8</v>
  </rv>
  <rv s="5">
    <fb>84914256</fb>
    <v>9</v>
  </rv>
  <rv s="5">
    <fb>174.48</fb>
    <v>8</v>
  </rv>
  <rv s="5">
    <fb>176.23990000000001</fb>
    <v>8</v>
  </rv>
  <rv s="5">
    <fb>172.12</fb>
    <v>8</v>
  </rv>
  <rv s="5">
    <fb>172.9</fb>
    <v>8</v>
  </rv>
  <rv s="5">
    <fb>89418074</fb>
    <v>9</v>
  </rv>
  <rv s="5">
    <fb>171.68</fb>
    <v>8</v>
  </rv>
  <rv s="5">
    <fb>174.1</fb>
    <v>8</v>
  </rv>
  <rv s="5">
    <fb>170.68</fb>
    <v>8</v>
  </rv>
  <rv s="5">
    <fb>172.39</fb>
    <v>8</v>
  </rv>
  <rv s="5">
    <fb>82465400</fb>
    <v>9</v>
  </rv>
  <rv s="5">
    <fb>172.86</fb>
    <v>8</v>
  </rv>
  <rv s="5">
    <fb>173.94579999999999</fb>
    <v>8</v>
  </rv>
  <rv s="5">
    <fb>170.95</fb>
    <v>8</v>
  </rv>
  <rv s="5">
    <fb>171.66</fb>
    <v>8</v>
  </rv>
  <rv s="5">
    <fb>77251204</fb>
    <v>9</v>
  </rv>
  <rv s="5">
    <fb>171.73</fb>
    <v>8</v>
  </rv>
  <rv s="5">
    <fb>175.35</fb>
    <v>8</v>
  </rv>
  <rv s="5">
    <fb>171.43</fb>
    <v>8</v>
  </rv>
  <rv s="5">
    <fb>174.83</fb>
    <v>8</v>
  </rv>
  <rv s="5">
    <fb>74829217</fb>
    <v>9</v>
  </rv>
  <rv s="5">
    <fb>176.05</fb>
    <v>8</v>
  </rv>
  <rv s="5">
    <fb>176.65</fb>
    <v>8</v>
  </rv>
  <rv s="5">
    <fb>174.9</fb>
    <v>8</v>
  </rv>
  <rv s="5">
    <fb>71285038</fb>
    <v>9</v>
  </rv>
  <rv s="5">
    <fb>175.48</fb>
    <v>8</v>
  </rv>
  <rv s="5">
    <fb>171.55</fb>
    <v>8</v>
  </rv>
  <rv s="5">
    <fb>90865899</fb>
    <v>9</v>
  </rv>
  <rv s="5">
    <fb>172.33</fb>
    <v>8</v>
  </rv>
  <rv s="5">
    <fb>173.08</fb>
    <v>8</v>
  </rv>
  <rv s="5">
    <fb>168.04</fb>
    <v>8</v>
  </rv>
  <rv s="5">
    <fb>168.64</fb>
    <v>8</v>
  </rv>
  <rv s="5">
    <fb>98670687</fb>
    <v>9</v>
  </rv>
  <rv s="5">
    <fb>167.37</fb>
    <v>8</v>
  </rv>
  <rv s="5">
    <fb>169.58</fb>
    <v>8</v>
  </rv>
  <rv s="5">
    <fb>166.56</fb>
    <v>8</v>
  </rv>
  <rv s="5">
    <fb>168.88</fb>
    <v>8</v>
  </rv>
  <rv s="5">
    <fb>86185530</fb>
    <v>9</v>
  </rv>
  <rv s="5">
    <fb>170.97</fb>
    <v>8</v>
  </rv>
  <rv s="5">
    <fb>172.95</fb>
    <v>8</v>
  </rv>
  <rv s="5">
    <fb>170.25</fb>
    <v>8</v>
  </rv>
  <rv s="5">
    <fb>172.79</fb>
    <v>8</v>
  </rv>
  <rv s="5">
    <fb>64286320</fb>
    <v>9</v>
  </rv>
  <rv s="5">
    <fb>171.85</fb>
    <v>8</v>
  </rv>
  <rv s="5">
    <fb>173.34</fb>
    <v>8</v>
  </rv>
  <rv s="5">
    <fb>170.05</fb>
    <v>8</v>
  </rv>
  <rv s="5">
    <fb>172.55</fb>
    <v>8</v>
  </rv>
  <rv s="5">
    <fb>61177398</fb>
    <v>9</v>
  </rv>
  <rv s="5">
    <fb>171.91</fb>
    <v>8</v>
  </rv>
  <rv s="5">
    <fb>168.47</fb>
    <v>8</v>
  </rv>
  <rv s="5">
    <fb>69589344</fb>
    <v>9</v>
  </rv>
  <rv s="5">
    <fb>169.82</fb>
    <v>8</v>
  </rv>
  <rv s="5">
    <fb>170.54130000000001</fb>
    <v>8</v>
  </rv>
  <rv s="5">
    <fb>166.19</fb>
    <v>8</v>
  </rv>
  <rv s="5">
    <fb>167.3</fb>
    <v>8</v>
  </rv>
  <rv s="5">
    <fb>82772674</fb>
    <v>9</v>
  </rv>
  <rv s="5">
    <fb>164.98</fb>
    <v>8</v>
  </rv>
  <rv s="5">
    <fb>166.69</fb>
    <v>8</v>
  </rv>
  <rv s="5">
    <fb>162.15</fb>
    <v>8</v>
  </rv>
  <rv s="5">
    <fb>164.32</fb>
    <v>8</v>
  </rv>
  <rv s="5">
    <fb>91162758</fb>
    <v>9</v>
  </rv>
  <rv s="5">
    <fb>165.54</fb>
    <v>8</v>
  </rv>
  <rv s="5">
    <fb>166.15</fb>
    <v>8</v>
  </rv>
  <rv s="5">
    <fb>159.75</fb>
    <v>8</v>
  </rv>
  <rv s="5">
    <fb>160.07</fb>
    <v>8</v>
  </rv>
  <rv s="5">
    <fb>90009247</fb>
    <v>9</v>
  </rv>
  <rv s="5">
    <fb>152.58000000000001</fb>
    <v>8</v>
  </rv>
  <rv s="5">
    <fb>162.85</fb>
    <v>8</v>
  </rv>
  <rv s="5">
    <fb>152</fb>
    <v>8</v>
  </rv>
  <rv s="5">
    <fb>162.74</fb>
    <v>8</v>
  </rv>
  <rv s="5">
    <fb>141147540</fb>
    <v>9</v>
  </rv>
  <rv s="5">
    <fb>165.12</fb>
    <v>8</v>
  </rv>
  <rv s="5">
    <fb>160.87379999999999</fb>
    <v>8</v>
  </rv>
  <rv s="5">
    <fb>164.85</fb>
    <v>8</v>
  </rv>
  <rv s="5">
    <fb>91974222</fb>
    <v>9</v>
  </rv>
  <rv s="5">
    <fb>163.06</fb>
    <v>8</v>
  </rv>
  <rv s="5">
    <fb>165.42</fb>
    <v>8</v>
  </rv>
  <rv s="5">
    <fb>162.43</fb>
    <v>8</v>
  </rv>
  <rv s="5">
    <fb>95056629</fb>
    <v>9</v>
  </rv>
  <rv s="5">
    <fb>164.69499999999999</fb>
    <v>8</v>
  </rv>
  <rv s="5">
    <fb>166.6</fb>
    <v>8</v>
  </rv>
  <rv s="5">
    <fb>161.97</fb>
    <v>8</v>
  </rv>
  <rv s="5">
    <fb>163.19999999999999</fb>
    <v>8</v>
  </rv>
  <rv s="5">
    <fb>83474425</fb>
    <v>9</v>
  </rv>
  <rv s="5">
    <fb>164.39</fb>
    <v>8</v>
  </rv>
  <rv s="5">
    <fb>167.36</fb>
    <v>8</v>
  </rv>
  <rv s="5">
    <fb>162.94999999999999</fb>
    <v>8</v>
  </rv>
  <rv s="5">
    <fb>79724750</fb>
    <v>9</v>
  </rv>
  <rv s="5">
    <fb>168.91</fb>
    <v>8</v>
  </rv>
  <rv s="5">
    <fb>165.55</fb>
    <v>8</v>
  </rv>
  <rv s="5">
    <fb>76678441</fb>
    <v>9</v>
  </rv>
  <rv s="5">
    <fb>164.49</fb>
    <v>8</v>
  </rv>
  <rv s="5">
    <fb>162.1</fb>
    <v>8</v>
  </rv>
  <rv s="5">
    <fb>163.16999999999999</fb>
    <v>8</v>
  </rv>
  <rv s="5">
    <fb>83819592</fb>
    <v>9</v>
  </rv>
  <rv s="5">
    <fb>163.36000000000001</fb>
    <v>8</v>
  </rv>
  <rv s="5">
    <fb>165.02</fb>
    <v>8</v>
  </rv>
  <rv s="5">
    <fb>159.04</fb>
    <v>8</v>
  </rv>
  <rv s="5">
    <fb>159.30000000000001</fb>
    <v>8</v>
  </rv>
  <rv s="5">
    <fb>96418845</fb>
    <v>9</v>
  </rv>
  <rv s="5">
    <fb>158.82</fb>
    <v>8</v>
  </rv>
  <rv s="5">
    <fb>162.88</fb>
    <v>8</v>
  </rv>
  <rv s="5">
    <fb>155.80000000000001</fb>
    <v>8</v>
  </rv>
  <rv s="5">
    <fb>157.44</fb>
    <v>8</v>
  </rv>
  <rv s="5">
    <fb>131148280</fb>
    <v>9</v>
  </rv>
  <rv s="5">
    <fb>161.47499999999999</fb>
    <v>8</v>
  </rv>
  <rv s="5">
    <fb>163.41</fb>
    <v>8</v>
  </rv>
  <rv s="5">
    <fb>159.41</fb>
    <v>8</v>
  </rv>
  <rv s="5">
    <fb>91454905</fb>
    <v>9</v>
  </rv>
  <rv s="5">
    <fb>160.19999999999999</fb>
    <v>8</v>
  </rv>
  <rv s="5">
    <fb>160.38999999999999</fb>
    <v>8</v>
  </rv>
  <rv s="5">
    <fb>155.97999999999999</fb>
    <v>8</v>
  </rv>
  <rv s="5">
    <fb>158.52000000000001</fb>
    <v>8</v>
  </rv>
  <rv s="5">
    <fb>105342033</fb>
    <v>9</v>
  </rv>
  <rv s="5">
    <fb>158.93</fb>
    <v>8</v>
  </rv>
  <rv s="5">
    <fb>159.28</fb>
    <v>8</v>
  </rv>
  <rv s="5">
    <fb>154.5</fb>
    <v>8</v>
  </rv>
  <rv s="5">
    <fb>154.72999999999999</fb>
    <v>8</v>
  </rv>
  <rv s="5">
    <fb>96970102</fb>
    <v>9</v>
  </rv>
  <rv s="5">
    <fb>151.44999999999999</fb>
    <v>8</v>
  </rv>
  <rv s="5">
    <fb>154.12</fb>
    <v>8</v>
  </rv>
  <rv s="5">
    <fb>150.1</fb>
    <v>8</v>
  </rv>
  <rv s="5">
    <fb>150.62</fb>
    <v>8</v>
  </rv>
  <rv s="5">
    <fb>108732111</fb>
    <v>9</v>
  </rv>
  <rv s="5">
    <fb>150.9</fb>
    <v>8</v>
  </rv>
  <rv s="5">
    <fb>155.57</fb>
    <v>8</v>
  </rv>
  <rv s="5">
    <fb>150.38</fb>
    <v>8</v>
  </rv>
  <rv s="5">
    <fb>155.09</fb>
    <v>8</v>
  </rv>
  <rv s="5">
    <fb>92964302</fb>
    <v>9</v>
  </rv>
  <rv s="5">
    <fb>157.05000000000001</fb>
    <v>8</v>
  </rv>
  <rv s="5">
    <fb>160</fb>
    <v>8</v>
  </rv>
  <rv s="5">
    <fb>154.46</fb>
    <v>8</v>
  </rv>
  <rv s="5">
    <fb>159.59</fb>
    <v>8</v>
  </rv>
  <rv s="5">
    <fb>102300157</fb>
    <v>9</v>
  </rv>
  <rv s="5">
    <fb>158.61000000000001</fb>
    <v>8</v>
  </rv>
  <rv s="5">
    <fb>157.63</fb>
    <v>8</v>
  </rv>
  <rv s="5">
    <fb>160.62</fb>
    <v>8</v>
  </rv>
  <rv s="5">
    <fb>75615376</fb>
    <v>9</v>
  </rv>
  <rv s="5">
    <fb>160.51</fb>
    <v>8</v>
  </rv>
  <rv s="5">
    <fb>164.48</fb>
    <v>8</v>
  </rv>
  <rv s="5">
    <fb>159.76</fb>
    <v>8</v>
  </rv>
  <rv s="5">
    <fb>163.98</fb>
    <v>8</v>
  </rv>
  <rv s="5">
    <fb>123511692</fb>
    <v>9</v>
  </rv>
  <rv s="5">
    <fb>163.51</fb>
    <v>8</v>
  </rv>
  <rv s="5">
    <fb>166.35</fb>
    <v>8</v>
  </rv>
  <rv s="5">
    <fb>163.01499999999999</fb>
    <v>8</v>
  </rv>
  <rv s="5">
    <fb>165.38</fb>
    <v>8</v>
  </rv>
  <rv s="5">
    <fb>95811352</fb>
    <v>9</v>
  </rv>
  <rv s="5">
    <fb>165.51</fb>
    <v>8</v>
  </rv>
  <rv s="5">
    <fb>169.42</fb>
    <v>8</v>
  </rv>
  <rv s="5">
    <fb>164.91</fb>
    <v>8</v>
  </rv>
  <rv s="5">
    <fb>168.82</fb>
    <v>8</v>
  </rv>
  <rv s="5">
    <fb>81532007</fb>
    <v>9</v>
  </rv>
  <rv s="5">
    <fb>167.99</fb>
    <v>8</v>
  </rv>
  <rv s="5">
    <fb>172.64</fb>
    <v>8</v>
  </rv>
  <rv s="5">
    <fb>167.65</fb>
    <v>8</v>
  </rv>
  <rv s="5">
    <fb>170.21</fb>
    <v>8</v>
  </rv>
  <rv s="5">
    <fb>98062674</fb>
    <v>9</v>
  </rv>
  <rv s="5">
    <fb>171.06</fb>
    <v>8</v>
  </rv>
  <rv s="5">
    <fb>174.07</fb>
    <v>8</v>
  </rv>
  <rv s="5">
    <fb>90131418</fb>
    <v>9</v>
  </rv>
  <rv s="5">
    <fb>173.88</fb>
    <v>8</v>
  </rv>
  <rv s="5">
    <fb>175.28</fb>
    <v>8</v>
  </rv>
  <rv s="5">
    <fb>172.75</fb>
    <v>8</v>
  </rv>
  <rv s="5">
    <fb>174.72</fb>
    <v>8</v>
  </rv>
  <rv s="5">
    <fb>80546156</fb>
    <v>9</v>
  </rv>
  <rv s="5">
    <fb>175.73</fb>
    <v>8</v>
  </rv>
  <rv s="5">
    <fb>175.6</fb>
    <v>8</v>
  </rv>
  <rv s="5">
    <fb>90371916</fb>
    <v>9</v>
  </rv>
  <rv s="5">
    <fb>176.69</fb>
    <v>8</v>
  </rv>
  <rv s="5">
    <fb>179.01</fb>
    <v>8</v>
  </rv>
  <rv s="5">
    <fb>176.34</fb>
    <v>8</v>
  </rv>
  <rv s="5">
    <fb>178.96</fb>
    <v>8</v>
  </rv>
  <rv s="5">
    <fb>100589440</fb>
    <v>9</v>
  </rv>
  <rv s="5">
    <fb>178.55</fb>
    <v>8</v>
  </rv>
  <rv s="5">
    <fb>176.7</fb>
    <v>8</v>
  </rv>
  <rv s="5">
    <fb>177.77</fb>
    <v>8</v>
  </rv>
  <rv s="5">
    <fb>92633154</fb>
    <v>9</v>
  </rv>
  <rv s="5">
    <fb>177.84</fb>
    <v>8</v>
  </rv>
  <rv s="5">
    <fb>178.03</fb>
    <v>8</v>
  </rv>
  <rv s="5">
    <fb>174.4</fb>
    <v>8</v>
  </rv>
  <rv s="5">
    <fb>103049285</fb>
    <v>9</v>
  </rv>
  <rv s="5">
    <fb>174.03</fb>
    <v>8</v>
  </rv>
  <rv s="5">
    <fb>174.88</fb>
    <v>8</v>
  </rv>
  <rv s="5">
    <fb>171.94</fb>
    <v>8</v>
  </rv>
  <rv s="5">
    <fb>174.31</fb>
    <v>8</v>
  </rv>
  <rv s="5">
    <fb>78751328</fb>
    <v>9</v>
  </rv>
  <rv s="7">
    <v>13</v>
    <v>MSFT</v>
    <v>Daily</v>
    <v>44470</v>
    <v>44653</v>
    <v>0</v>
    <v>1</v>
    <v>637843680000000000,637845198902336415,0</v>
    <v>0</v>
    <v>a1xzim</v>
    <v>XNAS:MSFT</v>
    <v>1</v>
    <v>2</v>
    <v>3</v>
    <v>4</v>
    <v>5</v>
  </rv>
  <rv s="7">
    <v>13</v>
    <v>TSLA</v>
    <v>Daily</v>
    <v>44470</v>
    <v>44653</v>
    <v>0</v>
    <v>1</v>
    <v>637843680000000000,637845208187444055,0</v>
    <v>0</v>
    <v>a24kar</v>
    <v>XNAS:TSLA</v>
    <v>6</v>
    <v>7</v>
    <v>8</v>
    <v>9</v>
    <v>10</v>
  </rv>
  <rv s="7">
    <v>13</v>
    <v>AAPL</v>
    <v>Daily</v>
    <v>44470</v>
    <v>44653</v>
    <v>0</v>
    <v>1</v>
    <v>637843680000000000,637845263142157194,0</v>
    <v>0</v>
    <v>a1mou2</v>
    <v>XNAS:AAPL</v>
    <v>11</v>
    <v>12</v>
    <v>13</v>
    <v>14</v>
    <v>15</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14">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 s="7">
      <v>11</v>
    </spb>
    <spb s="7">
      <v>1</v>
    </spb>
    <spb s="7">
      <v>5</v>
    </spb>
    <spb s="0">
      <v>1</v>
      <v>Name</v>
      <v>LearnMoreOnLink</v>
    </spb>
    <spb s="8">
      <v>2</v>
      <v>2</v>
      <v>2</v>
      <v>2</v>
    </spb>
    <spb s="9">
      <v>1</v>
      <v>2</v>
      <v>2</v>
      <v>1</v>
      <v>3</v>
      <v>1</v>
      <v>1</v>
      <v>1</v>
      <v>5</v>
      <v>5</v>
      <v>6</v>
      <v>7</v>
      <v>1</v>
      <v>1</v>
      <v>1</v>
      <v>5</v>
      <v>8</v>
      <v>9</v>
      <v>10</v>
      <v>5</v>
      <v>1</v>
      <v>1</v>
      <v>6</v>
    </spb>
    <spb s="10">
      <v>1</v>
      <v>11</v>
      <v>1</v>
      <v>1</v>
      <v>1</v>
      <v>5</v>
    </spb>
  </spbData>
</supportingPropertyBags>
</file>

<file path=xl/richData/rdsupportingpropertybagstructure.xml><?xml version="1.0" encoding="utf-8"?>
<spbStructures xmlns="http://schemas.microsoft.com/office/spreadsheetml/2017/richdata2" count="11">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_Self"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9" formatCode="m/d/yy"/>
    </x:dxf>
    <x:dxf>
      <x:numFmt numFmtId="0" formatCode="General"/>
    </x:dxf>
    <x:dxf>
      <x:numFmt numFmtId="3" formatCode="#,##0"/>
    </x:dxf>
    <x:dxf>
      <x:numFmt numFmtId="2" formatCode="0.00"/>
    </x:dxf>
    <x:dxf>
      <x:numFmt numFmtId="27" formatCode="m/d/yy\ h:mm"/>
    </x:dxf>
    <x:dxf>
      <x:numFmt numFmtId="14" formatCode="0.00%"/>
    </x:dxf>
    <x:dxf>
      <x:numFmt numFmtId="4" formatCode="#,##0.00"/>
    </x:dxf>
    <x:dxf>
      <x:numFmt numFmtId="1" formatCode="0"/>
    </x:dxf>
  </dxfs>
  <richProperties>
    <rPr n="NumberFormat" t="s"/>
    <rPr n="IsTitleField" t="b"/>
    <rPr n="IsHeroField" t="b"/>
  </richProperties>
  <richStyles>
    <rSty dxfid="1">
      <rpv i="0">_([$$-en-US]* #,##0.00_);_([$$-en-US]* (#,##0.00);_([$$-en-US]* "-"??_);_(@_)</rpv>
    </rSty>
    <rSty dxfid="6">
      <rpv i="0">#,##0.00</rpv>
    </rSty>
    <rSty>
      <rpv i="1">1</rpv>
    </rSty>
    <rSty>
      <rpv i="2">1</rpv>
    </rSty>
    <rSty dxfid="2">
      <rpv i="0">#,##0</rpv>
    </rSty>
    <rSty dxfid="5"/>
    <rSty dxfid="1">
      <rpv i="0">_([$$-en-US]* #,##0_);_([$$-en-US]* (#,##0);_([$$-en-US]* "-"_);_(@_)</rpv>
    </rSty>
    <rSty dxfid="4"/>
    <rSty dxfid="7">
      <rpv i="0">0</rpv>
    </rSty>
    <rSty dxfid="3">
      <rpv i="0">0.00</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D78B3-4DE1-A548-9943-1AE26F5F5FF3}">
  <dimension ref="A1:G15"/>
  <sheetViews>
    <sheetView showGridLines="0" tabSelected="1" workbookViewId="0"/>
  </sheetViews>
  <sheetFormatPr baseColWidth="10" defaultRowHeight="16" x14ac:dyDescent="0.2"/>
  <cols>
    <col min="1" max="1" width="28.33203125" bestFit="1" customWidth="1"/>
    <col min="2" max="2" width="11.5" customWidth="1"/>
    <col min="3" max="3" width="11.1640625" bestFit="1" customWidth="1"/>
    <col min="4" max="4" width="11.5" bestFit="1" customWidth="1"/>
    <col min="5" max="5" width="12.1640625" bestFit="1" customWidth="1"/>
    <col min="7" max="7" width="7.5" bestFit="1" customWidth="1"/>
  </cols>
  <sheetData>
    <row r="1" spans="1:7" ht="37" x14ac:dyDescent="0.45">
      <c r="A1" s="51" t="s">
        <v>16</v>
      </c>
    </row>
    <row r="2" spans="1:7" x14ac:dyDescent="0.2">
      <c r="A2" s="52" t="s">
        <v>25</v>
      </c>
    </row>
    <row r="4" spans="1:7" x14ac:dyDescent="0.2">
      <c r="A4" s="1" t="s">
        <v>17</v>
      </c>
      <c r="B4" s="26">
        <v>10000</v>
      </c>
    </row>
    <row r="5" spans="1:7" x14ac:dyDescent="0.2">
      <c r="A5" s="1" t="s">
        <v>23</v>
      </c>
      <c r="B5" s="27">
        <f>SUM(B10:D10)</f>
        <v>9000</v>
      </c>
    </row>
    <row r="6" spans="1:7" x14ac:dyDescent="0.2">
      <c r="A6" s="1" t="s">
        <v>24</v>
      </c>
      <c r="B6" s="27">
        <f>B4-B5</f>
        <v>1000</v>
      </c>
    </row>
    <row r="8" spans="1:7" x14ac:dyDescent="0.2">
      <c r="B8" s="53" t="s">
        <v>0</v>
      </c>
      <c r="C8" s="53" t="s">
        <v>14</v>
      </c>
      <c r="D8" s="53" t="s">
        <v>15</v>
      </c>
      <c r="E8" s="60" t="s">
        <v>19</v>
      </c>
      <c r="F8" s="61" t="s">
        <v>20</v>
      </c>
      <c r="G8" s="53" t="s">
        <v>21</v>
      </c>
    </row>
    <row r="9" spans="1:7" x14ac:dyDescent="0.2">
      <c r="A9" s="1" t="s">
        <v>22</v>
      </c>
      <c r="B9" s="68">
        <v>0.2</v>
      </c>
      <c r="C9" s="69">
        <v>0.5</v>
      </c>
      <c r="D9" s="70">
        <v>0.2</v>
      </c>
      <c r="E9" s="57"/>
      <c r="F9" s="59"/>
      <c r="G9" s="67"/>
    </row>
    <row r="10" spans="1:7" x14ac:dyDescent="0.2">
      <c r="A10" s="54" t="s">
        <v>18</v>
      </c>
      <c r="B10" s="26">
        <f>$B$4*B9</f>
        <v>2000</v>
      </c>
      <c r="C10" s="26">
        <f>$B$4*C9</f>
        <v>5000</v>
      </c>
      <c r="D10" s="26">
        <f>$B$4*D9</f>
        <v>2000</v>
      </c>
      <c r="E10" s="56"/>
      <c r="F10" s="50"/>
    </row>
    <row r="11" spans="1:7" x14ac:dyDescent="0.2">
      <c r="A11" s="55">
        <v>0.05</v>
      </c>
      <c r="B11" s="26">
        <f>MSFT!X8</f>
        <v>-77.589441895934215</v>
      </c>
      <c r="C11" s="27">
        <f>TSLA!X8</f>
        <v>-1653.7667344759034</v>
      </c>
      <c r="D11" s="27">
        <f>AAPL!X8</f>
        <v>-218.5508182748772</v>
      </c>
      <c r="E11" s="28">
        <f>SUM(B11:D11)</f>
        <v>-1949.9069946467148</v>
      </c>
      <c r="F11" s="58">
        <f>$B$5+E11</f>
        <v>7050.0930053532848</v>
      </c>
      <c r="G11" s="49">
        <f>(F11-$B$4)/$B$4</f>
        <v>-0.29499069946467155</v>
      </c>
    </row>
    <row r="12" spans="1:7" x14ac:dyDescent="0.2">
      <c r="A12" s="55">
        <v>0.25</v>
      </c>
      <c r="B12" s="26">
        <f>MSFT!X9</f>
        <v>68.813712273935835</v>
      </c>
      <c r="C12" s="27">
        <f>TSLA!X9</f>
        <v>-855.84852633631363</v>
      </c>
      <c r="D12" s="27">
        <f>AAPL!X9</f>
        <v>-65.43758438705845</v>
      </c>
      <c r="E12" s="28">
        <f>SUM(B12:D12)</f>
        <v>-852.47239844943624</v>
      </c>
      <c r="F12" s="58">
        <f t="shared" ref="F12:F14" si="0">$B$5+E12</f>
        <v>8147.5276015505642</v>
      </c>
      <c r="G12" s="49">
        <f t="shared" ref="G12:G14" si="1">(F12-$B$4)/$B$4</f>
        <v>-0.18524723984494357</v>
      </c>
    </row>
    <row r="13" spans="1:7" x14ac:dyDescent="0.2">
      <c r="A13" s="55">
        <v>0.75</v>
      </c>
      <c r="B13" s="26">
        <f>MSFT!X10</f>
        <v>303.51034544592221</v>
      </c>
      <c r="C13" s="27">
        <f>TSLA!X10</f>
        <v>592.0710328624973</v>
      </c>
      <c r="D13" s="27">
        <f>AAPL!X10</f>
        <v>177.32184915820881</v>
      </c>
      <c r="E13" s="28">
        <f>SUM(B13:D13)</f>
        <v>1072.9032274666283</v>
      </c>
      <c r="F13" s="58">
        <f t="shared" si="0"/>
        <v>10072.903227466628</v>
      </c>
      <c r="G13" s="49">
        <f t="shared" si="1"/>
        <v>7.2903227466627864E-3</v>
      </c>
    </row>
    <row r="14" spans="1:7" x14ac:dyDescent="0.2">
      <c r="A14" s="55">
        <v>0.95</v>
      </c>
      <c r="B14" s="62">
        <f>MSFT!X11</f>
        <v>494.63344845092161</v>
      </c>
      <c r="C14" s="63">
        <f>TSLA!X11</f>
        <v>1821.6000723445959</v>
      </c>
      <c r="D14" s="63">
        <f>AAPL!X11</f>
        <v>350.60829493927304</v>
      </c>
      <c r="E14" s="64">
        <f>SUM(B14:D14)</f>
        <v>2666.8418157347905</v>
      </c>
      <c r="F14" s="65">
        <f t="shared" si="0"/>
        <v>11666.841815734791</v>
      </c>
      <c r="G14" s="66">
        <f t="shared" si="1"/>
        <v>0.16668418157347914</v>
      </c>
    </row>
    <row r="15" spans="1:7" ht="46" customHeight="1" x14ac:dyDescent="0.2"/>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negative="1" xr2:uid="{A02668CE-1D30-FE44-AEF2-5233D7200C78}">
          <x14:colorSeries rgb="FF376092"/>
          <x14:colorNegative rgb="FFD00000"/>
          <x14:colorAxis rgb="FF000000"/>
          <x14:colorMarkers rgb="FFD00000"/>
          <x14:colorFirst rgb="FFD00000"/>
          <x14:colorLast rgb="FFD00000"/>
          <x14:colorHigh rgb="FFD00000"/>
          <x14:colorLow rgb="FFD00000"/>
          <x14:sparklines>
            <x14:sparkline>
              <xm:f>'Stocks -&gt;'!E11:E14</xm:f>
              <xm:sqref>E15</xm:sqref>
            </x14:sparkline>
          </x14:sparklines>
        </x14:sparklineGroup>
        <x14:sparklineGroup type="column" displayEmptyCellsAs="gap" negative="1" xr2:uid="{91A242BE-DA69-324D-BF40-508C8F83B2DD}">
          <x14:colorSeries rgb="FF376092"/>
          <x14:colorNegative rgb="FFD00000"/>
          <x14:colorAxis rgb="FF000000"/>
          <x14:colorMarkers rgb="FFD00000"/>
          <x14:colorFirst rgb="FFD00000"/>
          <x14:colorLast rgb="FFD00000"/>
          <x14:colorHigh rgb="FFD00000"/>
          <x14:colorLow rgb="FFD00000"/>
          <x14:sparklines>
            <x14:sparkline>
              <xm:f>'Stocks -&gt;'!B11:B14</xm:f>
              <xm:sqref>B15</xm:sqref>
            </x14:sparkline>
            <x14:sparkline>
              <xm:f>'Stocks -&gt;'!C11:C14</xm:f>
              <xm:sqref>C15</xm:sqref>
            </x14:sparkline>
            <x14:sparkline>
              <xm:f>'Stocks -&gt;'!D11:D14</xm:f>
              <xm:sqref>D15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1D83A-C318-C845-96F7-5C9670CE89AA}">
  <dimension ref="A1:AB1002"/>
  <sheetViews>
    <sheetView showGridLines="0" workbookViewId="0"/>
  </sheetViews>
  <sheetFormatPr baseColWidth="10" defaultRowHeight="16" x14ac:dyDescent="0.2"/>
  <cols>
    <col min="1" max="10" width="16.1640625" customWidth="1"/>
    <col min="11" max="11" width="25.1640625" bestFit="1" customWidth="1"/>
    <col min="14" max="14" width="11.5" bestFit="1" customWidth="1"/>
    <col min="16" max="16" width="3.1640625" bestFit="1" customWidth="1"/>
    <col min="19" max="19" width="5.1640625" bestFit="1" customWidth="1"/>
    <col min="20" max="20" width="10.83203125" style="3"/>
    <col min="22" max="22" width="20.83203125" customWidth="1"/>
  </cols>
  <sheetData>
    <row r="1" spans="1:28" ht="17" thickBot="1" x14ac:dyDescent="0.25">
      <c r="A1" s="39" t="e" vm="1">
        <v>#VALUE!</v>
      </c>
      <c r="B1" s="40"/>
      <c r="C1" s="40"/>
      <c r="D1" s="41"/>
      <c r="E1" s="41"/>
      <c r="F1" s="41"/>
      <c r="G1" s="42"/>
      <c r="H1" s="42"/>
      <c r="I1" s="42"/>
      <c r="J1" s="42"/>
      <c r="K1" s="43"/>
    </row>
    <row r="2" spans="1:28" ht="17" thickBot="1" x14ac:dyDescent="0.25">
      <c r="A2" s="44" t="str" cm="1">
        <f t="array" ref="A2">_FV(A1,"Ticker symbol",TRUE)</f>
        <v>MSFT</v>
      </c>
      <c r="B2" s="45">
        <v>44470</v>
      </c>
      <c r="C2" s="45">
        <f ca="1">TODAY()</f>
        <v>44653</v>
      </c>
      <c r="D2" s="44"/>
      <c r="E2" s="44"/>
      <c r="F2" s="44"/>
      <c r="G2" s="46"/>
      <c r="H2" s="46"/>
      <c r="I2" s="46"/>
      <c r="J2" s="46"/>
      <c r="K2" s="46">
        <v>0.1</v>
      </c>
      <c r="T2" s="3">
        <f ca="1">Q33</f>
        <v>308.43573731178157</v>
      </c>
    </row>
    <row r="3" spans="1:28" ht="17" thickBot="1" x14ac:dyDescent="0.25">
      <c r="A3" s="47" t="str" cm="1">
        <f t="array" aca="1" ref="A3:F130" ca="1">_xlfn.STOCKHISTORY(A2,B2,C2,0,1,0,2,3,4,1,5)</f>
        <v>Date</v>
      </c>
      <c r="B3" s="47" t="str">
        <f ca="1"/>
        <v>Open</v>
      </c>
      <c r="C3" s="47" t="str">
        <f ca="1"/>
        <v>High</v>
      </c>
      <c r="D3" s="47" t="str">
        <f ca="1"/>
        <v>Low</v>
      </c>
      <c r="E3" s="47" t="str">
        <f ca="1"/>
        <v>Close</v>
      </c>
      <c r="F3" s="47" t="str">
        <f ca="1"/>
        <v>Volume</v>
      </c>
      <c r="G3" s="48" t="s">
        <v>6</v>
      </c>
      <c r="H3" s="48" t="s">
        <v>7</v>
      </c>
      <c r="I3" s="48" t="s">
        <v>8</v>
      </c>
      <c r="J3" s="48" t="s">
        <v>12</v>
      </c>
      <c r="K3" s="48" t="s">
        <v>13</v>
      </c>
      <c r="M3" s="1" t="s">
        <v>1</v>
      </c>
      <c r="N3" s="3">
        <f ca="1">AVERAGE(E4:E66)</f>
        <v>324.01793650793667</v>
      </c>
      <c r="P3">
        <v>1</v>
      </c>
      <c r="Q3" s="3">
        <f ca="1">E66*(1+_xlfn.NORM.INV(RAND(),0,N7))</f>
        <v>339.73857537973134</v>
      </c>
      <c r="S3">
        <v>1</v>
      </c>
      <c r="T3" s="3">
        <f t="dataTable" ref="T3:T1002" dt2D="0" dtr="0" r1="V4" ca="1"/>
        <v>335.73799089847989</v>
      </c>
      <c r="V3" s="1" t="s">
        <v>9</v>
      </c>
      <c r="W3" s="4">
        <f>AVERAGE(T3:T1002)</f>
        <v>338.9907274830133</v>
      </c>
    </row>
    <row r="4" spans="1:28" x14ac:dyDescent="0.2">
      <c r="A4" s="8" vm="2">
        <f ca="1"/>
        <v>44470</v>
      </c>
      <c r="B4" s="8" vm="3">
        <f ca="1"/>
        <v>282.12169999999998</v>
      </c>
      <c r="C4" s="8" vm="4">
        <f ca="1"/>
        <v>289.98</v>
      </c>
      <c r="D4" s="8" vm="5">
        <f ca="1"/>
        <v>281.29000000000002</v>
      </c>
      <c r="E4" s="8" vm="6">
        <f ca="1"/>
        <v>289.10000000000002</v>
      </c>
      <c r="F4" s="8" vm="7">
        <f ca="1"/>
        <v>30086280</v>
      </c>
      <c r="G4" s="9"/>
      <c r="H4" s="10">
        <f ca="1">$N$3-E4</f>
        <v>34.917936507936645</v>
      </c>
      <c r="I4" s="10">
        <f ca="1">H4^2</f>
        <v>1219.2622899722949</v>
      </c>
      <c r="J4" s="10">
        <f ca="1">SUM(E$4:E4)/COUNT(E$4:E4)</f>
        <v>289.10000000000002</v>
      </c>
      <c r="K4" s="10"/>
      <c r="M4" s="1" t="s">
        <v>2</v>
      </c>
      <c r="N4" s="4">
        <f ca="1">SUM(I4:I66)</f>
        <v>17730.845631746022</v>
      </c>
      <c r="P4">
        <v>2</v>
      </c>
      <c r="Q4" s="3">
        <f ca="1">Q3*(1+_xlfn.NORM.INV(RAND(),0,$N$7))</f>
        <v>338.34860269553087</v>
      </c>
      <c r="S4">
        <v>2</v>
      </c>
      <c r="T4" s="3">
        <v>291.48579380627973</v>
      </c>
      <c r="V4" s="1" t="s">
        <v>10</v>
      </c>
      <c r="W4" s="4">
        <f>MEDIAN(T3:T1002)</f>
        <v>337.78729930096597</v>
      </c>
      <c r="Z4" s="6" cm="1">
        <f t="array" ref="Z4">_FV(A1,"Price")</f>
        <v>309.42</v>
      </c>
      <c r="AA4" s="7">
        <f>2000/Z4</f>
        <v>6.4637062891862191</v>
      </c>
      <c r="AB4">
        <f>'Stocks -&gt;'!B10</f>
        <v>2000</v>
      </c>
    </row>
    <row r="5" spans="1:28" x14ac:dyDescent="0.2">
      <c r="A5" s="11" vm="8">
        <f ca="1"/>
        <v>44473</v>
      </c>
      <c r="B5" s="11" vm="9">
        <f ca="1"/>
        <v>287.39999999999998</v>
      </c>
      <c r="C5" s="11" vm="10">
        <f ca="1"/>
        <v>287.75</v>
      </c>
      <c r="D5" s="11" vm="11">
        <f ca="1"/>
        <v>280.25</v>
      </c>
      <c r="E5" s="11" vm="12">
        <f ca="1"/>
        <v>283.11</v>
      </c>
      <c r="F5" s="11" vm="13">
        <f ca="1"/>
        <v>31350747</v>
      </c>
      <c r="G5" s="12">
        <f ca="1">(E5-E4)/E4</f>
        <v>-2.0719474230370145E-2</v>
      </c>
      <c r="H5" s="13">
        <f t="shared" ref="H5:H66" ca="1" si="0">$N$3-E5</f>
        <v>40.907936507936654</v>
      </c>
      <c r="I5" s="13">
        <f t="shared" ref="I5:I68" ca="1" si="1">H5^2</f>
        <v>1673.4592693373766</v>
      </c>
      <c r="J5" s="13">
        <f ca="1">SUM(E$4:E5)/COUNT(E$4:E5)</f>
        <v>286.10500000000002</v>
      </c>
      <c r="K5" s="13">
        <f ca="1">K$2*E4+(1-K$2)*J5</f>
        <v>286.40450000000004</v>
      </c>
      <c r="M5" s="1" t="s">
        <v>3</v>
      </c>
      <c r="N5" s="3">
        <f ca="1">N4/COUNT(I4:I66)</f>
        <v>281.44199415469876</v>
      </c>
      <c r="P5">
        <v>3</v>
      </c>
      <c r="Q5" s="3">
        <f t="shared" ref="Q5:Q33" ca="1" si="2">Q4*(1+_xlfn.NORM.INV(RAND(),0,$N$7))</f>
        <v>332.06627697748189</v>
      </c>
      <c r="S5">
        <v>3</v>
      </c>
      <c r="T5" s="3">
        <v>298.70572823024384</v>
      </c>
      <c r="V5" s="1" t="s">
        <v>11</v>
      </c>
      <c r="W5" s="3">
        <f>_xlfn.STDEV.S(T3:T1002)</f>
        <v>26.713805573724045</v>
      </c>
    </row>
    <row r="6" spans="1:28" x14ac:dyDescent="0.2">
      <c r="A6" s="11" vm="14">
        <f ca="1"/>
        <v>44474</v>
      </c>
      <c r="B6" s="11" vm="15">
        <f ca="1"/>
        <v>284.04640000000001</v>
      </c>
      <c r="C6" s="11" vm="16">
        <f ca="1"/>
        <v>290.39800000000002</v>
      </c>
      <c r="D6" s="11" vm="15">
        <f ca="1"/>
        <v>284.04640000000001</v>
      </c>
      <c r="E6" s="11" vm="17">
        <f ca="1"/>
        <v>288.76</v>
      </c>
      <c r="F6" s="11" vm="18">
        <f ca="1"/>
        <v>24993024</v>
      </c>
      <c r="G6" s="12">
        <f t="shared" ref="G6:G66" ca="1" si="3">(E6-E5)/E5</f>
        <v>1.9956907209211887E-2</v>
      </c>
      <c r="H6" s="13">
        <f t="shared" ca="1" si="0"/>
        <v>35.257936507936677</v>
      </c>
      <c r="I6" s="13">
        <f t="shared" ca="1" si="1"/>
        <v>1243.122086797694</v>
      </c>
      <c r="J6" s="13">
        <f ca="1">SUM(E$4:E6)/COUNT(E$4:E6)</f>
        <v>286.99</v>
      </c>
      <c r="K6" s="13">
        <f t="shared" ref="K6:K69" ca="1" si="4">K$2*E5+(1-K$2)*J6</f>
        <v>286.60199999999998</v>
      </c>
      <c r="M6" s="1" t="s">
        <v>4</v>
      </c>
      <c r="N6" s="3">
        <f ca="1">SQRT(N5)</f>
        <v>16.776233014437381</v>
      </c>
      <c r="P6">
        <v>4</v>
      </c>
      <c r="Q6" s="3">
        <f t="shared" ca="1" si="2"/>
        <v>330.68692990500671</v>
      </c>
      <c r="S6">
        <v>4</v>
      </c>
      <c r="T6" s="3">
        <v>303.63681131820027</v>
      </c>
    </row>
    <row r="7" spans="1:28" x14ac:dyDescent="0.2">
      <c r="A7" s="11" vm="19">
        <f ca="1"/>
        <v>44475</v>
      </c>
      <c r="B7" s="11" vm="20">
        <f ca="1"/>
        <v>285.77999999999997</v>
      </c>
      <c r="C7" s="11" vm="21">
        <f ca="1"/>
        <v>293.63</v>
      </c>
      <c r="D7" s="11" vm="22">
        <f ca="1"/>
        <v>285.5093</v>
      </c>
      <c r="E7" s="11" vm="23">
        <f ca="1"/>
        <v>293.11</v>
      </c>
      <c r="F7" s="11" vm="24">
        <f ca="1"/>
        <v>28002559</v>
      </c>
      <c r="G7" s="12">
        <f t="shared" ca="1" si="3"/>
        <v>1.5064413353650169E-2</v>
      </c>
      <c r="H7" s="13">
        <f t="shared" ca="1" si="0"/>
        <v>30.907936507936654</v>
      </c>
      <c r="I7" s="13">
        <f t="shared" ca="1" si="1"/>
        <v>955.30053917864348</v>
      </c>
      <c r="J7" s="13">
        <f ca="1">SUM(E$4:E7)/COUNT(E$4:E7)</f>
        <v>288.52</v>
      </c>
      <c r="K7" s="13">
        <f t="shared" ca="1" si="4"/>
        <v>288.54399999999998</v>
      </c>
      <c r="M7" s="1" t="s">
        <v>5</v>
      </c>
      <c r="N7" s="2">
        <f ca="1">STDEVA(G5:G66)</f>
        <v>1.4205327026164821E-2</v>
      </c>
      <c r="P7">
        <v>5</v>
      </c>
      <c r="Q7" s="3">
        <f t="shared" ca="1" si="2"/>
        <v>333.84583518571378</v>
      </c>
      <c r="S7">
        <v>5</v>
      </c>
      <c r="T7" s="3">
        <v>373.37438830415374</v>
      </c>
      <c r="V7" s="1"/>
    </row>
    <row r="8" spans="1:28" x14ac:dyDescent="0.2">
      <c r="A8" s="11" vm="25">
        <f ca="1"/>
        <v>44476</v>
      </c>
      <c r="B8" s="11" vm="26">
        <f ca="1"/>
        <v>295.17500000000001</v>
      </c>
      <c r="C8" s="11" vm="27">
        <f ca="1"/>
        <v>296.64</v>
      </c>
      <c r="D8" s="11" vm="28">
        <f ca="1"/>
        <v>293.92</v>
      </c>
      <c r="E8" s="11" vm="29">
        <f ca="1"/>
        <v>294.85000000000002</v>
      </c>
      <c r="F8" s="11" vm="30">
        <f ca="1"/>
        <v>20430471</v>
      </c>
      <c r="G8" s="12">
        <f t="shared" ca="1" si="3"/>
        <v>5.9363378936235847E-3</v>
      </c>
      <c r="H8" s="13">
        <f t="shared" ca="1" si="0"/>
        <v>29.167936507936645</v>
      </c>
      <c r="I8" s="13">
        <f t="shared" ca="1" si="1"/>
        <v>850.76852013102337</v>
      </c>
      <c r="J8" s="13">
        <f ca="1">SUM(E$4:E8)/COUNT(E$4:E8)</f>
        <v>289.78599999999994</v>
      </c>
      <c r="K8" s="13">
        <f t="shared" ca="1" si="4"/>
        <v>290.11839999999995</v>
      </c>
      <c r="P8">
        <v>6</v>
      </c>
      <c r="Q8" s="3">
        <f t="shared" ca="1" si="2"/>
        <v>333.53183833358958</v>
      </c>
      <c r="S8">
        <v>6</v>
      </c>
      <c r="T8" s="3">
        <v>315.11102452036073</v>
      </c>
      <c r="V8" s="5">
        <v>0.05</v>
      </c>
      <c r="W8" s="3">
        <f>_xlfn.PERCENTILE.EXC(T$3:T$1002,V8)</f>
        <v>297.41613744428003</v>
      </c>
      <c r="X8" s="3">
        <f>(W8*AA$4)-(AB$4)</f>
        <v>-77.589441895934215</v>
      </c>
    </row>
    <row r="9" spans="1:28" x14ac:dyDescent="0.2">
      <c r="A9" s="11" vm="31">
        <f ca="1"/>
        <v>44477</v>
      </c>
      <c r="B9" s="11" vm="32">
        <f ca="1"/>
        <v>296.21899999999999</v>
      </c>
      <c r="C9" s="11" vm="33">
        <f ca="1"/>
        <v>296.64089999999999</v>
      </c>
      <c r="D9" s="11" vm="34">
        <f ca="1"/>
        <v>293.76</v>
      </c>
      <c r="E9" s="11" vm="29">
        <f ca="1"/>
        <v>294.85000000000002</v>
      </c>
      <c r="F9" s="11" vm="35">
        <f ca="1"/>
        <v>17685700</v>
      </c>
      <c r="G9" s="12">
        <f t="shared" ca="1" si="3"/>
        <v>0</v>
      </c>
      <c r="H9" s="13">
        <f t="shared" ca="1" si="0"/>
        <v>29.167936507936645</v>
      </c>
      <c r="I9" s="13">
        <f t="shared" ca="1" si="1"/>
        <v>850.76852013102337</v>
      </c>
      <c r="J9" s="13">
        <f ca="1">SUM(E$4:E9)/COUNT(E$4:E9)</f>
        <v>290.62999999999994</v>
      </c>
      <c r="K9" s="13">
        <f t="shared" ca="1" si="4"/>
        <v>291.05199999999996</v>
      </c>
      <c r="P9">
        <v>7</v>
      </c>
      <c r="Q9" s="3">
        <f t="shared" ca="1" si="2"/>
        <v>327.59047542816228</v>
      </c>
      <c r="S9">
        <v>7</v>
      </c>
      <c r="T9" s="3">
        <v>344.99991660592508</v>
      </c>
      <c r="V9" s="5">
        <v>0.25</v>
      </c>
      <c r="W9" s="3">
        <f>_xlfn.PERCENTILE.EXC(T$3:T$1002,V9)</f>
        <v>320.06616942590063</v>
      </c>
      <c r="X9" s="3">
        <f t="shared" ref="X9:X10" si="5">(W9*AA$4)-(AB$4)</f>
        <v>68.813712273935835</v>
      </c>
    </row>
    <row r="10" spans="1:28" x14ac:dyDescent="0.2">
      <c r="A10" s="11" vm="36">
        <f ca="1"/>
        <v>44480</v>
      </c>
      <c r="B10" s="11" vm="37">
        <f ca="1"/>
        <v>292.92</v>
      </c>
      <c r="C10" s="11" vm="38">
        <f ca="1"/>
        <v>297.97000000000003</v>
      </c>
      <c r="D10" s="11" vm="39">
        <f ca="1"/>
        <v>292.745</v>
      </c>
      <c r="E10" s="11" vm="40">
        <f ca="1"/>
        <v>294.23</v>
      </c>
      <c r="F10" s="11" vm="41">
        <f ca="1"/>
        <v>19298634</v>
      </c>
      <c r="G10" s="12">
        <f t="shared" ca="1" si="3"/>
        <v>-2.1027641173478194E-3</v>
      </c>
      <c r="H10" s="13">
        <f t="shared" ca="1" si="0"/>
        <v>29.787936507936649</v>
      </c>
      <c r="I10" s="13">
        <f t="shared" ca="1" si="1"/>
        <v>887.32116140086509</v>
      </c>
      <c r="J10" s="13">
        <f ca="1">SUM(E$4:E10)/COUNT(E$4:E10)</f>
        <v>291.14428571428567</v>
      </c>
      <c r="K10" s="13">
        <f t="shared" ca="1" si="4"/>
        <v>291.51485714285712</v>
      </c>
      <c r="P10">
        <v>8</v>
      </c>
      <c r="Q10" s="3">
        <f t="shared" ca="1" si="2"/>
        <v>334.95688014536881</v>
      </c>
      <c r="S10">
        <v>8</v>
      </c>
      <c r="T10" s="3">
        <v>335.84221905467462</v>
      </c>
      <c r="V10" s="5">
        <v>0.75</v>
      </c>
      <c r="W10" s="3">
        <f>_xlfn.PERCENTILE.EXC(T$3:T$1002,V10)</f>
        <v>356.37608554393864</v>
      </c>
      <c r="X10" s="3">
        <f t="shared" si="5"/>
        <v>303.51034544592221</v>
      </c>
    </row>
    <row r="11" spans="1:28" x14ac:dyDescent="0.2">
      <c r="A11" s="11" vm="42">
        <f ca="1"/>
        <v>44481</v>
      </c>
      <c r="B11" s="11" vm="43">
        <f ca="1"/>
        <v>295.33999999999997</v>
      </c>
      <c r="C11" s="11" vm="44">
        <f ca="1"/>
        <v>295.44</v>
      </c>
      <c r="D11" s="11" vm="45">
        <f ca="1"/>
        <v>292.35000000000002</v>
      </c>
      <c r="E11" s="11" vm="46">
        <f ca="1"/>
        <v>292.88</v>
      </c>
      <c r="F11" s="11" vm="47">
        <f ca="1"/>
        <v>17974143</v>
      </c>
      <c r="G11" s="12">
        <f t="shared" ca="1" si="3"/>
        <v>-4.5882472895354747E-3</v>
      </c>
      <c r="H11" s="13">
        <f t="shared" ca="1" si="0"/>
        <v>31.137936507936672</v>
      </c>
      <c r="I11" s="13">
        <f t="shared" ca="1" si="1"/>
        <v>969.57108997229545</v>
      </c>
      <c r="J11" s="13">
        <f ca="1">SUM(E$4:E11)/COUNT(E$4:E11)</f>
        <v>291.36124999999998</v>
      </c>
      <c r="K11" s="13">
        <f t="shared" ca="1" si="4"/>
        <v>291.64812499999999</v>
      </c>
      <c r="P11">
        <v>9</v>
      </c>
      <c r="Q11" s="3">
        <f t="shared" ca="1" si="2"/>
        <v>333.79612109210342</v>
      </c>
      <c r="S11">
        <v>9</v>
      </c>
      <c r="T11" s="3">
        <v>347.9334963182493</v>
      </c>
      <c r="V11" s="5">
        <v>0.95</v>
      </c>
      <c r="W11" s="3">
        <f>_xlfn.PERCENTILE.EXC(T$3:T$1002,V11)</f>
        <v>385.94474080984207</v>
      </c>
      <c r="X11" s="3">
        <f>(W11*AA$4)-(AB$4)</f>
        <v>494.63344845092161</v>
      </c>
    </row>
    <row r="12" spans="1:28" x14ac:dyDescent="0.2">
      <c r="A12" s="11" vm="48">
        <f ca="1"/>
        <v>44482</v>
      </c>
      <c r="B12" s="11" vm="49">
        <f ca="1"/>
        <v>294.91000000000003</v>
      </c>
      <c r="C12" s="11" vm="50">
        <f ca="1"/>
        <v>297.27999999999997</v>
      </c>
      <c r="D12" s="11" vm="51">
        <f ca="1"/>
        <v>293.49</v>
      </c>
      <c r="E12" s="11" vm="52">
        <f ca="1"/>
        <v>296.31</v>
      </c>
      <c r="F12" s="11" vm="53">
        <f ca="1"/>
        <v>23424025</v>
      </c>
      <c r="G12" s="12">
        <f t="shared" ca="1" si="3"/>
        <v>1.1711281070745721E-2</v>
      </c>
      <c r="H12" s="13">
        <f t="shared" ca="1" si="0"/>
        <v>27.707936507936665</v>
      </c>
      <c r="I12" s="13">
        <f t="shared" ca="1" si="1"/>
        <v>767.72974552784945</v>
      </c>
      <c r="J12" s="13">
        <f ca="1">SUM(E$4:E12)/COUNT(E$4:E12)</f>
        <v>291.9111111111111</v>
      </c>
      <c r="K12" s="13">
        <f t="shared" ca="1" si="4"/>
        <v>292.00799999999998</v>
      </c>
      <c r="P12">
        <v>10</v>
      </c>
      <c r="Q12" s="3">
        <f t="shared" ca="1" si="2"/>
        <v>339.78748659754115</v>
      </c>
      <c r="S12">
        <v>10</v>
      </c>
      <c r="T12" s="3">
        <v>401.36656394046082</v>
      </c>
    </row>
    <row r="13" spans="1:28" x14ac:dyDescent="0.2">
      <c r="A13" s="11" vm="54">
        <f ca="1"/>
        <v>44483</v>
      </c>
      <c r="B13" s="11" vm="55">
        <f ca="1"/>
        <v>299.20999999999998</v>
      </c>
      <c r="C13" s="11" vm="56">
        <f ca="1"/>
        <v>303.27</v>
      </c>
      <c r="D13" s="11" vm="57">
        <f ca="1"/>
        <v>297.83</v>
      </c>
      <c r="E13" s="11" vm="58">
        <f ca="1"/>
        <v>302.75</v>
      </c>
      <c r="F13" s="11" vm="59">
        <f ca="1"/>
        <v>27262902</v>
      </c>
      <c r="G13" s="12">
        <f t="shared" ca="1" si="3"/>
        <v>2.1733994802740367E-2</v>
      </c>
      <c r="H13" s="13">
        <f t="shared" ca="1" si="0"/>
        <v>21.267936507936668</v>
      </c>
      <c r="I13" s="13">
        <f t="shared" ca="1" si="1"/>
        <v>452.32512330562531</v>
      </c>
      <c r="J13" s="13">
        <f ca="1">SUM(E$4:E13)/COUNT(E$4:E13)</f>
        <v>292.995</v>
      </c>
      <c r="K13" s="13">
        <f t="shared" ca="1" si="4"/>
        <v>293.32650000000001</v>
      </c>
      <c r="P13">
        <v>11</v>
      </c>
      <c r="Q13" s="3">
        <f t="shared" ca="1" si="2"/>
        <v>333.20255591845404</v>
      </c>
      <c r="S13">
        <v>11</v>
      </c>
      <c r="T13" s="3">
        <v>307.68698136284399</v>
      </c>
    </row>
    <row r="14" spans="1:28" x14ac:dyDescent="0.2">
      <c r="A14" s="11" vm="60">
        <f ca="1"/>
        <v>44484</v>
      </c>
      <c r="B14" s="11" vm="61">
        <f ca="1"/>
        <v>302.33999999999997</v>
      </c>
      <c r="C14" s="11" vm="62">
        <f ca="1"/>
        <v>304.45</v>
      </c>
      <c r="D14" s="11" vm="63">
        <f ca="1"/>
        <v>300.51909999999998</v>
      </c>
      <c r="E14" s="11" vm="64">
        <f ca="1"/>
        <v>304.20999999999998</v>
      </c>
      <c r="F14" s="11" vm="65">
        <f ca="1"/>
        <v>25384803</v>
      </c>
      <c r="G14" s="12">
        <f t="shared" ca="1" si="3"/>
        <v>4.8224607762179343E-3</v>
      </c>
      <c r="H14" s="13">
        <f t="shared" ca="1" si="0"/>
        <v>19.807936507936688</v>
      </c>
      <c r="I14" s="13">
        <f t="shared" ca="1" si="1"/>
        <v>392.35434870245109</v>
      </c>
      <c r="J14" s="13">
        <f ca="1">SUM(E$4:E14)/COUNT(E$4:E14)</f>
        <v>294.01454545454544</v>
      </c>
      <c r="K14" s="13">
        <f t="shared" ca="1" si="4"/>
        <v>294.88809090909086</v>
      </c>
      <c r="P14">
        <v>12</v>
      </c>
      <c r="Q14" s="3">
        <f t="shared" ca="1" si="2"/>
        <v>334.78405247026825</v>
      </c>
      <c r="S14">
        <v>12</v>
      </c>
      <c r="T14" s="3">
        <v>323.32579882430343</v>
      </c>
    </row>
    <row r="15" spans="1:28" x14ac:dyDescent="0.2">
      <c r="A15" s="11" vm="66">
        <f ca="1"/>
        <v>44487</v>
      </c>
      <c r="B15" s="11" vm="67">
        <f ca="1"/>
        <v>303.57</v>
      </c>
      <c r="C15" s="11" vm="68">
        <f ca="1"/>
        <v>308.20999999999998</v>
      </c>
      <c r="D15" s="11" vm="69">
        <f ca="1"/>
        <v>302.69</v>
      </c>
      <c r="E15" s="11" vm="70">
        <f ca="1"/>
        <v>307.29000000000002</v>
      </c>
      <c r="F15" s="11" vm="71">
        <f ca="1"/>
        <v>22729297</v>
      </c>
      <c r="G15" s="12">
        <f t="shared" ca="1" si="3"/>
        <v>1.0124584990631607E-2</v>
      </c>
      <c r="H15" s="13">
        <f t="shared" ca="1" si="0"/>
        <v>16.727936507936647</v>
      </c>
      <c r="I15" s="13">
        <f t="shared" ca="1" si="1"/>
        <v>279.82385981355969</v>
      </c>
      <c r="J15" s="13">
        <f ca="1">SUM(E$4:E15)/COUNT(E$4:E15)</f>
        <v>295.12083333333334</v>
      </c>
      <c r="K15" s="13">
        <f t="shared" ca="1" si="4"/>
        <v>296.02974999999998</v>
      </c>
      <c r="P15">
        <v>13</v>
      </c>
      <c r="Q15" s="3">
        <f t="shared" ca="1" si="2"/>
        <v>333.6268111342979</v>
      </c>
      <c r="S15">
        <v>13</v>
      </c>
      <c r="T15" s="3">
        <v>365.46184713361333</v>
      </c>
    </row>
    <row r="16" spans="1:28" x14ac:dyDescent="0.2">
      <c r="A16" s="11" vm="72">
        <f ca="1"/>
        <v>44488</v>
      </c>
      <c r="B16" s="11" vm="73">
        <f ca="1"/>
        <v>308.34800000000001</v>
      </c>
      <c r="C16" s="11" vm="74">
        <f ca="1"/>
        <v>309.3</v>
      </c>
      <c r="D16" s="11" vm="75">
        <f ca="1"/>
        <v>307.22000000000003</v>
      </c>
      <c r="E16" s="11" vm="76">
        <f ca="1"/>
        <v>308.23</v>
      </c>
      <c r="F16" s="11" vm="77">
        <f ca="1"/>
        <v>17682139</v>
      </c>
      <c r="G16" s="12">
        <f t="shared" ca="1" si="3"/>
        <v>3.0589996420319491E-3</v>
      </c>
      <c r="H16" s="13">
        <f t="shared" ca="1" si="0"/>
        <v>15.787936507936649</v>
      </c>
      <c r="I16" s="13">
        <f t="shared" ca="1" si="1"/>
        <v>249.25893917863888</v>
      </c>
      <c r="J16" s="13">
        <f ca="1">SUM(E$4:E16)/COUNT(E$4:E16)</f>
        <v>296.12923076923073</v>
      </c>
      <c r="K16" s="13">
        <f t="shared" ca="1" si="4"/>
        <v>297.24530769230768</v>
      </c>
      <c r="P16">
        <v>14</v>
      </c>
      <c r="Q16" s="3">
        <f t="shared" ca="1" si="2"/>
        <v>338.10399639304097</v>
      </c>
      <c r="S16">
        <v>14</v>
      </c>
      <c r="T16" s="3">
        <v>362.14756095308599</v>
      </c>
    </row>
    <row r="17" spans="1:20" x14ac:dyDescent="0.2">
      <c r="A17" s="11" vm="78">
        <f ca="1"/>
        <v>44489</v>
      </c>
      <c r="B17" s="11" vm="79">
        <f ca="1"/>
        <v>309.20999999999998</v>
      </c>
      <c r="C17" s="11" vm="80">
        <f ca="1"/>
        <v>309.7</v>
      </c>
      <c r="D17" s="11" vm="81">
        <f ca="1"/>
        <v>306.11</v>
      </c>
      <c r="E17" s="11" vm="82">
        <f ca="1"/>
        <v>307.41000000000003</v>
      </c>
      <c r="F17" s="11" vm="83">
        <f ca="1"/>
        <v>16537069</v>
      </c>
      <c r="G17" s="12">
        <f t="shared" ca="1" si="3"/>
        <v>-2.6603510365635829E-3</v>
      </c>
      <c r="H17" s="13">
        <f t="shared" ca="1" si="0"/>
        <v>16.607936507936643</v>
      </c>
      <c r="I17" s="13">
        <f t="shared" ca="1" si="1"/>
        <v>275.82355505165475</v>
      </c>
      <c r="J17" s="13">
        <f ca="1">SUM(E$4:E17)/COUNT(E$4:E17)</f>
        <v>296.935</v>
      </c>
      <c r="K17" s="13">
        <f t="shared" ca="1" si="4"/>
        <v>298.06450000000001</v>
      </c>
      <c r="P17">
        <v>15</v>
      </c>
      <c r="Q17" s="3">
        <f t="shared" ca="1" si="2"/>
        <v>337.75043393794118</v>
      </c>
      <c r="S17">
        <v>15</v>
      </c>
      <c r="T17" s="3">
        <v>365.00842766842726</v>
      </c>
    </row>
    <row r="18" spans="1:20" x14ac:dyDescent="0.2">
      <c r="A18" s="11" vm="84">
        <f ca="1"/>
        <v>44490</v>
      </c>
      <c r="B18" s="11" vm="85">
        <f ca="1"/>
        <v>307.17020000000002</v>
      </c>
      <c r="C18" s="11" vm="86">
        <f ca="1"/>
        <v>311.02</v>
      </c>
      <c r="D18" s="11" vm="87">
        <f ca="1"/>
        <v>306.36</v>
      </c>
      <c r="E18" s="11" vm="88">
        <f ca="1"/>
        <v>310.76</v>
      </c>
      <c r="F18" s="11" vm="89">
        <f ca="1"/>
        <v>16918100</v>
      </c>
      <c r="G18" s="12">
        <f t="shared" ca="1" si="3"/>
        <v>1.0897498454832196E-2</v>
      </c>
      <c r="H18" s="13">
        <f t="shared" ca="1" si="0"/>
        <v>13.257936507936677</v>
      </c>
      <c r="I18" s="13">
        <f t="shared" ca="1" si="1"/>
        <v>175.77288044848015</v>
      </c>
      <c r="J18" s="13">
        <f ca="1">SUM(E$4:E18)/COUNT(E$4:E18)</f>
        <v>297.85666666666668</v>
      </c>
      <c r="K18" s="13">
        <f t="shared" ca="1" si="4"/>
        <v>298.81200000000001</v>
      </c>
      <c r="P18">
        <v>16</v>
      </c>
      <c r="Q18" s="3">
        <f t="shared" ca="1" si="2"/>
        <v>337.06529297327</v>
      </c>
      <c r="S18">
        <v>16</v>
      </c>
      <c r="T18" s="3">
        <v>340.67367182544035</v>
      </c>
    </row>
    <row r="19" spans="1:20" x14ac:dyDescent="0.2">
      <c r="A19" s="11" vm="90">
        <f ca="1"/>
        <v>44491</v>
      </c>
      <c r="B19" s="11" vm="91">
        <f ca="1"/>
        <v>310.39999999999998</v>
      </c>
      <c r="C19" s="11" vm="92">
        <f ca="1"/>
        <v>311.08999999999997</v>
      </c>
      <c r="D19" s="11" vm="93">
        <f ca="1"/>
        <v>307.8</v>
      </c>
      <c r="E19" s="11" vm="94">
        <f ca="1"/>
        <v>309.16000000000003</v>
      </c>
      <c r="F19" s="11" vm="95">
        <f ca="1"/>
        <v>17449332</v>
      </c>
      <c r="G19" s="12">
        <f t="shared" ca="1" si="3"/>
        <v>-5.1486677822112428E-3</v>
      </c>
      <c r="H19" s="13">
        <f t="shared" ca="1" si="0"/>
        <v>14.857936507936643</v>
      </c>
      <c r="I19" s="13">
        <f t="shared" ca="1" si="1"/>
        <v>220.7582772738765</v>
      </c>
      <c r="J19" s="13">
        <f ca="1">SUM(E$4:E19)/COUNT(E$4:E19)</f>
        <v>298.56312500000001</v>
      </c>
      <c r="K19" s="13">
        <f t="shared" ca="1" si="4"/>
        <v>299.78281250000003</v>
      </c>
      <c r="P19">
        <v>17</v>
      </c>
      <c r="Q19" s="3">
        <f t="shared" ca="1" si="2"/>
        <v>326.2226023002965</v>
      </c>
      <c r="S19">
        <v>17</v>
      </c>
      <c r="T19" s="3">
        <v>363.36174977077496</v>
      </c>
    </row>
    <row r="20" spans="1:20" x14ac:dyDescent="0.2">
      <c r="A20" s="11" vm="96">
        <f ca="1"/>
        <v>44494</v>
      </c>
      <c r="B20" s="11" vm="97">
        <f ca="1"/>
        <v>309.36</v>
      </c>
      <c r="C20" s="11" vm="98">
        <f ca="1"/>
        <v>309.39999999999998</v>
      </c>
      <c r="D20" s="11" vm="99">
        <f ca="1"/>
        <v>306.45999999999998</v>
      </c>
      <c r="E20" s="11" vm="100">
        <f ca="1"/>
        <v>308.13</v>
      </c>
      <c r="F20" s="11" vm="101">
        <f ca="1"/>
        <v>17554469</v>
      </c>
      <c r="G20" s="12">
        <f t="shared" ca="1" si="3"/>
        <v>-3.3316082287489631E-3</v>
      </c>
      <c r="H20" s="13">
        <f t="shared" ca="1" si="0"/>
        <v>15.887936507936672</v>
      </c>
      <c r="I20" s="13">
        <f t="shared" ca="1" si="1"/>
        <v>252.42652648022693</v>
      </c>
      <c r="J20" s="13">
        <f ca="1">SUM(E$4:E20)/COUNT(E$4:E20)</f>
        <v>299.12588235294118</v>
      </c>
      <c r="K20" s="13">
        <f t="shared" ca="1" si="4"/>
        <v>300.12929411764708</v>
      </c>
      <c r="P20">
        <v>18</v>
      </c>
      <c r="Q20" s="3">
        <f t="shared" ca="1" si="2"/>
        <v>325.66821801658784</v>
      </c>
      <c r="S20">
        <v>18</v>
      </c>
      <c r="T20" s="3">
        <v>276.90727831650241</v>
      </c>
    </row>
    <row r="21" spans="1:20" x14ac:dyDescent="0.2">
      <c r="A21" s="11" vm="102">
        <f ca="1"/>
        <v>44495</v>
      </c>
      <c r="B21" s="11" vm="103">
        <f ca="1"/>
        <v>311</v>
      </c>
      <c r="C21" s="11" vm="104">
        <f ca="1"/>
        <v>312.39499999999998</v>
      </c>
      <c r="D21" s="11" vm="105">
        <f ca="1"/>
        <v>308.5967</v>
      </c>
      <c r="E21" s="11" vm="106">
        <f ca="1"/>
        <v>310.11</v>
      </c>
      <c r="F21" s="11" vm="107">
        <f ca="1"/>
        <v>28107349</v>
      </c>
      <c r="G21" s="12">
        <f t="shared" ca="1" si="3"/>
        <v>6.4258592152663429E-3</v>
      </c>
      <c r="H21" s="13">
        <f t="shared" ca="1" si="0"/>
        <v>13.907936507936654</v>
      </c>
      <c r="I21" s="13">
        <f t="shared" ca="1" si="1"/>
        <v>193.43069790879721</v>
      </c>
      <c r="J21" s="13">
        <f ca="1">SUM(E$4:E21)/COUNT(E$4:E21)</f>
        <v>299.73611111111109</v>
      </c>
      <c r="K21" s="13">
        <f t="shared" ca="1" si="4"/>
        <v>300.57549999999998</v>
      </c>
      <c r="P21">
        <v>19</v>
      </c>
      <c r="Q21" s="3">
        <f t="shared" ca="1" si="2"/>
        <v>318.19088866699536</v>
      </c>
      <c r="S21">
        <v>19</v>
      </c>
      <c r="T21" s="3">
        <v>329.14357150014689</v>
      </c>
    </row>
    <row r="22" spans="1:20" x14ac:dyDescent="0.2">
      <c r="A22" s="11" vm="108">
        <f ca="1"/>
        <v>44496</v>
      </c>
      <c r="B22" s="11" vm="109">
        <f ca="1"/>
        <v>316</v>
      </c>
      <c r="C22" s="11" vm="110">
        <f ca="1"/>
        <v>326.09730000000002</v>
      </c>
      <c r="D22" s="11" vm="109">
        <f ca="1"/>
        <v>316</v>
      </c>
      <c r="E22" s="11" vm="111">
        <f ca="1"/>
        <v>323.17</v>
      </c>
      <c r="F22" s="11" vm="112">
        <f ca="1"/>
        <v>52588690</v>
      </c>
      <c r="G22" s="12">
        <f t="shared" ca="1" si="3"/>
        <v>4.2114088549224472E-2</v>
      </c>
      <c r="H22" s="13">
        <f t="shared" ca="1" si="0"/>
        <v>0.84793650793665165</v>
      </c>
      <c r="I22" s="13">
        <f t="shared" ca="1" si="1"/>
        <v>0.71899632149180326</v>
      </c>
      <c r="J22" s="13">
        <f ca="1">SUM(E$4:E22)/COUNT(E$4:E22)</f>
        <v>300.96947368421053</v>
      </c>
      <c r="K22" s="13">
        <f t="shared" ca="1" si="4"/>
        <v>301.88352631578948</v>
      </c>
      <c r="P22">
        <v>20</v>
      </c>
      <c r="Q22" s="3">
        <f t="shared" ca="1" si="2"/>
        <v>309.72160539184466</v>
      </c>
      <c r="S22">
        <v>20</v>
      </c>
      <c r="T22" s="3">
        <v>355.51275285070562</v>
      </c>
    </row>
    <row r="23" spans="1:20" x14ac:dyDescent="0.2">
      <c r="A23" s="11" vm="113">
        <f ca="1"/>
        <v>44497</v>
      </c>
      <c r="B23" s="11" vm="114">
        <f ca="1"/>
        <v>324.32499999999999</v>
      </c>
      <c r="C23" s="11" vm="115">
        <f ca="1"/>
        <v>324.87</v>
      </c>
      <c r="D23" s="11" vm="116">
        <f ca="1"/>
        <v>321.36009999999999</v>
      </c>
      <c r="E23" s="11" vm="117">
        <f ca="1"/>
        <v>324.35000000000002</v>
      </c>
      <c r="F23" s="11" vm="118">
        <f ca="1"/>
        <v>26297943</v>
      </c>
      <c r="G23" s="12">
        <f t="shared" ca="1" si="3"/>
        <v>3.6513290218770514E-3</v>
      </c>
      <c r="H23" s="13">
        <f t="shared" ca="1" si="0"/>
        <v>-0.33206349206335517</v>
      </c>
      <c r="I23" s="13">
        <f t="shared" ca="1" si="1"/>
        <v>0.11026616276130995</v>
      </c>
      <c r="J23" s="13">
        <f ca="1">SUM(E$4:E23)/COUNT(E$4:E23)</f>
        <v>302.13850000000002</v>
      </c>
      <c r="K23" s="13">
        <f t="shared" ca="1" si="4"/>
        <v>304.24165000000005</v>
      </c>
      <c r="P23">
        <v>21</v>
      </c>
      <c r="Q23" s="3">
        <f t="shared" ca="1" si="2"/>
        <v>310.20880171181051</v>
      </c>
      <c r="S23">
        <v>21</v>
      </c>
      <c r="T23" s="3">
        <v>363.19138561917572</v>
      </c>
    </row>
    <row r="24" spans="1:20" x14ac:dyDescent="0.2">
      <c r="A24" s="11" vm="119">
        <f ca="1"/>
        <v>44498</v>
      </c>
      <c r="B24" s="11" vm="120">
        <f ca="1"/>
        <v>324.13</v>
      </c>
      <c r="C24" s="11" vm="121">
        <f ca="1"/>
        <v>332</v>
      </c>
      <c r="D24" s="11" vm="122">
        <f ca="1"/>
        <v>323.89999999999998</v>
      </c>
      <c r="E24" s="11" vm="123">
        <f ca="1"/>
        <v>331.62</v>
      </c>
      <c r="F24" s="11" vm="124">
        <f ca="1"/>
        <v>34765982</v>
      </c>
      <c r="G24" s="12">
        <f t="shared" ca="1" si="3"/>
        <v>2.241405888700472E-2</v>
      </c>
      <c r="H24" s="13">
        <f t="shared" ca="1" si="0"/>
        <v>-7.602063492063337</v>
      </c>
      <c r="I24" s="13">
        <f t="shared" ca="1" si="1"/>
        <v>57.791369337362219</v>
      </c>
      <c r="J24" s="13">
        <f ca="1">SUM(E$4:E24)/COUNT(E$4:E24)</f>
        <v>303.542380952381</v>
      </c>
      <c r="K24" s="13">
        <f t="shared" ca="1" si="4"/>
        <v>305.62314285714291</v>
      </c>
      <c r="P24">
        <v>22</v>
      </c>
      <c r="Q24" s="3">
        <f t="shared" ca="1" si="2"/>
        <v>311.78481414158017</v>
      </c>
      <c r="S24">
        <v>22</v>
      </c>
      <c r="T24" s="3">
        <v>329.88393355958937</v>
      </c>
    </row>
    <row r="25" spans="1:20" x14ac:dyDescent="0.2">
      <c r="A25" s="11" vm="125">
        <f ca="1"/>
        <v>44501</v>
      </c>
      <c r="B25" s="11" vm="126">
        <f ca="1"/>
        <v>331.35500000000002</v>
      </c>
      <c r="C25" s="11" vm="127">
        <f ca="1"/>
        <v>331.49</v>
      </c>
      <c r="D25" s="11" vm="128">
        <f ca="1"/>
        <v>326.37</v>
      </c>
      <c r="E25" s="11" vm="129">
        <f ca="1"/>
        <v>329.37</v>
      </c>
      <c r="F25" s="11" vm="130">
        <f ca="1"/>
        <v>27073182</v>
      </c>
      <c r="G25" s="12">
        <f t="shared" ca="1" si="3"/>
        <v>-6.7848742536638319E-3</v>
      </c>
      <c r="H25" s="13">
        <f t="shared" ca="1" si="0"/>
        <v>-5.352063492063337</v>
      </c>
      <c r="I25" s="13">
        <f t="shared" ca="1" si="1"/>
        <v>28.6445836230772</v>
      </c>
      <c r="J25" s="13">
        <f ca="1">SUM(E$4:E25)/COUNT(E$4:E25)</f>
        <v>304.71636363636367</v>
      </c>
      <c r="K25" s="13">
        <f t="shared" ca="1" si="4"/>
        <v>307.40672727272727</v>
      </c>
      <c r="P25">
        <v>23</v>
      </c>
      <c r="Q25" s="3">
        <f t="shared" ca="1" si="2"/>
        <v>311.23946391580586</v>
      </c>
      <c r="S25">
        <v>23</v>
      </c>
      <c r="T25" s="3">
        <v>375.17593669370081</v>
      </c>
    </row>
    <row r="26" spans="1:20" x14ac:dyDescent="0.2">
      <c r="A26" s="11" vm="131">
        <f ca="1"/>
        <v>44502</v>
      </c>
      <c r="B26" s="11" vm="132">
        <f ca="1"/>
        <v>330.31</v>
      </c>
      <c r="C26" s="11" vm="133">
        <f ca="1"/>
        <v>333.45</v>
      </c>
      <c r="D26" s="11" vm="134">
        <f ca="1"/>
        <v>330</v>
      </c>
      <c r="E26" s="11" vm="135">
        <f ca="1"/>
        <v>333.13</v>
      </c>
      <c r="F26" s="11" vm="136">
        <f ca="1"/>
        <v>26487109</v>
      </c>
      <c r="G26" s="12">
        <f t="shared" ca="1" si="3"/>
        <v>1.1415733066156574E-2</v>
      </c>
      <c r="H26" s="13">
        <f t="shared" ca="1" si="0"/>
        <v>-9.1120634920633279</v>
      </c>
      <c r="I26" s="13">
        <f t="shared" ca="1" si="1"/>
        <v>83.029701083393334</v>
      </c>
      <c r="J26" s="13">
        <f ca="1">SUM(E$4:E26)/COUNT(E$4:E26)</f>
        <v>305.95173913043482</v>
      </c>
      <c r="K26" s="13">
        <f t="shared" ca="1" si="4"/>
        <v>308.29356521739135</v>
      </c>
      <c r="P26">
        <v>24</v>
      </c>
      <c r="Q26" s="3">
        <f t="shared" ca="1" si="2"/>
        <v>313.69172669094473</v>
      </c>
      <c r="S26">
        <v>24</v>
      </c>
      <c r="T26" s="3">
        <v>378.07517356529632</v>
      </c>
    </row>
    <row r="27" spans="1:20" x14ac:dyDescent="0.2">
      <c r="A27" s="11" vm="137">
        <f ca="1"/>
        <v>44503</v>
      </c>
      <c r="B27" s="11" vm="138">
        <f ca="1"/>
        <v>333.9</v>
      </c>
      <c r="C27" s="11" vm="139">
        <f ca="1"/>
        <v>334.9</v>
      </c>
      <c r="D27" s="11" vm="140">
        <f ca="1"/>
        <v>330.65</v>
      </c>
      <c r="E27" s="11" vm="141">
        <f ca="1"/>
        <v>334</v>
      </c>
      <c r="F27" s="11" vm="142">
        <f ca="1"/>
        <v>21500082</v>
      </c>
      <c r="G27" s="12">
        <f t="shared" ca="1" si="3"/>
        <v>2.6115930717737958E-3</v>
      </c>
      <c r="H27" s="13">
        <f t="shared" ca="1" si="0"/>
        <v>-9.9820634920633324</v>
      </c>
      <c r="I27" s="13">
        <f t="shared" ca="1" si="1"/>
        <v>99.641591559583617</v>
      </c>
      <c r="J27" s="13">
        <f ca="1">SUM(E$4:E27)/COUNT(E$4:E27)</f>
        <v>307.1204166666667</v>
      </c>
      <c r="K27" s="13">
        <f t="shared" ca="1" si="4"/>
        <v>309.72137500000002</v>
      </c>
      <c r="P27">
        <v>25</v>
      </c>
      <c r="Q27" s="3">
        <f t="shared" ca="1" si="2"/>
        <v>314.36856359083464</v>
      </c>
      <c r="S27">
        <v>25</v>
      </c>
      <c r="T27" s="3">
        <v>349.99406191744453</v>
      </c>
    </row>
    <row r="28" spans="1:20" x14ac:dyDescent="0.2">
      <c r="A28" s="11" vm="143">
        <f ca="1"/>
        <v>44504</v>
      </c>
      <c r="B28" s="11" vm="144">
        <f ca="1"/>
        <v>332.89</v>
      </c>
      <c r="C28" s="11" vm="145">
        <f ca="1"/>
        <v>336.54</v>
      </c>
      <c r="D28" s="11" vm="146">
        <f ca="1"/>
        <v>329.51</v>
      </c>
      <c r="E28" s="11" vm="147">
        <f ca="1"/>
        <v>336.44</v>
      </c>
      <c r="F28" s="11" vm="148">
        <f ca="1"/>
        <v>23992202</v>
      </c>
      <c r="G28" s="12">
        <f t="shared" ca="1" si="3"/>
        <v>7.3053892215568794E-3</v>
      </c>
      <c r="H28" s="13">
        <f t="shared" ca="1" si="0"/>
        <v>-12.42206349206333</v>
      </c>
      <c r="I28" s="13">
        <f t="shared" ca="1" si="1"/>
        <v>154.30766140085262</v>
      </c>
      <c r="J28" s="13">
        <f ca="1">SUM(E$4:E28)/COUNT(E$4:E28)</f>
        <v>308.29320000000001</v>
      </c>
      <c r="K28" s="13">
        <f t="shared" ca="1" si="4"/>
        <v>310.86387999999999</v>
      </c>
      <c r="P28">
        <v>26</v>
      </c>
      <c r="Q28" s="3">
        <f t="shared" ca="1" si="2"/>
        <v>316.93608670286949</v>
      </c>
      <c r="S28">
        <v>26</v>
      </c>
      <c r="T28" s="3">
        <v>355.10309042003945</v>
      </c>
    </row>
    <row r="29" spans="1:20" x14ac:dyDescent="0.2">
      <c r="A29" s="11" vm="149">
        <f ca="1"/>
        <v>44505</v>
      </c>
      <c r="B29" s="11" vm="150">
        <f ca="1"/>
        <v>338.51</v>
      </c>
      <c r="C29" s="11" vm="151">
        <f ca="1"/>
        <v>338.79</v>
      </c>
      <c r="D29" s="11" vm="152">
        <f ca="1"/>
        <v>334.42169999999999</v>
      </c>
      <c r="E29" s="11" vm="153">
        <f ca="1"/>
        <v>336.06</v>
      </c>
      <c r="F29" s="11" vm="154">
        <f ca="1"/>
        <v>22570098</v>
      </c>
      <c r="G29" s="12">
        <f t="shared" ca="1" si="3"/>
        <v>-1.1294733087623215E-3</v>
      </c>
      <c r="H29" s="13">
        <f t="shared" ca="1" si="0"/>
        <v>-12.042063492063335</v>
      </c>
      <c r="I29" s="13">
        <f t="shared" ca="1" si="1"/>
        <v>145.01129314688458</v>
      </c>
      <c r="J29" s="13">
        <f ca="1">SUM(E$4:E29)/COUNT(E$4:E29)</f>
        <v>309.36115384615385</v>
      </c>
      <c r="K29" s="13">
        <f t="shared" ca="1" si="4"/>
        <v>312.06903846153847</v>
      </c>
      <c r="P29">
        <v>27</v>
      </c>
      <c r="Q29" s="3">
        <f t="shared" ca="1" si="2"/>
        <v>319.16998479964928</v>
      </c>
      <c r="S29">
        <v>27</v>
      </c>
      <c r="T29" s="3">
        <v>308.22974562546665</v>
      </c>
    </row>
    <row r="30" spans="1:20" x14ac:dyDescent="0.2">
      <c r="A30" s="11" vm="155">
        <f ca="1"/>
        <v>44508</v>
      </c>
      <c r="B30" s="11" vm="156">
        <f ca="1"/>
        <v>337.3</v>
      </c>
      <c r="C30" s="11" vm="157">
        <f ca="1"/>
        <v>337.65</v>
      </c>
      <c r="D30" s="11" vm="158">
        <f ca="1"/>
        <v>334.44</v>
      </c>
      <c r="E30" s="11" vm="159">
        <f ca="1"/>
        <v>336.99</v>
      </c>
      <c r="F30" s="11" vm="160">
        <f ca="1"/>
        <v>20897001</v>
      </c>
      <c r="G30" s="12">
        <f t="shared" ca="1" si="3"/>
        <v>2.7673629708980744E-3</v>
      </c>
      <c r="H30" s="13">
        <f t="shared" ca="1" si="0"/>
        <v>-12.972063492063342</v>
      </c>
      <c r="I30" s="13">
        <f t="shared" ca="1" si="1"/>
        <v>168.27443124212257</v>
      </c>
      <c r="J30" s="13">
        <f ca="1">SUM(E$4:E30)/COUNT(E$4:E30)</f>
        <v>310.38444444444445</v>
      </c>
      <c r="K30" s="13">
        <f t="shared" ca="1" si="4"/>
        <v>312.952</v>
      </c>
      <c r="P30">
        <v>28</v>
      </c>
      <c r="Q30" s="3">
        <f t="shared" ca="1" si="2"/>
        <v>308.98203277402462</v>
      </c>
      <c r="S30">
        <v>28</v>
      </c>
      <c r="T30" s="3">
        <v>330.80811952423034</v>
      </c>
    </row>
    <row r="31" spans="1:20" x14ac:dyDescent="0.2">
      <c r="A31" s="11" vm="161">
        <f ca="1"/>
        <v>44509</v>
      </c>
      <c r="B31" s="11" vm="162">
        <f ca="1"/>
        <v>337.1071</v>
      </c>
      <c r="C31" s="11" vm="163">
        <f ca="1"/>
        <v>338.72</v>
      </c>
      <c r="D31" s="11" vm="164">
        <f ca="1"/>
        <v>334.53</v>
      </c>
      <c r="E31" s="11" vm="165">
        <f ca="1"/>
        <v>335.95</v>
      </c>
      <c r="F31" s="11" vm="166">
        <f ca="1"/>
        <v>21307370</v>
      </c>
      <c r="G31" s="12">
        <f t="shared" ca="1" si="3"/>
        <v>-3.0861449894656235E-3</v>
      </c>
      <c r="H31" s="13">
        <f t="shared" ca="1" si="0"/>
        <v>-11.932063492063321</v>
      </c>
      <c r="I31" s="13">
        <f t="shared" ca="1" si="1"/>
        <v>142.37413917863034</v>
      </c>
      <c r="J31" s="13">
        <f ca="1">SUM(E$4:E31)/COUNT(E$4:E31)</f>
        <v>311.29750000000007</v>
      </c>
      <c r="K31" s="13">
        <f t="shared" ca="1" si="4"/>
        <v>313.86675000000008</v>
      </c>
      <c r="P31">
        <v>29</v>
      </c>
      <c r="Q31" s="3">
        <f t="shared" ca="1" si="2"/>
        <v>305.66847137264773</v>
      </c>
      <c r="S31">
        <v>29</v>
      </c>
      <c r="T31" s="3">
        <v>360.05518133921959</v>
      </c>
    </row>
    <row r="32" spans="1:20" x14ac:dyDescent="0.2">
      <c r="A32" s="11" vm="167">
        <f ca="1"/>
        <v>44510</v>
      </c>
      <c r="B32" s="11" vm="168">
        <f ca="1"/>
        <v>334.57</v>
      </c>
      <c r="C32" s="11" vm="169">
        <f ca="1"/>
        <v>334.63029999999998</v>
      </c>
      <c r="D32" s="11" vm="170">
        <f ca="1"/>
        <v>329.92</v>
      </c>
      <c r="E32" s="11" vm="171">
        <f ca="1"/>
        <v>330.8</v>
      </c>
      <c r="F32" s="11" vm="172">
        <f ca="1"/>
        <v>25500938</v>
      </c>
      <c r="G32" s="12">
        <f t="shared" ca="1" si="3"/>
        <v>-1.5329662152105902E-2</v>
      </c>
      <c r="H32" s="13">
        <f t="shared" ca="1" si="0"/>
        <v>-6.7820634920633438</v>
      </c>
      <c r="I32" s="13">
        <f t="shared" ca="1" si="1"/>
        <v>45.996385210378435</v>
      </c>
      <c r="J32" s="13">
        <f ca="1">SUM(E$4:E32)/COUNT(E$4:E32)</f>
        <v>311.97000000000003</v>
      </c>
      <c r="K32" s="13">
        <f t="shared" ca="1" si="4"/>
        <v>314.36800000000005</v>
      </c>
      <c r="P32">
        <v>30</v>
      </c>
      <c r="Q32" s="3">
        <f t="shared" ca="1" si="2"/>
        <v>305.97076995304536</v>
      </c>
      <c r="S32">
        <v>30</v>
      </c>
      <c r="T32" s="3">
        <v>304.71056630828167</v>
      </c>
    </row>
    <row r="33" spans="1:20" x14ac:dyDescent="0.2">
      <c r="A33" s="11" vm="173">
        <f ca="1"/>
        <v>44511</v>
      </c>
      <c r="B33" s="11" vm="174">
        <f ca="1"/>
        <v>331.25</v>
      </c>
      <c r="C33" s="11" vm="175">
        <f ca="1"/>
        <v>333.77460000000002</v>
      </c>
      <c r="D33" s="11" vm="176">
        <f ca="1"/>
        <v>330.51</v>
      </c>
      <c r="E33" s="11" vm="177">
        <f ca="1"/>
        <v>332.43</v>
      </c>
      <c r="F33" s="11" vm="178">
        <f ca="1"/>
        <v>16849844</v>
      </c>
      <c r="G33" s="12">
        <f t="shared" ca="1" si="3"/>
        <v>4.9274486094316667E-3</v>
      </c>
      <c r="H33" s="13">
        <f t="shared" ca="1" si="0"/>
        <v>-8.4120634920633393</v>
      </c>
      <c r="I33" s="13">
        <f t="shared" ca="1" si="1"/>
        <v>70.76281219450486</v>
      </c>
      <c r="J33" s="13">
        <f ca="1">SUM(E$4:E33)/COUNT(E$4:E33)</f>
        <v>312.65200000000004</v>
      </c>
      <c r="K33" s="13">
        <f t="shared" ca="1" si="4"/>
        <v>314.46680000000003</v>
      </c>
      <c r="P33">
        <v>31</v>
      </c>
      <c r="Q33" s="3">
        <f t="shared" ca="1" si="2"/>
        <v>308.43573731178157</v>
      </c>
      <c r="S33">
        <v>31</v>
      </c>
      <c r="T33" s="3">
        <v>386.57493791577042</v>
      </c>
    </row>
    <row r="34" spans="1:20" x14ac:dyDescent="0.2">
      <c r="A34" s="11" vm="179">
        <f ca="1"/>
        <v>44512</v>
      </c>
      <c r="B34" s="11" vm="180">
        <f ca="1"/>
        <v>333.92</v>
      </c>
      <c r="C34" s="11" vm="181">
        <f ca="1"/>
        <v>337.23</v>
      </c>
      <c r="D34" s="11" vm="182">
        <f ca="1"/>
        <v>333.79</v>
      </c>
      <c r="E34" s="11" vm="183">
        <f ca="1"/>
        <v>336.72</v>
      </c>
      <c r="F34" s="11" vm="184">
        <f ca="1"/>
        <v>23831049</v>
      </c>
      <c r="G34" s="12">
        <f t="shared" ca="1" si="3"/>
        <v>1.2904972475408418E-2</v>
      </c>
      <c r="H34" s="13">
        <f t="shared" ca="1" si="0"/>
        <v>-12.70206349206336</v>
      </c>
      <c r="I34" s="13">
        <f t="shared" ca="1" si="1"/>
        <v>161.34241695640884</v>
      </c>
      <c r="J34" s="13">
        <f ca="1">SUM(E$4:E34)/COUNT(E$4:E34)</f>
        <v>313.4283870967742</v>
      </c>
      <c r="K34" s="13">
        <f t="shared" ca="1" si="4"/>
        <v>315.32854838709676</v>
      </c>
      <c r="S34">
        <v>32</v>
      </c>
      <c r="T34" s="3">
        <v>309.92793459401366</v>
      </c>
    </row>
    <row r="35" spans="1:20" x14ac:dyDescent="0.2">
      <c r="A35" s="11" vm="185">
        <f ca="1"/>
        <v>44515</v>
      </c>
      <c r="B35" s="11" vm="186">
        <f ca="1"/>
        <v>337.54</v>
      </c>
      <c r="C35" s="11" vm="187">
        <f ca="1"/>
        <v>337.88</v>
      </c>
      <c r="D35" s="11" vm="188">
        <f ca="1"/>
        <v>334.03399999999999</v>
      </c>
      <c r="E35" s="11" vm="189">
        <f ca="1"/>
        <v>336.07</v>
      </c>
      <c r="F35" s="11" vm="190">
        <f ca="1"/>
        <v>16723009</v>
      </c>
      <c r="G35" s="12">
        <f t="shared" ca="1" si="3"/>
        <v>-1.9303872653838028E-3</v>
      </c>
      <c r="H35" s="13">
        <f t="shared" ca="1" si="0"/>
        <v>-12.052063492063326</v>
      </c>
      <c r="I35" s="13">
        <f t="shared" ca="1" si="1"/>
        <v>145.25223441672566</v>
      </c>
      <c r="J35" s="13">
        <f ca="1">SUM(E$4:E35)/COUNT(E$4:E35)</f>
        <v>314.13593750000001</v>
      </c>
      <c r="K35" s="13">
        <f t="shared" ca="1" si="4"/>
        <v>316.39434375000002</v>
      </c>
      <c r="S35">
        <v>33</v>
      </c>
      <c r="T35" s="3">
        <v>327.68651417138989</v>
      </c>
    </row>
    <row r="36" spans="1:20" x14ac:dyDescent="0.2">
      <c r="A36" s="11" vm="191">
        <f ca="1"/>
        <v>44516</v>
      </c>
      <c r="B36" s="11" vm="192">
        <f ca="1"/>
        <v>335.68</v>
      </c>
      <c r="C36" s="11" vm="193">
        <f ca="1"/>
        <v>340.67</v>
      </c>
      <c r="D36" s="11" vm="194">
        <f ca="1"/>
        <v>335.51</v>
      </c>
      <c r="E36" s="11" vm="195">
        <f ca="1"/>
        <v>339.51</v>
      </c>
      <c r="F36" s="11" vm="196">
        <f ca="1"/>
        <v>20886832</v>
      </c>
      <c r="G36" s="12">
        <f t="shared" ca="1" si="3"/>
        <v>1.0235962745856511E-2</v>
      </c>
      <c r="H36" s="13">
        <f t="shared" ca="1" si="0"/>
        <v>-15.492063492063323</v>
      </c>
      <c r="I36" s="13">
        <f t="shared" ca="1" si="1"/>
        <v>240.00403124212124</v>
      </c>
      <c r="J36" s="13">
        <f ca="1">SUM(E$4:E36)/COUNT(E$4:E36)</f>
        <v>314.90484848484851</v>
      </c>
      <c r="K36" s="13">
        <f t="shared" ca="1" si="4"/>
        <v>317.02136363636362</v>
      </c>
      <c r="S36">
        <v>34</v>
      </c>
      <c r="T36" s="3">
        <v>362.32022472414491</v>
      </c>
    </row>
    <row r="37" spans="1:20" x14ac:dyDescent="0.2">
      <c r="A37" s="11" vm="197">
        <f ca="1"/>
        <v>44517</v>
      </c>
      <c r="B37" s="11" vm="198">
        <f ca="1"/>
        <v>338.94</v>
      </c>
      <c r="C37" s="11" vm="199">
        <f ca="1"/>
        <v>342.19</v>
      </c>
      <c r="D37" s="11" vm="200">
        <f ca="1"/>
        <v>338</v>
      </c>
      <c r="E37" s="11" vm="201">
        <f ca="1"/>
        <v>339.12</v>
      </c>
      <c r="F37" s="11" vm="202">
        <f ca="1"/>
        <v>19053380</v>
      </c>
      <c r="G37" s="12">
        <f t="shared" ca="1" si="3"/>
        <v>-1.1487143235839486E-3</v>
      </c>
      <c r="H37" s="13">
        <f t="shared" ca="1" si="0"/>
        <v>-15.102063492063337</v>
      </c>
      <c r="I37" s="13">
        <f t="shared" ca="1" si="1"/>
        <v>228.07232171831228</v>
      </c>
      <c r="J37" s="13">
        <f ca="1">SUM(E$4:E37)/COUNT(E$4:E37)</f>
        <v>315.61705882352948</v>
      </c>
      <c r="K37" s="13">
        <f t="shared" ca="1" si="4"/>
        <v>318.00635294117654</v>
      </c>
      <c r="S37">
        <v>35</v>
      </c>
      <c r="T37" s="3">
        <v>333.55637847468194</v>
      </c>
    </row>
    <row r="38" spans="1:20" x14ac:dyDescent="0.2">
      <c r="A38" s="11" vm="203">
        <f ca="1"/>
        <v>44518</v>
      </c>
      <c r="B38" s="11" vm="204">
        <f ca="1"/>
        <v>338.18</v>
      </c>
      <c r="C38" s="11" vm="205">
        <f ca="1"/>
        <v>342.45</v>
      </c>
      <c r="D38" s="11" vm="206">
        <f ca="1"/>
        <v>337.12</v>
      </c>
      <c r="E38" s="11" vm="207">
        <f ca="1"/>
        <v>341.27</v>
      </c>
      <c r="F38" s="11" vm="208">
        <f ca="1"/>
        <v>22463533</v>
      </c>
      <c r="G38" s="12">
        <f t="shared" ca="1" si="3"/>
        <v>6.3399386647793616E-3</v>
      </c>
      <c r="H38" s="13">
        <f t="shared" ca="1" si="0"/>
        <v>-17.252063492063314</v>
      </c>
      <c r="I38" s="13">
        <f t="shared" ca="1" si="1"/>
        <v>297.63369473418385</v>
      </c>
      <c r="J38" s="13">
        <f ca="1">SUM(E$4:E38)/COUNT(E$4:E38)</f>
        <v>316.35000000000008</v>
      </c>
      <c r="K38" s="13">
        <f t="shared" ca="1" si="4"/>
        <v>318.62700000000007</v>
      </c>
      <c r="S38">
        <v>36</v>
      </c>
      <c r="T38" s="3">
        <v>345.65937151766536</v>
      </c>
    </row>
    <row r="39" spans="1:20" x14ac:dyDescent="0.2">
      <c r="A39" s="11" vm="209">
        <f ca="1"/>
        <v>44519</v>
      </c>
      <c r="B39" s="11" vm="210">
        <f ca="1"/>
        <v>342.64</v>
      </c>
      <c r="C39" s="11" vm="211">
        <f ca="1"/>
        <v>345.1</v>
      </c>
      <c r="D39" s="11" vm="212">
        <f ca="1"/>
        <v>342.2</v>
      </c>
      <c r="E39" s="11" vm="213">
        <f ca="1"/>
        <v>343.11</v>
      </c>
      <c r="F39" s="11" vm="214">
        <f ca="1"/>
        <v>21963403</v>
      </c>
      <c r="G39" s="12">
        <f t="shared" ca="1" si="3"/>
        <v>5.3916253992440941E-3</v>
      </c>
      <c r="H39" s="13">
        <f t="shared" ca="1" si="0"/>
        <v>-19.092063492063346</v>
      </c>
      <c r="I39" s="13">
        <f t="shared" ca="1" si="1"/>
        <v>364.50688838497803</v>
      </c>
      <c r="J39" s="13">
        <f ca="1">SUM(E$4:E39)/COUNT(E$4:E39)</f>
        <v>317.09333333333342</v>
      </c>
      <c r="K39" s="13">
        <f t="shared" ca="1" si="4"/>
        <v>319.51100000000008</v>
      </c>
      <c r="S39">
        <v>37</v>
      </c>
      <c r="T39" s="3">
        <v>338.68770053107056</v>
      </c>
    </row>
    <row r="40" spans="1:20" x14ac:dyDescent="0.2">
      <c r="A40" s="11" vm="215">
        <f ca="1"/>
        <v>44522</v>
      </c>
      <c r="B40" s="11" vm="216">
        <f ca="1"/>
        <v>344.62</v>
      </c>
      <c r="C40" s="11" vm="217">
        <f ca="1"/>
        <v>349.67</v>
      </c>
      <c r="D40" s="11" vm="218">
        <f ca="1"/>
        <v>339.55</v>
      </c>
      <c r="E40" s="11" vm="219">
        <f ca="1"/>
        <v>339.83</v>
      </c>
      <c r="F40" s="11" vm="220">
        <f ca="1"/>
        <v>31031113</v>
      </c>
      <c r="G40" s="12">
        <f t="shared" ca="1" si="3"/>
        <v>-9.5596164495352198E-3</v>
      </c>
      <c r="H40" s="13">
        <f t="shared" ca="1" si="0"/>
        <v>-15.812063492063317</v>
      </c>
      <c r="I40" s="13">
        <f t="shared" ca="1" si="1"/>
        <v>250.02135187704155</v>
      </c>
      <c r="J40" s="13">
        <f ca="1">SUM(E$4:E40)/COUNT(E$4:E40)</f>
        <v>317.70783783783793</v>
      </c>
      <c r="K40" s="13">
        <f t="shared" ca="1" si="4"/>
        <v>320.24805405405414</v>
      </c>
      <c r="S40">
        <v>38</v>
      </c>
      <c r="T40" s="3">
        <v>327.08354526098549</v>
      </c>
    </row>
    <row r="41" spans="1:20" x14ac:dyDescent="0.2">
      <c r="A41" s="11" vm="221">
        <f ca="1"/>
        <v>44523</v>
      </c>
      <c r="B41" s="11" vm="222">
        <f ca="1"/>
        <v>337.05</v>
      </c>
      <c r="C41" s="11" vm="223">
        <f ca="1"/>
        <v>339.45</v>
      </c>
      <c r="D41" s="11" vm="224">
        <f ca="1"/>
        <v>333.56</v>
      </c>
      <c r="E41" s="11" vm="225">
        <f ca="1"/>
        <v>337.68</v>
      </c>
      <c r="F41" s="11" vm="226">
        <f ca="1"/>
        <v>30427563</v>
      </c>
      <c r="G41" s="12">
        <f t="shared" ca="1" si="3"/>
        <v>-6.3266927581437111E-3</v>
      </c>
      <c r="H41" s="13">
        <f t="shared" ca="1" si="0"/>
        <v>-13.662063492063339</v>
      </c>
      <c r="I41" s="13">
        <f t="shared" ca="1" si="1"/>
        <v>186.65197886116994</v>
      </c>
      <c r="J41" s="13">
        <f ca="1">SUM(E$4:E41)/COUNT(E$4:E41)</f>
        <v>318.23342105263163</v>
      </c>
      <c r="K41" s="13">
        <f t="shared" ca="1" si="4"/>
        <v>320.39307894736845</v>
      </c>
      <c r="S41">
        <v>39</v>
      </c>
      <c r="T41" s="3">
        <v>318.57405517033664</v>
      </c>
    </row>
    <row r="42" spans="1:20" x14ac:dyDescent="0.2">
      <c r="A42" s="11" vm="227">
        <f ca="1"/>
        <v>44524</v>
      </c>
      <c r="B42" s="11" vm="228">
        <f ca="1"/>
        <v>336.28</v>
      </c>
      <c r="C42" s="11" vm="229">
        <f ca="1"/>
        <v>338.16</v>
      </c>
      <c r="D42" s="11" vm="230">
        <f ca="1"/>
        <v>333.911</v>
      </c>
      <c r="E42" s="11" vm="231">
        <f ca="1"/>
        <v>337.91</v>
      </c>
      <c r="F42" s="11" vm="232">
        <f ca="1"/>
        <v>21661307</v>
      </c>
      <c r="G42" s="12">
        <f t="shared" ca="1" si="3"/>
        <v>6.811182184317051E-4</v>
      </c>
      <c r="H42" s="13">
        <f t="shared" ca="1" si="0"/>
        <v>-13.892063492063357</v>
      </c>
      <c r="I42" s="13">
        <f t="shared" ca="1" si="1"/>
        <v>192.98942806751955</v>
      </c>
      <c r="J42" s="13">
        <f ca="1">SUM(E$4:E42)/COUNT(E$4:E42)</f>
        <v>318.73794871794877</v>
      </c>
      <c r="K42" s="13">
        <f t="shared" ca="1" si="4"/>
        <v>320.63215384615387</v>
      </c>
      <c r="S42">
        <v>40</v>
      </c>
      <c r="T42" s="3">
        <v>391.34995349105952</v>
      </c>
    </row>
    <row r="43" spans="1:20" x14ac:dyDescent="0.2">
      <c r="A43" s="11" vm="233">
        <f ca="1"/>
        <v>44526</v>
      </c>
      <c r="B43" s="11" vm="234">
        <f ca="1"/>
        <v>334.35</v>
      </c>
      <c r="C43" s="11" vm="235">
        <f ca="1"/>
        <v>337.93</v>
      </c>
      <c r="D43" s="11" vm="236">
        <f ca="1"/>
        <v>328.12</v>
      </c>
      <c r="E43" s="11" vm="237">
        <f ca="1"/>
        <v>329.68</v>
      </c>
      <c r="F43" s="11" vm="238">
        <f ca="1"/>
        <v>23835259</v>
      </c>
      <c r="G43" s="12">
        <f t="shared" ca="1" si="3"/>
        <v>-2.4355597644343221E-2</v>
      </c>
      <c r="H43" s="13">
        <f t="shared" ca="1" si="0"/>
        <v>-5.6620634920633393</v>
      </c>
      <c r="I43" s="13">
        <f t="shared" ca="1" si="1"/>
        <v>32.058962988156495</v>
      </c>
      <c r="J43" s="13">
        <f ca="1">SUM(E$4:E43)/COUNT(E$4:E43)</f>
        <v>319.01150000000007</v>
      </c>
      <c r="K43" s="13">
        <f t="shared" ca="1" si="4"/>
        <v>320.90135000000009</v>
      </c>
      <c r="S43">
        <v>41</v>
      </c>
      <c r="T43" s="3">
        <v>358.30925839984462</v>
      </c>
    </row>
    <row r="44" spans="1:20" x14ac:dyDescent="0.2">
      <c r="A44" s="11" vm="239">
        <f ca="1"/>
        <v>44529</v>
      </c>
      <c r="B44" s="11" vm="240">
        <f ca="1"/>
        <v>334.94</v>
      </c>
      <c r="C44" s="11" vm="241">
        <f ca="1"/>
        <v>339.03</v>
      </c>
      <c r="D44" s="11" vm="242">
        <f ca="1"/>
        <v>334.74</v>
      </c>
      <c r="E44" s="11" vm="243">
        <f ca="1"/>
        <v>336.63</v>
      </c>
      <c r="F44" s="11" vm="244">
        <f ca="1"/>
        <v>28563481</v>
      </c>
      <c r="G44" s="12">
        <f t="shared" ca="1" si="3"/>
        <v>2.1081048289250146E-2</v>
      </c>
      <c r="H44" s="13">
        <f t="shared" ca="1" si="0"/>
        <v>-12.612063492063328</v>
      </c>
      <c r="I44" s="13">
        <f t="shared" ca="1" si="1"/>
        <v>159.06414552783662</v>
      </c>
      <c r="J44" s="13">
        <f ca="1">SUM(E$4:E44)/COUNT(E$4:E44)</f>
        <v>319.44121951219518</v>
      </c>
      <c r="K44" s="13">
        <f t="shared" ca="1" si="4"/>
        <v>320.46509756097566</v>
      </c>
      <c r="S44">
        <v>42</v>
      </c>
      <c r="T44" s="3">
        <v>340.36050436657717</v>
      </c>
    </row>
    <row r="45" spans="1:20" x14ac:dyDescent="0.2">
      <c r="A45" s="11" vm="245">
        <f ca="1"/>
        <v>44530</v>
      </c>
      <c r="B45" s="11" vm="246">
        <f ca="1"/>
        <v>335.32</v>
      </c>
      <c r="C45" s="11" vm="247">
        <f ca="1"/>
        <v>337.78</v>
      </c>
      <c r="D45" s="11" vm="248">
        <f ca="1"/>
        <v>328.99</v>
      </c>
      <c r="E45" s="11" vm="249">
        <f ca="1"/>
        <v>330.59</v>
      </c>
      <c r="F45" s="11" vm="250">
        <f ca="1"/>
        <v>42885609</v>
      </c>
      <c r="G45" s="12">
        <f t="shared" ca="1" si="3"/>
        <v>-1.794254819831869E-2</v>
      </c>
      <c r="H45" s="13">
        <f t="shared" ca="1" si="0"/>
        <v>-6.5720634920633074</v>
      </c>
      <c r="I45" s="13">
        <f t="shared" ca="1" si="1"/>
        <v>43.192018543711356</v>
      </c>
      <c r="J45" s="13">
        <f ca="1">SUM(E$4:E45)/COUNT(E$4:E45)</f>
        <v>319.70666666666671</v>
      </c>
      <c r="K45" s="13">
        <f t="shared" ca="1" si="4"/>
        <v>321.39900000000006</v>
      </c>
      <c r="S45">
        <v>43</v>
      </c>
      <c r="T45" s="3">
        <v>354.38033260737262</v>
      </c>
    </row>
    <row r="46" spans="1:20" x14ac:dyDescent="0.2">
      <c r="A46" s="11" vm="251">
        <f ca="1"/>
        <v>44531</v>
      </c>
      <c r="B46" s="11" vm="252">
        <f ca="1"/>
        <v>335.13</v>
      </c>
      <c r="C46" s="11" vm="253">
        <f ca="1"/>
        <v>339.28</v>
      </c>
      <c r="D46" s="11" vm="254">
        <f ca="1"/>
        <v>329.39</v>
      </c>
      <c r="E46" s="11" vm="255">
        <f ca="1"/>
        <v>330.08</v>
      </c>
      <c r="F46" s="11" vm="256">
        <f ca="1"/>
        <v>33401146</v>
      </c>
      <c r="G46" s="12">
        <f t="shared" ca="1" si="3"/>
        <v>-1.542696391300375E-3</v>
      </c>
      <c r="H46" s="13">
        <f t="shared" ca="1" si="0"/>
        <v>-6.0620634920633165</v>
      </c>
      <c r="I46" s="13">
        <f t="shared" ca="1" si="1"/>
        <v>36.748613781806888</v>
      </c>
      <c r="J46" s="13">
        <f ca="1">SUM(E$4:E46)/COUNT(E$4:E46)</f>
        <v>319.94790697674421</v>
      </c>
      <c r="K46" s="13">
        <f t="shared" ca="1" si="4"/>
        <v>321.0121162790698</v>
      </c>
      <c r="S46">
        <v>44</v>
      </c>
      <c r="T46" s="3">
        <v>287.10103276873139</v>
      </c>
    </row>
    <row r="47" spans="1:20" x14ac:dyDescent="0.2">
      <c r="A47" s="11" vm="257">
        <f ca="1"/>
        <v>44532</v>
      </c>
      <c r="B47" s="11" vm="258">
        <f ca="1"/>
        <v>330.3</v>
      </c>
      <c r="C47" s="11" vm="259">
        <f ca="1"/>
        <v>333.49</v>
      </c>
      <c r="D47" s="11" vm="260">
        <f ca="1"/>
        <v>327.80279999999999</v>
      </c>
      <c r="E47" s="11" vm="261">
        <f ca="1"/>
        <v>329.49</v>
      </c>
      <c r="F47" s="11" vm="262">
        <f ca="1"/>
        <v>30765980</v>
      </c>
      <c r="G47" s="12">
        <f t="shared" ca="1" si="3"/>
        <v>-1.7874454677653145E-3</v>
      </c>
      <c r="H47" s="13">
        <f t="shared" ca="1" si="0"/>
        <v>-5.4720634920633415</v>
      </c>
      <c r="I47" s="13">
        <f t="shared" ca="1" si="1"/>
        <v>29.943478861172451</v>
      </c>
      <c r="J47" s="13">
        <f ca="1">SUM(E$4:E47)/COUNT(E$4:E47)</f>
        <v>320.16477272727275</v>
      </c>
      <c r="K47" s="13">
        <f t="shared" ca="1" si="4"/>
        <v>321.15629545454544</v>
      </c>
      <c r="S47">
        <v>45</v>
      </c>
      <c r="T47" s="3">
        <v>353.5656088393057</v>
      </c>
    </row>
    <row r="48" spans="1:20" x14ac:dyDescent="0.2">
      <c r="A48" s="11" vm="263">
        <f ca="1"/>
        <v>44533</v>
      </c>
      <c r="B48" s="11" vm="264">
        <f ca="1"/>
        <v>331.99</v>
      </c>
      <c r="C48" s="11" vm="265">
        <f ca="1"/>
        <v>332.7</v>
      </c>
      <c r="D48" s="11" vm="266">
        <f ca="1"/>
        <v>318.02999999999997</v>
      </c>
      <c r="E48" s="11" vm="267">
        <f ca="1"/>
        <v>323.01</v>
      </c>
      <c r="F48" s="11" vm="268">
        <f ca="1"/>
        <v>41779279</v>
      </c>
      <c r="G48" s="12">
        <f t="shared" ca="1" si="3"/>
        <v>-1.9666757716470966E-2</v>
      </c>
      <c r="H48" s="13">
        <f t="shared" ca="1" si="0"/>
        <v>1.0079365079366767</v>
      </c>
      <c r="I48" s="13">
        <f t="shared" ca="1" si="1"/>
        <v>1.0159360040315824</v>
      </c>
      <c r="J48" s="13">
        <f ca="1">SUM(E$4:E48)/COUNT(E$4:E48)</f>
        <v>320.22800000000007</v>
      </c>
      <c r="K48" s="13">
        <f t="shared" ca="1" si="4"/>
        <v>321.15420000000006</v>
      </c>
      <c r="S48">
        <v>46</v>
      </c>
      <c r="T48" s="3">
        <v>361.99475143326538</v>
      </c>
    </row>
    <row r="49" spans="1:20" x14ac:dyDescent="0.2">
      <c r="A49" s="11" vm="269">
        <f ca="1"/>
        <v>44536</v>
      </c>
      <c r="B49" s="11" vm="270">
        <f ca="1"/>
        <v>323.95</v>
      </c>
      <c r="C49" s="11" vm="271">
        <f ca="1"/>
        <v>327.45</v>
      </c>
      <c r="D49" s="11" vm="272">
        <f ca="1"/>
        <v>319.23</v>
      </c>
      <c r="E49" s="11" vm="273">
        <f ca="1"/>
        <v>326.19</v>
      </c>
      <c r="F49" s="11" vm="274">
        <f ca="1"/>
        <v>30032556</v>
      </c>
      <c r="G49" s="12">
        <f t="shared" ca="1" si="3"/>
        <v>9.8448964428346081E-3</v>
      </c>
      <c r="H49" s="13">
        <f t="shared" ca="1" si="0"/>
        <v>-2.1720634920633302</v>
      </c>
      <c r="I49" s="13">
        <f t="shared" ca="1" si="1"/>
        <v>4.7178598135543481</v>
      </c>
      <c r="J49" s="13">
        <f ca="1">SUM(E$4:E49)/COUNT(E$4:E49)</f>
        <v>320.35760869565223</v>
      </c>
      <c r="K49" s="13">
        <f t="shared" ca="1" si="4"/>
        <v>320.62284782608702</v>
      </c>
      <c r="S49">
        <v>47</v>
      </c>
      <c r="T49" s="3">
        <v>307.84402688844045</v>
      </c>
    </row>
    <row r="50" spans="1:20" x14ac:dyDescent="0.2">
      <c r="A50" s="11" vm="275">
        <f ca="1"/>
        <v>44537</v>
      </c>
      <c r="B50" s="11" vm="276">
        <f ca="1"/>
        <v>331.64</v>
      </c>
      <c r="C50" s="11" vm="277">
        <f ca="1"/>
        <v>335.8</v>
      </c>
      <c r="D50" s="11" vm="278">
        <f ca="1"/>
        <v>330.1</v>
      </c>
      <c r="E50" s="11" vm="279">
        <f ca="1"/>
        <v>334.92</v>
      </c>
      <c r="F50" s="11" vm="280">
        <f ca="1"/>
        <v>31021936</v>
      </c>
      <c r="G50" s="12">
        <f t="shared" ca="1" si="3"/>
        <v>2.6763542720500379E-2</v>
      </c>
      <c r="H50" s="13">
        <f t="shared" ca="1" si="0"/>
        <v>-10.902063492063348</v>
      </c>
      <c r="I50" s="13">
        <f t="shared" ca="1" si="1"/>
        <v>118.85498838498049</v>
      </c>
      <c r="J50" s="13">
        <f ca="1">SUM(E$4:E50)/COUNT(E$4:E50)</f>
        <v>320.6674468085107</v>
      </c>
      <c r="K50" s="13">
        <f t="shared" ca="1" si="4"/>
        <v>321.21970212765962</v>
      </c>
      <c r="S50">
        <v>48</v>
      </c>
      <c r="T50" s="3">
        <v>341.12780789743221</v>
      </c>
    </row>
    <row r="51" spans="1:20" x14ac:dyDescent="0.2">
      <c r="A51" s="11" vm="281">
        <f ca="1"/>
        <v>44538</v>
      </c>
      <c r="B51" s="11" vm="282">
        <f ca="1"/>
        <v>335.31</v>
      </c>
      <c r="C51" s="11" vm="283">
        <f ca="1"/>
        <v>335.5</v>
      </c>
      <c r="D51" s="11" vm="171">
        <f ca="1"/>
        <v>330.8</v>
      </c>
      <c r="E51" s="11" vm="284">
        <f ca="1"/>
        <v>334.97</v>
      </c>
      <c r="F51" s="11" vm="285">
        <f ca="1"/>
        <v>24760988</v>
      </c>
      <c r="G51" s="12">
        <f t="shared" ca="1" si="3"/>
        <v>1.4928938253914775E-4</v>
      </c>
      <c r="H51" s="13">
        <f t="shared" ca="1" si="0"/>
        <v>-10.95206349206336</v>
      </c>
      <c r="I51" s="13">
        <f t="shared" ca="1" si="1"/>
        <v>119.94769473418707</v>
      </c>
      <c r="J51" s="13">
        <f ca="1">SUM(E$4:E51)/COUNT(E$4:E51)</f>
        <v>320.96541666666673</v>
      </c>
      <c r="K51" s="13">
        <f t="shared" ca="1" si="4"/>
        <v>322.36087500000008</v>
      </c>
      <c r="S51">
        <v>49</v>
      </c>
      <c r="T51" s="3">
        <v>353.84884847467089</v>
      </c>
    </row>
    <row r="52" spans="1:20" x14ac:dyDescent="0.2">
      <c r="A52" s="11" vm="286">
        <f ca="1"/>
        <v>44539</v>
      </c>
      <c r="B52" s="11" vm="287">
        <f ca="1"/>
        <v>334.41</v>
      </c>
      <c r="C52" s="11" vm="288">
        <f ca="1"/>
        <v>336.48899999999998</v>
      </c>
      <c r="D52" s="11" vm="289">
        <f ca="1"/>
        <v>332.12</v>
      </c>
      <c r="E52" s="11" vm="290">
        <f ca="1"/>
        <v>333.1</v>
      </c>
      <c r="F52" s="11" vm="291">
        <f ca="1"/>
        <v>22214158</v>
      </c>
      <c r="G52" s="12">
        <f t="shared" ca="1" si="3"/>
        <v>-5.5825894856255916E-3</v>
      </c>
      <c r="H52" s="13">
        <f t="shared" ca="1" si="0"/>
        <v>-9.0820634920633552</v>
      </c>
      <c r="I52" s="13">
        <f t="shared" ca="1" si="1"/>
        <v>82.483877273870021</v>
      </c>
      <c r="J52" s="13">
        <f ca="1">SUM(E$4:E52)/COUNT(E$4:E52)</f>
        <v>321.21306122448982</v>
      </c>
      <c r="K52" s="13">
        <f t="shared" ca="1" si="4"/>
        <v>322.58875510204086</v>
      </c>
      <c r="S52">
        <v>50</v>
      </c>
      <c r="T52" s="3">
        <v>324.58604037774364</v>
      </c>
    </row>
    <row r="53" spans="1:20" x14ac:dyDescent="0.2">
      <c r="A53" s="11" vm="292">
        <f ca="1"/>
        <v>44540</v>
      </c>
      <c r="B53" s="11" vm="293">
        <f ca="1"/>
        <v>334.98</v>
      </c>
      <c r="C53" s="11" vm="294">
        <f ca="1"/>
        <v>343</v>
      </c>
      <c r="D53" s="11" vm="295">
        <f ca="1"/>
        <v>334.79</v>
      </c>
      <c r="E53" s="11" vm="296">
        <f ca="1"/>
        <v>342.54</v>
      </c>
      <c r="F53" s="11" vm="297">
        <f ca="1"/>
        <v>38095694</v>
      </c>
      <c r="G53" s="12">
        <f t="shared" ca="1" si="3"/>
        <v>2.8339837886520555E-2</v>
      </c>
      <c r="H53" s="13">
        <f t="shared" ca="1" si="0"/>
        <v>-18.522063492063353</v>
      </c>
      <c r="I53" s="13">
        <f t="shared" ca="1" si="1"/>
        <v>343.06683600402607</v>
      </c>
      <c r="J53" s="13">
        <f ca="1">SUM(E$4:E53)/COUNT(E$4:E53)</f>
        <v>321.63960000000009</v>
      </c>
      <c r="K53" s="13">
        <f t="shared" ca="1" si="4"/>
        <v>322.78564000000011</v>
      </c>
      <c r="S53">
        <v>51</v>
      </c>
      <c r="T53" s="3">
        <v>332.96158763010055</v>
      </c>
    </row>
    <row r="54" spans="1:20" x14ac:dyDescent="0.2">
      <c r="A54" s="11" vm="298">
        <f ca="1"/>
        <v>44543</v>
      </c>
      <c r="B54" s="11" vm="299">
        <f ca="1"/>
        <v>340.68</v>
      </c>
      <c r="C54" s="11" vm="300">
        <f ca="1"/>
        <v>343.79</v>
      </c>
      <c r="D54" s="11" vm="301">
        <f ca="1"/>
        <v>339.08</v>
      </c>
      <c r="E54" s="11" vm="302">
        <f ca="1"/>
        <v>339.4</v>
      </c>
      <c r="F54" s="11" vm="303">
        <f ca="1"/>
        <v>28899431</v>
      </c>
      <c r="G54" s="12">
        <f t="shared" ca="1" si="3"/>
        <v>-9.1668126350208535E-3</v>
      </c>
      <c r="H54" s="13">
        <f t="shared" ca="1" si="0"/>
        <v>-15.38206349206331</v>
      </c>
      <c r="I54" s="13">
        <f t="shared" ca="1" si="1"/>
        <v>236.6078772738669</v>
      </c>
      <c r="J54" s="13">
        <f ca="1">SUM(E$4:E54)/COUNT(E$4:E54)</f>
        <v>321.98784313725497</v>
      </c>
      <c r="K54" s="13">
        <f t="shared" ca="1" si="4"/>
        <v>324.04305882352952</v>
      </c>
      <c r="S54">
        <v>52</v>
      </c>
      <c r="T54" s="3">
        <v>330.70814093815676</v>
      </c>
    </row>
    <row r="55" spans="1:20" x14ac:dyDescent="0.2">
      <c r="A55" s="11" vm="304">
        <f ca="1"/>
        <v>44544</v>
      </c>
      <c r="B55" s="11" vm="305">
        <f ca="1"/>
        <v>333.22</v>
      </c>
      <c r="C55" s="11" vm="306">
        <f ca="1"/>
        <v>334.64</v>
      </c>
      <c r="D55" s="11" vm="307">
        <f ca="1"/>
        <v>324.11</v>
      </c>
      <c r="E55" s="11" vm="308">
        <f ca="1"/>
        <v>328.34</v>
      </c>
      <c r="F55" s="11" vm="309">
        <f ca="1"/>
        <v>44438699</v>
      </c>
      <c r="G55" s="12">
        <f t="shared" ca="1" si="3"/>
        <v>-3.2586918090748387E-2</v>
      </c>
      <c r="H55" s="13">
        <f t="shared" ca="1" si="0"/>
        <v>-4.3220634920633074</v>
      </c>
      <c r="I55" s="13">
        <f t="shared" ca="1" si="1"/>
        <v>18.680232829426473</v>
      </c>
      <c r="J55" s="13">
        <f ca="1">SUM(E$4:E55)/COUNT(E$4:E55)</f>
        <v>322.11000000000007</v>
      </c>
      <c r="K55" s="13">
        <f t="shared" ca="1" si="4"/>
        <v>323.83900000000006</v>
      </c>
      <c r="S55">
        <v>53</v>
      </c>
      <c r="T55" s="3">
        <v>357.72302790678947</v>
      </c>
    </row>
    <row r="56" spans="1:20" x14ac:dyDescent="0.2">
      <c r="A56" s="11" vm="310">
        <f ca="1"/>
        <v>44545</v>
      </c>
      <c r="B56" s="11" vm="311">
        <f ca="1"/>
        <v>328.61</v>
      </c>
      <c r="C56" s="11" vm="312">
        <f ca="1"/>
        <v>335.19</v>
      </c>
      <c r="D56" s="11" vm="313">
        <f ca="1"/>
        <v>324.5</v>
      </c>
      <c r="E56" s="11" vm="314">
        <f ca="1"/>
        <v>334.65</v>
      </c>
      <c r="F56" s="11" vm="315">
        <f ca="1"/>
        <v>35381122</v>
      </c>
      <c r="G56" s="12">
        <f t="shared" ca="1" si="3"/>
        <v>1.9217883900834509E-2</v>
      </c>
      <c r="H56" s="13">
        <f t="shared" ca="1" si="0"/>
        <v>-10.63206349206331</v>
      </c>
      <c r="I56" s="13">
        <f t="shared" ca="1" si="1"/>
        <v>113.04077409926546</v>
      </c>
      <c r="J56" s="13">
        <f ca="1">SUM(E$4:E56)/COUNT(E$4:E56)</f>
        <v>322.346603773585</v>
      </c>
      <c r="K56" s="13">
        <f t="shared" ca="1" si="4"/>
        <v>322.94594339622654</v>
      </c>
      <c r="S56">
        <v>54</v>
      </c>
      <c r="T56" s="3">
        <v>325.53306978961149</v>
      </c>
    </row>
    <row r="57" spans="1:20" x14ac:dyDescent="0.2">
      <c r="A57" s="11" vm="316">
        <f ca="1"/>
        <v>44546</v>
      </c>
      <c r="B57" s="11" vm="317">
        <f ca="1"/>
        <v>335.71</v>
      </c>
      <c r="C57" s="11" vm="318">
        <f ca="1"/>
        <v>336.76</v>
      </c>
      <c r="D57" s="11" vm="319">
        <f ca="1"/>
        <v>323.02</v>
      </c>
      <c r="E57" s="11" vm="320">
        <f ca="1"/>
        <v>324.89999999999998</v>
      </c>
      <c r="F57" s="11" vm="321">
        <f ca="1"/>
        <v>35034831</v>
      </c>
      <c r="G57" s="12">
        <f t="shared" ca="1" si="3"/>
        <v>-2.9134917077543704E-2</v>
      </c>
      <c r="H57" s="13">
        <f t="shared" ca="1" si="0"/>
        <v>-0.8820634920633097</v>
      </c>
      <c r="I57" s="13">
        <f t="shared" ca="1" si="1"/>
        <v>0.77803600403092044</v>
      </c>
      <c r="J57" s="13">
        <f ca="1">SUM(E$4:E57)/COUNT(E$4:E57)</f>
        <v>322.39388888888902</v>
      </c>
      <c r="K57" s="13">
        <f t="shared" ca="1" si="4"/>
        <v>323.61950000000013</v>
      </c>
      <c r="S57">
        <v>55</v>
      </c>
      <c r="T57" s="3">
        <v>341.06522446341512</v>
      </c>
    </row>
    <row r="58" spans="1:20" x14ac:dyDescent="0.2">
      <c r="A58" s="11" vm="322">
        <f ca="1"/>
        <v>44547</v>
      </c>
      <c r="B58" s="11" vm="323">
        <f ca="1"/>
        <v>320.88</v>
      </c>
      <c r="C58" s="11" vm="324">
        <f ca="1"/>
        <v>324.92</v>
      </c>
      <c r="D58" s="11" vm="325">
        <f ca="1"/>
        <v>317.25</v>
      </c>
      <c r="E58" s="11" vm="326">
        <f ca="1"/>
        <v>323.8</v>
      </c>
      <c r="F58" s="11" vm="327">
        <f ca="1"/>
        <v>47983713</v>
      </c>
      <c r="G58" s="12">
        <f t="shared" ca="1" si="3"/>
        <v>-3.3856571252692089E-3</v>
      </c>
      <c r="H58" s="13">
        <f t="shared" ca="1" si="0"/>
        <v>0.2179365079366562</v>
      </c>
      <c r="I58" s="13">
        <f t="shared" ca="1" si="1"/>
        <v>4.7496321491624208E-2</v>
      </c>
      <c r="J58" s="13">
        <f ca="1">SUM(E$4:E58)/COUNT(E$4:E58)</f>
        <v>322.4194545454547</v>
      </c>
      <c r="K58" s="13">
        <f t="shared" ca="1" si="4"/>
        <v>322.66750909090922</v>
      </c>
      <c r="S58">
        <v>56</v>
      </c>
      <c r="T58" s="3">
        <v>352.18660425979607</v>
      </c>
    </row>
    <row r="59" spans="1:20" x14ac:dyDescent="0.2">
      <c r="A59" s="11" vm="328">
        <f ca="1"/>
        <v>44550</v>
      </c>
      <c r="B59" s="11" vm="329">
        <f ca="1"/>
        <v>320.05</v>
      </c>
      <c r="C59" s="11" vm="330">
        <f ca="1"/>
        <v>322.8</v>
      </c>
      <c r="D59" s="11" vm="331">
        <f ca="1"/>
        <v>317.57</v>
      </c>
      <c r="E59" s="11" vm="332">
        <f ca="1"/>
        <v>319.91000000000003</v>
      </c>
      <c r="F59" s="11" vm="333">
        <f ca="1"/>
        <v>28326532</v>
      </c>
      <c r="G59" s="12">
        <f t="shared" ca="1" si="3"/>
        <v>-1.2013588634959809E-2</v>
      </c>
      <c r="H59" s="13">
        <f t="shared" ca="1" si="0"/>
        <v>4.1079365079366426</v>
      </c>
      <c r="I59" s="13">
        <f t="shared" ca="1" si="1"/>
        <v>16.875142353238697</v>
      </c>
      <c r="J59" s="13">
        <f ca="1">SUM(E$4:E59)/COUNT(E$4:E59)</f>
        <v>322.37464285714299</v>
      </c>
      <c r="K59" s="13">
        <f t="shared" ca="1" si="4"/>
        <v>322.5171785714287</v>
      </c>
      <c r="S59">
        <v>57</v>
      </c>
      <c r="T59" s="3">
        <v>362.17466393979004</v>
      </c>
    </row>
    <row r="60" spans="1:20" x14ac:dyDescent="0.2">
      <c r="A60" s="11" vm="334">
        <f ca="1"/>
        <v>44551</v>
      </c>
      <c r="B60" s="11" vm="335">
        <f ca="1"/>
        <v>323.29000000000002</v>
      </c>
      <c r="C60" s="11" vm="336">
        <f ca="1"/>
        <v>327.73</v>
      </c>
      <c r="D60" s="11" vm="337">
        <f ca="1"/>
        <v>319.8</v>
      </c>
      <c r="E60" s="11" vm="338">
        <f ca="1"/>
        <v>327.29000000000002</v>
      </c>
      <c r="F60" s="11" vm="339">
        <f ca="1"/>
        <v>24740597</v>
      </c>
      <c r="G60" s="12">
        <f t="shared" ca="1" si="3"/>
        <v>2.3068988152917993E-2</v>
      </c>
      <c r="H60" s="13">
        <f t="shared" ca="1" si="0"/>
        <v>-3.2720634920633529</v>
      </c>
      <c r="I60" s="13">
        <f t="shared" ca="1" si="1"/>
        <v>10.706399496093823</v>
      </c>
      <c r="J60" s="13">
        <f ca="1">SUM(E$4:E60)/COUNT(E$4:E60)</f>
        <v>322.46087719298259</v>
      </c>
      <c r="K60" s="13">
        <f t="shared" ca="1" si="4"/>
        <v>322.20578947368432</v>
      </c>
      <c r="S60">
        <v>58</v>
      </c>
      <c r="T60" s="3">
        <v>291.10847744398217</v>
      </c>
    </row>
    <row r="61" spans="1:20" x14ac:dyDescent="0.2">
      <c r="A61" s="11" vm="340">
        <f ca="1"/>
        <v>44552</v>
      </c>
      <c r="B61" s="11" vm="341">
        <f ca="1"/>
        <v>328.3</v>
      </c>
      <c r="C61" s="11" vm="342">
        <f ca="1"/>
        <v>333.60500000000002</v>
      </c>
      <c r="D61" s="11" vm="343">
        <f ca="1"/>
        <v>325.75</v>
      </c>
      <c r="E61" s="11" vm="344">
        <f ca="1"/>
        <v>333.2</v>
      </c>
      <c r="F61" s="11" vm="345">
        <f ca="1"/>
        <v>24831493</v>
      </c>
      <c r="G61" s="12">
        <f t="shared" ca="1" si="3"/>
        <v>1.8057380304928254E-2</v>
      </c>
      <c r="H61" s="13">
        <f t="shared" ca="1" si="0"/>
        <v>-9.1820634920633211</v>
      </c>
      <c r="I61" s="13">
        <f t="shared" ca="1" si="1"/>
        <v>84.310289972282064</v>
      </c>
      <c r="J61" s="13">
        <f ca="1">SUM(E$4:E61)/COUNT(E$4:E61)</f>
        <v>322.64603448275875</v>
      </c>
      <c r="K61" s="13">
        <f t="shared" ca="1" si="4"/>
        <v>323.11043103448287</v>
      </c>
      <c r="S61">
        <v>59</v>
      </c>
      <c r="T61" s="3">
        <v>310.81098220802016</v>
      </c>
    </row>
    <row r="62" spans="1:20" x14ac:dyDescent="0.2">
      <c r="A62" s="11" vm="346">
        <f ca="1"/>
        <v>44553</v>
      </c>
      <c r="B62" s="11" vm="347">
        <f ca="1"/>
        <v>332.75</v>
      </c>
      <c r="C62" s="11" vm="348">
        <f ca="1"/>
        <v>336.39</v>
      </c>
      <c r="D62" s="11" vm="349">
        <f ca="1"/>
        <v>332.73</v>
      </c>
      <c r="E62" s="11" vm="350">
        <f ca="1"/>
        <v>334.69</v>
      </c>
      <c r="F62" s="11" vm="351">
        <f ca="1"/>
        <v>19617848</v>
      </c>
      <c r="G62" s="12">
        <f t="shared" ca="1" si="3"/>
        <v>4.4717887154862223E-3</v>
      </c>
      <c r="H62" s="13">
        <f t="shared" ca="1" si="0"/>
        <v>-10.67206349206333</v>
      </c>
      <c r="I62" s="13">
        <f t="shared" ca="1" si="1"/>
        <v>113.89293917863097</v>
      </c>
      <c r="J62" s="13">
        <f ca="1">SUM(E$4:E62)/COUNT(E$4:E62)</f>
        <v>322.85016949152555</v>
      </c>
      <c r="K62" s="13">
        <f t="shared" ca="1" si="4"/>
        <v>323.88515254237302</v>
      </c>
      <c r="S62">
        <v>60</v>
      </c>
      <c r="T62" s="3">
        <v>349.91613063173298</v>
      </c>
    </row>
    <row r="63" spans="1:20" x14ac:dyDescent="0.2">
      <c r="A63" s="11" vm="352">
        <f ca="1"/>
        <v>44557</v>
      </c>
      <c r="B63" s="11" vm="353">
        <f ca="1"/>
        <v>335.46</v>
      </c>
      <c r="C63" s="11" vm="354">
        <f ca="1"/>
        <v>342.48</v>
      </c>
      <c r="D63" s="11" vm="355">
        <f ca="1"/>
        <v>335.43</v>
      </c>
      <c r="E63" s="11" vm="205">
        <f ca="1"/>
        <v>342.45</v>
      </c>
      <c r="F63" s="11" vm="356">
        <f ca="1"/>
        <v>19947029</v>
      </c>
      <c r="G63" s="12">
        <f t="shared" ca="1" si="3"/>
        <v>2.3185634467716366E-2</v>
      </c>
      <c r="H63" s="13">
        <f t="shared" ca="1" si="0"/>
        <v>-18.432063492063321</v>
      </c>
      <c r="I63" s="13">
        <f t="shared" ca="1" si="1"/>
        <v>339.74096457545352</v>
      </c>
      <c r="J63" s="13">
        <f ca="1">SUM(E$4:E63)/COUNT(E$4:E63)</f>
        <v>323.17683333333349</v>
      </c>
      <c r="K63" s="13">
        <f t="shared" ca="1" si="4"/>
        <v>324.32815000000016</v>
      </c>
      <c r="S63">
        <v>61</v>
      </c>
      <c r="T63" s="3">
        <v>305.11556910943256</v>
      </c>
    </row>
    <row r="64" spans="1:20" x14ac:dyDescent="0.2">
      <c r="A64" s="11" vm="357">
        <f ca="1"/>
        <v>44558</v>
      </c>
      <c r="B64" s="11" vm="358">
        <f ca="1"/>
        <v>343.15</v>
      </c>
      <c r="C64" s="11" vm="359">
        <f ca="1"/>
        <v>343.81</v>
      </c>
      <c r="D64" s="11" vm="360">
        <f ca="1"/>
        <v>340.32</v>
      </c>
      <c r="E64" s="11" vm="361">
        <f ca="1"/>
        <v>341.25</v>
      </c>
      <c r="F64" s="11" vm="362">
        <f ca="1"/>
        <v>15661467</v>
      </c>
      <c r="G64" s="12">
        <f t="shared" ca="1" si="3"/>
        <v>-3.504161191414772E-3</v>
      </c>
      <c r="H64" s="13">
        <f t="shared" ca="1" si="0"/>
        <v>-17.232063492063332</v>
      </c>
      <c r="I64" s="13">
        <f t="shared" ca="1" si="1"/>
        <v>296.94401219450191</v>
      </c>
      <c r="J64" s="13">
        <f ca="1">SUM(E$4:E64)/COUNT(E$4:E64)</f>
        <v>323.4731147540985</v>
      </c>
      <c r="K64" s="13">
        <f t="shared" ca="1" si="4"/>
        <v>325.37080327868864</v>
      </c>
      <c r="S64">
        <v>62</v>
      </c>
      <c r="T64" s="3">
        <v>342.37713351258503</v>
      </c>
    </row>
    <row r="65" spans="1:20" x14ac:dyDescent="0.2">
      <c r="A65" s="11" vm="363">
        <f ca="1"/>
        <v>44559</v>
      </c>
      <c r="B65" s="11" vm="364">
        <f ca="1"/>
        <v>341.3</v>
      </c>
      <c r="C65" s="11" vm="365">
        <f ca="1"/>
        <v>344.3</v>
      </c>
      <c r="D65" s="11" vm="366">
        <f ca="1"/>
        <v>339.68</v>
      </c>
      <c r="E65" s="11" vm="367">
        <f ca="1"/>
        <v>341.95</v>
      </c>
      <c r="F65" s="11" vm="368">
        <f ca="1"/>
        <v>15041956</v>
      </c>
      <c r="G65" s="12">
        <f t="shared" ca="1" si="3"/>
        <v>2.0512820512820179E-3</v>
      </c>
      <c r="H65" s="13">
        <f t="shared" ca="1" si="0"/>
        <v>-17.932063492063321</v>
      </c>
      <c r="I65" s="13">
        <f t="shared" ca="1" si="1"/>
        <v>321.5589010833902</v>
      </c>
      <c r="J65" s="13">
        <f ca="1">SUM(E$4:E65)/COUNT(E$4:E65)</f>
        <v>323.77112903225822</v>
      </c>
      <c r="K65" s="13">
        <f t="shared" ca="1" si="4"/>
        <v>325.51901612903242</v>
      </c>
      <c r="S65">
        <v>63</v>
      </c>
      <c r="T65" s="3">
        <v>323.74013584349217</v>
      </c>
    </row>
    <row r="66" spans="1:20" x14ac:dyDescent="0.2">
      <c r="A66" s="11" vm="369">
        <f ca="1"/>
        <v>44560</v>
      </c>
      <c r="B66" s="11" vm="370">
        <f ca="1"/>
        <v>341.91</v>
      </c>
      <c r="C66" s="11" vm="371">
        <f ca="1"/>
        <v>343.13</v>
      </c>
      <c r="D66" s="11" vm="372">
        <f ca="1"/>
        <v>338.82</v>
      </c>
      <c r="E66" s="11" vm="373">
        <f ca="1"/>
        <v>339.32</v>
      </c>
      <c r="F66" s="11" vm="374">
        <f ca="1"/>
        <v>15994471</v>
      </c>
      <c r="G66" s="12">
        <f t="shared" ca="1" si="3"/>
        <v>-7.6911829214797358E-3</v>
      </c>
      <c r="H66" s="13">
        <f t="shared" ca="1" si="0"/>
        <v>-15.302063492063326</v>
      </c>
      <c r="I66" s="13">
        <f t="shared" ca="1" si="1"/>
        <v>234.15314711513727</v>
      </c>
      <c r="J66" s="13">
        <f ca="1">SUM(E$4:E66)/COUNT(E$4:E66)</f>
        <v>324.01793650793667</v>
      </c>
      <c r="K66" s="13">
        <f t="shared" ca="1" si="4"/>
        <v>325.81114285714301</v>
      </c>
      <c r="S66">
        <v>64</v>
      </c>
      <c r="T66" s="3">
        <v>345.64807714836087</v>
      </c>
    </row>
    <row r="67" spans="1:20" x14ac:dyDescent="0.2">
      <c r="A67" vm="375">
        <f ca="1"/>
        <v>44561</v>
      </c>
      <c r="B67" vm="150">
        <f ca="1"/>
        <v>338.51</v>
      </c>
      <c r="C67" vm="376">
        <f ca="1"/>
        <v>339.35500000000002</v>
      </c>
      <c r="D67" vm="377">
        <f ca="1"/>
        <v>335.85</v>
      </c>
      <c r="E67" vm="378">
        <f ca="1"/>
        <v>336.32</v>
      </c>
      <c r="F67" vm="379">
        <f ca="1"/>
        <v>18000797</v>
      </c>
      <c r="G67" s="12">
        <f t="shared" ref="G67:G130" ca="1" si="6">(E67-E66)/E66</f>
        <v>-8.8412118354355765E-3</v>
      </c>
      <c r="H67" s="13">
        <f t="shared" ref="H67:H130" ca="1" si="7">$N$3-E67</f>
        <v>-12.302063492063326</v>
      </c>
      <c r="I67" s="13">
        <f t="shared" ca="1" si="1"/>
        <v>151.34076616275732</v>
      </c>
      <c r="J67" s="13">
        <f ca="1">SUM(E$4:E67)/COUNT(E$4:E67)</f>
        <v>324.21015625000013</v>
      </c>
      <c r="K67" s="13">
        <f t="shared" ca="1" si="4"/>
        <v>325.72114062500015</v>
      </c>
      <c r="S67">
        <v>65</v>
      </c>
      <c r="T67" s="3">
        <v>321.25055334135089</v>
      </c>
    </row>
    <row r="68" spans="1:20" x14ac:dyDescent="0.2">
      <c r="A68" vm="380">
        <f ca="1"/>
        <v>44564</v>
      </c>
      <c r="B68" vm="381">
        <f ca="1"/>
        <v>335.35</v>
      </c>
      <c r="C68" vm="200">
        <f ca="1"/>
        <v>338</v>
      </c>
      <c r="D68" vm="382">
        <f ca="1"/>
        <v>329.78</v>
      </c>
      <c r="E68" vm="383">
        <f ca="1"/>
        <v>334.75</v>
      </c>
      <c r="F68" vm="384">
        <f ca="1"/>
        <v>28918013</v>
      </c>
      <c r="G68" s="12">
        <f t="shared" ca="1" si="6"/>
        <v>-4.6681731684110172E-3</v>
      </c>
      <c r="H68" s="13">
        <f t="shared" ca="1" si="7"/>
        <v>-10.732063492063332</v>
      </c>
      <c r="I68" s="13">
        <f t="shared" ca="1" si="1"/>
        <v>115.17718679767862</v>
      </c>
      <c r="J68" s="13">
        <f ca="1">SUM(E$4:E68)/COUNT(E$4:E68)</f>
        <v>324.3723076923078</v>
      </c>
      <c r="K68" s="13">
        <f t="shared" ca="1" si="4"/>
        <v>325.56707692307702</v>
      </c>
      <c r="S68">
        <v>66</v>
      </c>
      <c r="T68" s="3">
        <v>408.32708119401786</v>
      </c>
    </row>
    <row r="69" spans="1:20" x14ac:dyDescent="0.2">
      <c r="A69" vm="385">
        <f ca="1"/>
        <v>44565</v>
      </c>
      <c r="B69" vm="386">
        <f ca="1"/>
        <v>334.83</v>
      </c>
      <c r="C69" vm="387">
        <f ca="1"/>
        <v>335.2</v>
      </c>
      <c r="D69" vm="388">
        <f ca="1"/>
        <v>326.12</v>
      </c>
      <c r="E69" vm="389">
        <f ca="1"/>
        <v>329.01</v>
      </c>
      <c r="F69" vm="390">
        <f ca="1"/>
        <v>32674306</v>
      </c>
      <c r="G69" s="12">
        <f t="shared" ca="1" si="6"/>
        <v>-1.7147124719940281E-2</v>
      </c>
      <c r="H69" s="13">
        <f t="shared" ca="1" si="7"/>
        <v>-4.9920634920633233</v>
      </c>
      <c r="I69" s="13">
        <f t="shared" ref="I69:I130" ca="1" si="8">H69^2</f>
        <v>24.920697908791464</v>
      </c>
      <c r="J69" s="13">
        <f ca="1">SUM(E$4:E69)/COUNT(E$4:E69)</f>
        <v>324.44257575757587</v>
      </c>
      <c r="K69" s="13">
        <f t="shared" ca="1" si="4"/>
        <v>325.47331818181829</v>
      </c>
      <c r="S69">
        <v>67</v>
      </c>
      <c r="T69" s="3">
        <v>351.16898378322242</v>
      </c>
    </row>
    <row r="70" spans="1:20" x14ac:dyDescent="0.2">
      <c r="A70" vm="391">
        <f ca="1"/>
        <v>44566</v>
      </c>
      <c r="B70" vm="392">
        <f ca="1"/>
        <v>325.86</v>
      </c>
      <c r="C70" vm="393">
        <f ca="1"/>
        <v>326.07</v>
      </c>
      <c r="D70" vm="394">
        <f ca="1"/>
        <v>315.98</v>
      </c>
      <c r="E70" vm="395">
        <f ca="1"/>
        <v>316.38</v>
      </c>
      <c r="F70" vm="396">
        <f ca="1"/>
        <v>40054327</v>
      </c>
      <c r="G70" s="12">
        <f t="shared" ca="1" si="6"/>
        <v>-3.8387890945563954E-2</v>
      </c>
      <c r="H70" s="13">
        <f t="shared" ca="1" si="7"/>
        <v>7.6379365079366721</v>
      </c>
      <c r="I70" s="13">
        <f t="shared" ca="1" si="8"/>
        <v>58.338074099271843</v>
      </c>
      <c r="J70" s="13">
        <f ca="1">SUM(E$4:E70)/COUNT(E$4:E70)</f>
        <v>324.32223880597024</v>
      </c>
      <c r="K70" s="13">
        <f t="shared" ref="K70:K130" ca="1" si="9">K$2*E69+(1-K$2)*J70</f>
        <v>324.79101492537325</v>
      </c>
      <c r="S70">
        <v>68</v>
      </c>
      <c r="T70" s="3">
        <v>352.09416346810031</v>
      </c>
    </row>
    <row r="71" spans="1:20" x14ac:dyDescent="0.2">
      <c r="A71" vm="397">
        <f ca="1"/>
        <v>44567</v>
      </c>
      <c r="B71" vm="398">
        <f ca="1"/>
        <v>313.14999999999998</v>
      </c>
      <c r="C71" vm="399">
        <f ca="1"/>
        <v>318.7</v>
      </c>
      <c r="D71" vm="400">
        <f ca="1"/>
        <v>311.49</v>
      </c>
      <c r="E71" vm="401">
        <f ca="1"/>
        <v>313.88</v>
      </c>
      <c r="F71" vm="402">
        <f ca="1"/>
        <v>39646148</v>
      </c>
      <c r="G71" s="12">
        <f t="shared" ca="1" si="6"/>
        <v>-7.9018901321196034E-3</v>
      </c>
      <c r="H71" s="13">
        <f t="shared" ca="1" si="7"/>
        <v>10.137936507936672</v>
      </c>
      <c r="I71" s="13">
        <f t="shared" ca="1" si="8"/>
        <v>102.77775663895521</v>
      </c>
      <c r="J71" s="13">
        <f ca="1">SUM(E$4:E71)/COUNT(E$4:E71)</f>
        <v>324.16867647058837</v>
      </c>
      <c r="K71" s="13">
        <f t="shared" ca="1" si="9"/>
        <v>323.38980882352951</v>
      </c>
      <c r="S71">
        <v>69</v>
      </c>
      <c r="T71" s="3">
        <v>297.08940394403652</v>
      </c>
    </row>
    <row r="72" spans="1:20" x14ac:dyDescent="0.2">
      <c r="A72" vm="403">
        <f ca="1"/>
        <v>44568</v>
      </c>
      <c r="B72" vm="404">
        <f ca="1"/>
        <v>314.14999999999998</v>
      </c>
      <c r="C72" vm="405">
        <f ca="1"/>
        <v>316.5</v>
      </c>
      <c r="D72" vm="406">
        <f ca="1"/>
        <v>310.08999999999997</v>
      </c>
      <c r="E72" vm="407">
        <f ca="1"/>
        <v>314.04000000000002</v>
      </c>
      <c r="F72" vm="408">
        <f ca="1"/>
        <v>32720018</v>
      </c>
      <c r="G72" s="12">
        <f t="shared" ca="1" si="6"/>
        <v>5.097489486428731E-4</v>
      </c>
      <c r="H72" s="13">
        <f t="shared" ca="1" si="7"/>
        <v>9.9779365079366471</v>
      </c>
      <c r="I72" s="13">
        <f t="shared" ca="1" si="8"/>
        <v>99.559216956414971</v>
      </c>
      <c r="J72" s="13">
        <f ca="1">SUM(E$4:E72)/COUNT(E$4:E72)</f>
        <v>324.02188405797114</v>
      </c>
      <c r="K72" s="13">
        <f t="shared" ca="1" si="9"/>
        <v>323.00769565217399</v>
      </c>
      <c r="S72">
        <v>70</v>
      </c>
      <c r="T72" s="3">
        <v>362.17548455346395</v>
      </c>
    </row>
    <row r="73" spans="1:20" x14ac:dyDescent="0.2">
      <c r="A73" vm="409">
        <f ca="1"/>
        <v>44571</v>
      </c>
      <c r="B73" vm="410">
        <f ca="1"/>
        <v>309.48500000000001</v>
      </c>
      <c r="C73" vm="411">
        <f ca="1"/>
        <v>314.72000000000003</v>
      </c>
      <c r="D73" vm="412">
        <f ca="1"/>
        <v>304.69</v>
      </c>
      <c r="E73" vm="413">
        <f ca="1"/>
        <v>314.27</v>
      </c>
      <c r="F73" vm="414">
        <f ca="1"/>
        <v>44289467</v>
      </c>
      <c r="G73" s="12">
        <f t="shared" ca="1" si="6"/>
        <v>7.3239077824468644E-4</v>
      </c>
      <c r="H73" s="13">
        <f t="shared" ca="1" si="7"/>
        <v>9.7479365079366858</v>
      </c>
      <c r="I73" s="13">
        <f t="shared" ca="1" si="8"/>
        <v>95.022266162764865</v>
      </c>
      <c r="J73" s="13">
        <f ca="1">SUM(E$4:E73)/COUNT(E$4:E73)</f>
        <v>323.88257142857157</v>
      </c>
      <c r="K73" s="13">
        <f t="shared" ca="1" si="9"/>
        <v>322.89831428571443</v>
      </c>
      <c r="S73">
        <v>71</v>
      </c>
      <c r="T73" s="3">
        <v>331.78169509202479</v>
      </c>
    </row>
    <row r="74" spans="1:20" x14ac:dyDescent="0.2">
      <c r="A74" vm="415">
        <f ca="1"/>
        <v>44572</v>
      </c>
      <c r="B74" vm="416">
        <f ca="1"/>
        <v>313.38</v>
      </c>
      <c r="C74" vm="417">
        <f ca="1"/>
        <v>316.61</v>
      </c>
      <c r="D74" vm="418">
        <f ca="1"/>
        <v>309.89</v>
      </c>
      <c r="E74" vm="419">
        <f ca="1"/>
        <v>314.98</v>
      </c>
      <c r="F74" vm="420">
        <f ca="1"/>
        <v>29386774</v>
      </c>
      <c r="G74" s="12">
        <f t="shared" ca="1" si="6"/>
        <v>2.259203869284489E-3</v>
      </c>
      <c r="H74" s="13">
        <f t="shared" ca="1" si="7"/>
        <v>9.0379365079366494</v>
      </c>
      <c r="I74" s="13">
        <f t="shared" ca="1" si="8"/>
        <v>81.684296321494116</v>
      </c>
      <c r="J74" s="13">
        <f ca="1">SUM(E$4:E74)/COUNT(E$4:E74)</f>
        <v>323.75718309859167</v>
      </c>
      <c r="K74" s="13">
        <f t="shared" ca="1" si="9"/>
        <v>322.80846478873252</v>
      </c>
      <c r="S74">
        <v>72</v>
      </c>
      <c r="T74" s="3">
        <v>305.80817835121212</v>
      </c>
    </row>
    <row r="75" spans="1:20" x14ac:dyDescent="0.2">
      <c r="A75" vm="421">
        <f ca="1"/>
        <v>44573</v>
      </c>
      <c r="B75" vm="422">
        <f ca="1"/>
        <v>319.67</v>
      </c>
      <c r="C75" vm="423">
        <f ca="1"/>
        <v>323.41000000000003</v>
      </c>
      <c r="D75" vm="424">
        <f ca="1"/>
        <v>317.08</v>
      </c>
      <c r="E75" vm="425">
        <f ca="1"/>
        <v>318.27</v>
      </c>
      <c r="F75" vm="426">
        <f ca="1"/>
        <v>34372217</v>
      </c>
      <c r="G75" s="12">
        <f t="shared" ca="1" si="6"/>
        <v>1.0445107625880893E-2</v>
      </c>
      <c r="H75" s="13">
        <f t="shared" ca="1" si="7"/>
        <v>5.7479365079366858</v>
      </c>
      <c r="I75" s="13">
        <f t="shared" ca="1" si="8"/>
        <v>33.038774099271379</v>
      </c>
      <c r="J75" s="13">
        <f ca="1">SUM(E$4:E75)/COUNT(E$4:E75)</f>
        <v>323.68097222222235</v>
      </c>
      <c r="K75" s="13">
        <f t="shared" ca="1" si="9"/>
        <v>322.81087500000012</v>
      </c>
      <c r="S75">
        <v>73</v>
      </c>
      <c r="T75" s="3">
        <v>352.75797873877087</v>
      </c>
    </row>
    <row r="76" spans="1:20" x14ac:dyDescent="0.2">
      <c r="A76" vm="427">
        <f ca="1"/>
        <v>44574</v>
      </c>
      <c r="B76" vm="428">
        <f ca="1"/>
        <v>320.4658</v>
      </c>
      <c r="C76" vm="323">
        <f ca="1"/>
        <v>320.88</v>
      </c>
      <c r="D76" vm="429">
        <f ca="1"/>
        <v>304</v>
      </c>
      <c r="E76" vm="430">
        <f ca="1"/>
        <v>304.8</v>
      </c>
      <c r="F76" vm="431">
        <f ca="1"/>
        <v>45365979</v>
      </c>
      <c r="G76" s="12">
        <f t="shared" ca="1" si="6"/>
        <v>-4.2322556320105481E-2</v>
      </c>
      <c r="H76" s="13">
        <f t="shared" ca="1" si="7"/>
        <v>19.217936507936656</v>
      </c>
      <c r="I76" s="13">
        <f t="shared" ca="1" si="8"/>
        <v>369.32908362308456</v>
      </c>
      <c r="J76" s="13">
        <f ca="1">SUM(E$4:E76)/COUNT(E$4:E76)</f>
        <v>323.42232876712342</v>
      </c>
      <c r="K76" s="13">
        <f t="shared" ca="1" si="9"/>
        <v>322.90709589041109</v>
      </c>
      <c r="S76">
        <v>74</v>
      </c>
      <c r="T76" s="3">
        <v>338.0734308278906</v>
      </c>
    </row>
    <row r="77" spans="1:20" x14ac:dyDescent="0.2">
      <c r="A77" vm="432">
        <f ca="1"/>
        <v>44575</v>
      </c>
      <c r="B77" vm="433">
        <f ca="1"/>
        <v>304.25</v>
      </c>
      <c r="C77" vm="434">
        <f ca="1"/>
        <v>310.82</v>
      </c>
      <c r="D77" vm="435">
        <f ca="1"/>
        <v>303.75</v>
      </c>
      <c r="E77" vm="436">
        <f ca="1"/>
        <v>310.2</v>
      </c>
      <c r="F77" vm="437">
        <f ca="1"/>
        <v>39846414</v>
      </c>
      <c r="G77" s="12">
        <f t="shared" ca="1" si="6"/>
        <v>1.771653543307079E-2</v>
      </c>
      <c r="H77" s="13">
        <f t="shared" ca="1" si="7"/>
        <v>13.817936507936679</v>
      </c>
      <c r="I77" s="13">
        <f t="shared" ca="1" si="8"/>
        <v>190.93536933736931</v>
      </c>
      <c r="J77" s="13">
        <f ca="1">SUM(E$4:E77)/COUNT(E$4:E77)</f>
        <v>323.24364864864879</v>
      </c>
      <c r="K77" s="13">
        <f t="shared" ca="1" si="9"/>
        <v>321.39928378378391</v>
      </c>
      <c r="S77">
        <v>75</v>
      </c>
      <c r="T77" s="3">
        <v>356.41287327449845</v>
      </c>
    </row>
    <row r="78" spans="1:20" x14ac:dyDescent="0.2">
      <c r="A78" vm="438">
        <f ca="1"/>
        <v>44579</v>
      </c>
      <c r="B78" vm="439">
        <f ca="1"/>
        <v>304.07</v>
      </c>
      <c r="C78" vm="440">
        <f ca="1"/>
        <v>309.8</v>
      </c>
      <c r="D78" vm="441">
        <f ca="1"/>
        <v>301.74</v>
      </c>
      <c r="E78" vm="442">
        <f ca="1"/>
        <v>302.64999999999998</v>
      </c>
      <c r="F78" vm="443">
        <f ca="1"/>
        <v>42434112</v>
      </c>
      <c r="G78" s="12">
        <f t="shared" ca="1" si="6"/>
        <v>-2.433913604126374E-2</v>
      </c>
      <c r="H78" s="13">
        <f t="shared" ca="1" si="7"/>
        <v>21.36793650793669</v>
      </c>
      <c r="I78" s="13">
        <f t="shared" ca="1" si="8"/>
        <v>456.58871060721361</v>
      </c>
      <c r="J78" s="13">
        <f ca="1">SUM(E$4:E78)/COUNT(E$4:E78)</f>
        <v>322.96906666666683</v>
      </c>
      <c r="K78" s="13">
        <f t="shared" ca="1" si="9"/>
        <v>321.69216000000011</v>
      </c>
      <c r="S78">
        <v>76</v>
      </c>
      <c r="T78" s="3">
        <v>360.38796151782725</v>
      </c>
    </row>
    <row r="79" spans="1:20" x14ac:dyDescent="0.2">
      <c r="A79" vm="444">
        <f ca="1"/>
        <v>44580</v>
      </c>
      <c r="B79" vm="445">
        <f ca="1"/>
        <v>306.29000000000002</v>
      </c>
      <c r="C79" vm="446">
        <f ca="1"/>
        <v>313.90929999999997</v>
      </c>
      <c r="D79" vm="447">
        <f ca="1"/>
        <v>302.7</v>
      </c>
      <c r="E79" vm="448">
        <f ca="1"/>
        <v>303.33</v>
      </c>
      <c r="F79" vm="449">
        <f ca="1"/>
        <v>45933855</v>
      </c>
      <c r="G79" s="12">
        <f t="shared" ca="1" si="6"/>
        <v>2.2468197587973133E-3</v>
      </c>
      <c r="H79" s="13">
        <f t="shared" ca="1" si="7"/>
        <v>20.687936507936683</v>
      </c>
      <c r="I79" s="13">
        <f t="shared" ca="1" si="8"/>
        <v>427.99071695641948</v>
      </c>
      <c r="J79" s="13">
        <f ca="1">SUM(E$4:E79)/COUNT(E$4:E79)</f>
        <v>322.71065789473704</v>
      </c>
      <c r="K79" s="13">
        <f t="shared" ca="1" si="9"/>
        <v>320.70459210526332</v>
      </c>
      <c r="S79">
        <v>77</v>
      </c>
      <c r="T79" s="3">
        <v>352.91621922177825</v>
      </c>
    </row>
    <row r="80" spans="1:20" x14ac:dyDescent="0.2">
      <c r="A80" vm="450">
        <f ca="1"/>
        <v>44581</v>
      </c>
      <c r="B80" vm="451">
        <f ca="1"/>
        <v>309.07</v>
      </c>
      <c r="C80" vm="452">
        <f ca="1"/>
        <v>311.64940000000001</v>
      </c>
      <c r="D80" vm="453">
        <f ca="1"/>
        <v>301.14</v>
      </c>
      <c r="E80" vm="454">
        <f ca="1"/>
        <v>301.60000000000002</v>
      </c>
      <c r="F80" vm="455">
        <f ca="1"/>
        <v>35380675</v>
      </c>
      <c r="G80" s="12">
        <f t="shared" ca="1" si="6"/>
        <v>-5.7033593775754508E-3</v>
      </c>
      <c r="H80" s="13">
        <f t="shared" ca="1" si="7"/>
        <v>22.417936507936645</v>
      </c>
      <c r="I80" s="13">
        <f t="shared" ca="1" si="8"/>
        <v>502.56387727387863</v>
      </c>
      <c r="J80" s="13">
        <f ca="1">SUM(E$4:E80)/COUNT(E$4:E80)</f>
        <v>322.43649350649366</v>
      </c>
      <c r="K80" s="13">
        <f t="shared" ca="1" si="9"/>
        <v>320.52584415584431</v>
      </c>
      <c r="S80">
        <v>78</v>
      </c>
      <c r="T80" s="3">
        <v>332.36272715328636</v>
      </c>
    </row>
    <row r="81" spans="1:20" x14ac:dyDescent="0.2">
      <c r="A81" vm="456">
        <f ca="1"/>
        <v>44582</v>
      </c>
      <c r="B81" vm="457">
        <f ca="1"/>
        <v>302.685</v>
      </c>
      <c r="C81" vm="458">
        <f ca="1"/>
        <v>304.11</v>
      </c>
      <c r="D81" vm="459">
        <f ca="1"/>
        <v>295.61</v>
      </c>
      <c r="E81" vm="460">
        <f ca="1"/>
        <v>296.02999999999997</v>
      </c>
      <c r="F81" vm="461">
        <f ca="1"/>
        <v>57984403</v>
      </c>
      <c r="G81" s="12">
        <f t="shared" ca="1" si="6"/>
        <v>-1.8468169761273374E-2</v>
      </c>
      <c r="H81" s="13">
        <f t="shared" ca="1" si="7"/>
        <v>27.987936507936695</v>
      </c>
      <c r="I81" s="13">
        <f t="shared" ca="1" si="8"/>
        <v>783.32458997229571</v>
      </c>
      <c r="J81" s="13">
        <f ca="1">SUM(E$4:E81)/COUNT(E$4:E81)</f>
        <v>322.09794871794884</v>
      </c>
      <c r="K81" s="13">
        <f t="shared" ca="1" si="9"/>
        <v>320.04815384615398</v>
      </c>
      <c r="S81">
        <v>79</v>
      </c>
      <c r="T81" s="3">
        <v>347.39192484372046</v>
      </c>
    </row>
    <row r="82" spans="1:20" x14ac:dyDescent="0.2">
      <c r="A82" vm="462">
        <f ca="1"/>
        <v>44585</v>
      </c>
      <c r="B82" vm="463">
        <f ca="1"/>
        <v>292.2</v>
      </c>
      <c r="C82" vm="464">
        <f ca="1"/>
        <v>297.11</v>
      </c>
      <c r="D82" vm="465">
        <f ca="1"/>
        <v>276.05</v>
      </c>
      <c r="E82" vm="466">
        <f ca="1"/>
        <v>296.37</v>
      </c>
      <c r="F82" vm="467">
        <f ca="1"/>
        <v>86035393</v>
      </c>
      <c r="G82" s="12">
        <f t="shared" ca="1" si="6"/>
        <v>1.1485322433538218E-3</v>
      </c>
      <c r="H82" s="13">
        <f t="shared" ca="1" si="7"/>
        <v>27.647936507936663</v>
      </c>
      <c r="I82" s="13">
        <f t="shared" ca="1" si="8"/>
        <v>764.40839314689697</v>
      </c>
      <c r="J82" s="13">
        <f ca="1">SUM(E$4:E82)/COUNT(E$4:E82)</f>
        <v>321.77227848101279</v>
      </c>
      <c r="K82" s="13">
        <f t="shared" ca="1" si="9"/>
        <v>319.19805063291153</v>
      </c>
      <c r="S82">
        <v>80</v>
      </c>
      <c r="T82" s="3">
        <v>311.15762781571698</v>
      </c>
    </row>
    <row r="83" spans="1:20" x14ac:dyDescent="0.2">
      <c r="A83" vm="468">
        <f ca="1"/>
        <v>44586</v>
      </c>
      <c r="B83" vm="469">
        <f ca="1"/>
        <v>291.52</v>
      </c>
      <c r="C83" vm="470">
        <f ca="1"/>
        <v>294.99</v>
      </c>
      <c r="D83" vm="471">
        <f ca="1"/>
        <v>285.17</v>
      </c>
      <c r="E83" vm="472">
        <f ca="1"/>
        <v>288.49</v>
      </c>
      <c r="F83" vm="473">
        <f ca="1"/>
        <v>72848638</v>
      </c>
      <c r="G83" s="12">
        <f t="shared" ca="1" si="6"/>
        <v>-2.6588386138947921E-2</v>
      </c>
      <c r="H83" s="13">
        <f t="shared" ca="1" si="7"/>
        <v>35.527936507936658</v>
      </c>
      <c r="I83" s="13">
        <f t="shared" ca="1" si="8"/>
        <v>1262.2342725119784</v>
      </c>
      <c r="J83" s="13">
        <f ca="1">SUM(E$4:E83)/COUNT(E$4:E83)</f>
        <v>321.35625000000016</v>
      </c>
      <c r="K83" s="13">
        <f t="shared" ca="1" si="9"/>
        <v>318.85762500000016</v>
      </c>
      <c r="S83">
        <v>81</v>
      </c>
      <c r="T83" s="3">
        <v>341.6552214883306</v>
      </c>
    </row>
    <row r="84" spans="1:20" x14ac:dyDescent="0.2">
      <c r="A84" vm="474">
        <f ca="1"/>
        <v>44587</v>
      </c>
      <c r="B84" vm="475">
        <f ca="1"/>
        <v>307.98500000000001</v>
      </c>
      <c r="C84" vm="476">
        <f ca="1"/>
        <v>308.5</v>
      </c>
      <c r="D84" vm="477">
        <f ca="1"/>
        <v>293.02999999999997</v>
      </c>
      <c r="E84" vm="478">
        <f ca="1"/>
        <v>296.70999999999998</v>
      </c>
      <c r="F84" vm="479">
        <f ca="1"/>
        <v>90428853</v>
      </c>
      <c r="G84" s="12">
        <f t="shared" ca="1" si="6"/>
        <v>2.8493188672050921E-2</v>
      </c>
      <c r="H84" s="13">
        <f t="shared" ca="1" si="7"/>
        <v>27.307936507936688</v>
      </c>
      <c r="I84" s="13">
        <f t="shared" ca="1" si="8"/>
        <v>745.72339632150135</v>
      </c>
      <c r="J84" s="13">
        <f ca="1">SUM(E$4:E84)/COUNT(E$4:E84)</f>
        <v>321.05197530864211</v>
      </c>
      <c r="K84" s="13">
        <f t="shared" ca="1" si="9"/>
        <v>317.79577777777791</v>
      </c>
      <c r="S84">
        <v>82</v>
      </c>
      <c r="T84" s="3">
        <v>304.73377470955853</v>
      </c>
    </row>
    <row r="85" spans="1:20" x14ac:dyDescent="0.2">
      <c r="A85" vm="480">
        <f ca="1"/>
        <v>44588</v>
      </c>
      <c r="B85" vm="481">
        <f ca="1"/>
        <v>302.66000000000003</v>
      </c>
      <c r="C85" vm="482">
        <f ca="1"/>
        <v>307.3</v>
      </c>
      <c r="D85" vm="483">
        <f ca="1"/>
        <v>297.93</v>
      </c>
      <c r="E85" vm="484">
        <f ca="1"/>
        <v>299.83999999999997</v>
      </c>
      <c r="F85" vm="485">
        <f ca="1"/>
        <v>53481317</v>
      </c>
      <c r="G85" s="12">
        <f t="shared" ca="1" si="6"/>
        <v>1.0549020929527133E-2</v>
      </c>
      <c r="H85" s="13">
        <f t="shared" ca="1" si="7"/>
        <v>24.177936507936693</v>
      </c>
      <c r="I85" s="13">
        <f t="shared" ca="1" si="8"/>
        <v>584.57261378181795</v>
      </c>
      <c r="J85" s="13">
        <f ca="1">SUM(E$4:E85)/COUNT(E$4:E85)</f>
        <v>320.79329268292696</v>
      </c>
      <c r="K85" s="13">
        <f t="shared" ca="1" si="9"/>
        <v>318.38496341463429</v>
      </c>
      <c r="S85">
        <v>83</v>
      </c>
      <c r="T85" s="3">
        <v>343.07454023269736</v>
      </c>
    </row>
    <row r="86" spans="1:20" x14ac:dyDescent="0.2">
      <c r="A86" vm="486">
        <f ca="1"/>
        <v>44589</v>
      </c>
      <c r="B86" vm="487">
        <f ca="1"/>
        <v>300.23</v>
      </c>
      <c r="C86" vm="488">
        <f ca="1"/>
        <v>308.48</v>
      </c>
      <c r="D86" vm="489">
        <f ca="1"/>
        <v>294.45</v>
      </c>
      <c r="E86" vm="490">
        <f ca="1"/>
        <v>308.26</v>
      </c>
      <c r="F86" vm="491">
        <f ca="1"/>
        <v>49743698</v>
      </c>
      <c r="G86" s="12">
        <f t="shared" ca="1" si="6"/>
        <v>2.8081643543223109E-2</v>
      </c>
      <c r="H86" s="13">
        <f t="shared" ca="1" si="7"/>
        <v>15.757936507936677</v>
      </c>
      <c r="I86" s="13">
        <f t="shared" ca="1" si="8"/>
        <v>248.31256298816353</v>
      </c>
      <c r="J86" s="13">
        <f ca="1">SUM(E$4:E86)/COUNT(E$4:E86)</f>
        <v>320.64228915662659</v>
      </c>
      <c r="K86" s="13">
        <f t="shared" ca="1" si="9"/>
        <v>318.56206024096394</v>
      </c>
      <c r="S86">
        <v>84</v>
      </c>
      <c r="T86" s="3">
        <v>295.86747992293334</v>
      </c>
    </row>
    <row r="87" spans="1:20" x14ac:dyDescent="0.2">
      <c r="A87" vm="492">
        <f ca="1"/>
        <v>44592</v>
      </c>
      <c r="B87" vm="493">
        <f ca="1"/>
        <v>308.95</v>
      </c>
      <c r="C87" vm="494">
        <f ca="1"/>
        <v>312.38</v>
      </c>
      <c r="D87" vm="495">
        <f ca="1"/>
        <v>306.37</v>
      </c>
      <c r="E87" vm="496">
        <f ca="1"/>
        <v>310.98</v>
      </c>
      <c r="F87" vm="497">
        <f ca="1"/>
        <v>46444536</v>
      </c>
      <c r="G87" s="12">
        <f t="shared" ca="1" si="6"/>
        <v>8.823720236164366E-3</v>
      </c>
      <c r="H87" s="13">
        <f t="shared" ca="1" si="7"/>
        <v>13.037936507936649</v>
      </c>
      <c r="I87" s="13">
        <f t="shared" ca="1" si="8"/>
        <v>169.98778838498731</v>
      </c>
      <c r="J87" s="13">
        <f ca="1">SUM(E$4:E87)/COUNT(E$4:E87)</f>
        <v>320.52726190476199</v>
      </c>
      <c r="K87" s="13">
        <f t="shared" ca="1" si="9"/>
        <v>319.30053571428584</v>
      </c>
      <c r="S87">
        <v>85</v>
      </c>
      <c r="T87" s="3">
        <v>346.17889316354507</v>
      </c>
    </row>
    <row r="88" spans="1:20" x14ac:dyDescent="0.2">
      <c r="A88" vm="498">
        <f ca="1"/>
        <v>44593</v>
      </c>
      <c r="B88" vm="499">
        <f ca="1"/>
        <v>310.41000000000003</v>
      </c>
      <c r="C88" vm="500">
        <f ca="1"/>
        <v>310.63</v>
      </c>
      <c r="D88" vm="501">
        <f ca="1"/>
        <v>305.1293</v>
      </c>
      <c r="E88" vm="502">
        <f ca="1"/>
        <v>308.76</v>
      </c>
      <c r="F88" vm="503">
        <f ca="1"/>
        <v>40950396</v>
      </c>
      <c r="G88" s="12">
        <f t="shared" ca="1" si="6"/>
        <v>-7.1387227474436531E-3</v>
      </c>
      <c r="H88" s="13">
        <f t="shared" ca="1" si="7"/>
        <v>15.257936507936677</v>
      </c>
      <c r="I88" s="13">
        <f t="shared" ca="1" si="8"/>
        <v>232.80462648022686</v>
      </c>
      <c r="J88" s="13">
        <f ca="1">SUM(E$4:E88)/COUNT(E$4:E88)</f>
        <v>320.38882352941187</v>
      </c>
      <c r="K88" s="13">
        <f t="shared" ca="1" si="9"/>
        <v>319.44794117647069</v>
      </c>
      <c r="S88">
        <v>86</v>
      </c>
      <c r="T88" s="3">
        <v>312.79644861332372</v>
      </c>
    </row>
    <row r="89" spans="1:20" x14ac:dyDescent="0.2">
      <c r="A89" vm="504">
        <f ca="1"/>
        <v>44594</v>
      </c>
      <c r="B89" vm="505">
        <f ca="1"/>
        <v>309.63</v>
      </c>
      <c r="C89" vm="506">
        <f ca="1"/>
        <v>315.12</v>
      </c>
      <c r="D89" vm="507">
        <f ca="1"/>
        <v>308.88</v>
      </c>
      <c r="E89" vm="508">
        <f ca="1"/>
        <v>313.45999999999998</v>
      </c>
      <c r="F89" vm="509">
        <f ca="1"/>
        <v>36635989</v>
      </c>
      <c r="G89" s="12">
        <f t="shared" ca="1" si="6"/>
        <v>1.5222179038735552E-2</v>
      </c>
      <c r="H89" s="13">
        <f t="shared" ca="1" si="7"/>
        <v>10.557936507936688</v>
      </c>
      <c r="I89" s="13">
        <f t="shared" ca="1" si="8"/>
        <v>111.47002330562235</v>
      </c>
      <c r="J89" s="13">
        <f ca="1">SUM(E$4:E89)/COUNT(E$4:E89)</f>
        <v>320.30825581395356</v>
      </c>
      <c r="K89" s="13">
        <f t="shared" ca="1" si="9"/>
        <v>319.15343023255821</v>
      </c>
      <c r="S89">
        <v>87</v>
      </c>
      <c r="T89" s="3">
        <v>342.45077870666393</v>
      </c>
    </row>
    <row r="90" spans="1:20" x14ac:dyDescent="0.2">
      <c r="A90" vm="510">
        <f ca="1"/>
        <v>44595</v>
      </c>
      <c r="B90" vm="511">
        <f ca="1"/>
        <v>309.49</v>
      </c>
      <c r="C90" vm="512">
        <f ca="1"/>
        <v>311.23</v>
      </c>
      <c r="D90" vm="513">
        <f ca="1"/>
        <v>299.95999999999998</v>
      </c>
      <c r="E90" vm="514">
        <f ca="1"/>
        <v>301.25</v>
      </c>
      <c r="F90" vm="515">
        <f ca="1"/>
        <v>43729972</v>
      </c>
      <c r="G90" s="12">
        <f t="shared" ca="1" si="6"/>
        <v>-3.8952338416384805E-2</v>
      </c>
      <c r="H90" s="13">
        <f t="shared" ca="1" si="7"/>
        <v>22.767936507936668</v>
      </c>
      <c r="I90" s="13">
        <f t="shared" ca="1" si="8"/>
        <v>518.37893282943537</v>
      </c>
      <c r="J90" s="13">
        <f ca="1">SUM(E$4:E90)/COUNT(E$4:E90)</f>
        <v>320.08919540229891</v>
      </c>
      <c r="K90" s="13">
        <f t="shared" ca="1" si="9"/>
        <v>319.42627586206902</v>
      </c>
      <c r="S90">
        <v>88</v>
      </c>
      <c r="T90" s="3">
        <v>327.79195342273749</v>
      </c>
    </row>
    <row r="91" spans="1:20" x14ac:dyDescent="0.2">
      <c r="A91" vm="516">
        <f ca="1"/>
        <v>44596</v>
      </c>
      <c r="B91" vm="517">
        <f ca="1"/>
        <v>300.20999999999998</v>
      </c>
      <c r="C91" vm="518">
        <f ca="1"/>
        <v>308.8</v>
      </c>
      <c r="D91" vm="519">
        <f ca="1"/>
        <v>299.97000000000003</v>
      </c>
      <c r="E91" vm="520">
        <f ca="1"/>
        <v>305.94</v>
      </c>
      <c r="F91" vm="521">
        <f ca="1"/>
        <v>35096488</v>
      </c>
      <c r="G91" s="12">
        <f t="shared" ca="1" si="6"/>
        <v>1.5568464730290449E-2</v>
      </c>
      <c r="H91" s="13">
        <f t="shared" ca="1" si="7"/>
        <v>18.07793650793667</v>
      </c>
      <c r="I91" s="13">
        <f t="shared" ca="1" si="8"/>
        <v>326.81178838498948</v>
      </c>
      <c r="J91" s="13">
        <f ca="1">SUM(E$4:E91)/COUNT(E$4:E91)</f>
        <v>319.92840909090916</v>
      </c>
      <c r="K91" s="13">
        <f t="shared" ca="1" si="9"/>
        <v>318.06056818181827</v>
      </c>
      <c r="S91">
        <v>89</v>
      </c>
      <c r="T91" s="3">
        <v>299.98514240419962</v>
      </c>
    </row>
    <row r="92" spans="1:20" x14ac:dyDescent="0.2">
      <c r="A92" vm="522">
        <f ca="1"/>
        <v>44599</v>
      </c>
      <c r="B92" vm="523">
        <f ca="1"/>
        <v>306.17</v>
      </c>
      <c r="C92" vm="524">
        <f ca="1"/>
        <v>307.83999999999997</v>
      </c>
      <c r="D92" vm="525">
        <f ca="1"/>
        <v>299.89999999999998</v>
      </c>
      <c r="E92" vm="526">
        <f ca="1"/>
        <v>300.95</v>
      </c>
      <c r="F92" vm="527">
        <f ca="1"/>
        <v>28533286</v>
      </c>
      <c r="G92" s="12">
        <f t="shared" ca="1" si="6"/>
        <v>-1.6310387657710691E-2</v>
      </c>
      <c r="H92" s="13">
        <f t="shared" ca="1" si="7"/>
        <v>23.067936507936679</v>
      </c>
      <c r="I92" s="13">
        <f t="shared" ca="1" si="8"/>
        <v>532.12969473419787</v>
      </c>
      <c r="J92" s="13">
        <f ca="1">SUM(E$4:E92)/COUNT(E$4:E92)</f>
        <v>319.71516853932587</v>
      </c>
      <c r="K92" s="13">
        <f t="shared" ca="1" si="9"/>
        <v>318.33765168539327</v>
      </c>
      <c r="S92">
        <v>90</v>
      </c>
      <c r="T92" s="3">
        <v>333.09177789933392</v>
      </c>
    </row>
    <row r="93" spans="1:20" x14ac:dyDescent="0.2">
      <c r="A93" vm="528">
        <f ca="1"/>
        <v>44600</v>
      </c>
      <c r="B93" vm="514">
        <f ca="1"/>
        <v>301.25</v>
      </c>
      <c r="C93" vm="529">
        <f ca="1"/>
        <v>305.56099999999998</v>
      </c>
      <c r="D93" vm="530">
        <f ca="1"/>
        <v>299.95</v>
      </c>
      <c r="E93" vm="531">
        <f ca="1"/>
        <v>304.56</v>
      </c>
      <c r="F93" vm="532">
        <f ca="1"/>
        <v>32421188</v>
      </c>
      <c r="G93" s="12">
        <f t="shared" ca="1" si="6"/>
        <v>1.1995348064462581E-2</v>
      </c>
      <c r="H93" s="13">
        <f t="shared" ca="1" si="7"/>
        <v>19.457936507936665</v>
      </c>
      <c r="I93" s="13">
        <f t="shared" ca="1" si="8"/>
        <v>378.61129314689452</v>
      </c>
      <c r="J93" s="13">
        <f ca="1">SUM(E$4:E93)/COUNT(E$4:E93)</f>
        <v>319.54677777777783</v>
      </c>
      <c r="K93" s="13">
        <f t="shared" ca="1" si="9"/>
        <v>317.6871000000001</v>
      </c>
      <c r="S93">
        <v>91</v>
      </c>
      <c r="T93" s="3">
        <v>367.60822188596745</v>
      </c>
    </row>
    <row r="94" spans="1:20" x14ac:dyDescent="0.2">
      <c r="A94" vm="533">
        <f ca="1"/>
        <v>44601</v>
      </c>
      <c r="B94" vm="534">
        <f ca="1"/>
        <v>309.86500000000001</v>
      </c>
      <c r="C94" vm="535">
        <f ca="1"/>
        <v>311.93</v>
      </c>
      <c r="D94" vm="536">
        <f ca="1"/>
        <v>307.39</v>
      </c>
      <c r="E94" vm="537">
        <f ca="1"/>
        <v>311.20999999999998</v>
      </c>
      <c r="F94" vm="538">
        <f ca="1"/>
        <v>31284671</v>
      </c>
      <c r="G94" s="12">
        <f t="shared" ca="1" si="6"/>
        <v>2.1834778040451724E-2</v>
      </c>
      <c r="H94" s="13">
        <f t="shared" ca="1" si="7"/>
        <v>12.807936507936688</v>
      </c>
      <c r="I94" s="13">
        <f t="shared" ca="1" si="8"/>
        <v>164.04323759133743</v>
      </c>
      <c r="J94" s="13">
        <f ca="1">SUM(E$4:E94)/COUNT(E$4:E94)</f>
        <v>319.45516483516491</v>
      </c>
      <c r="K94" s="13">
        <f t="shared" ca="1" si="9"/>
        <v>317.96564835164844</v>
      </c>
      <c r="S94">
        <v>92</v>
      </c>
      <c r="T94" s="3">
        <v>356.62251860314609</v>
      </c>
    </row>
    <row r="95" spans="1:20" x14ac:dyDescent="0.2">
      <c r="A95" vm="539">
        <f ca="1"/>
        <v>44602</v>
      </c>
      <c r="B95" vm="540">
        <f ca="1"/>
        <v>304.04000000000002</v>
      </c>
      <c r="C95" vm="541">
        <f ca="1"/>
        <v>309.12</v>
      </c>
      <c r="D95" vm="542">
        <f ca="1"/>
        <v>300.7</v>
      </c>
      <c r="E95" vm="543">
        <f ca="1"/>
        <v>302.38</v>
      </c>
      <c r="F95" vm="544">
        <f ca="1"/>
        <v>45386199</v>
      </c>
      <c r="G95" s="12">
        <f t="shared" ca="1" si="6"/>
        <v>-2.8373124256932569E-2</v>
      </c>
      <c r="H95" s="13">
        <f t="shared" ca="1" si="7"/>
        <v>21.637936507936672</v>
      </c>
      <c r="I95" s="13">
        <f t="shared" ca="1" si="8"/>
        <v>468.20029632149868</v>
      </c>
      <c r="J95" s="13">
        <f ca="1">SUM(E$4:E95)/COUNT(E$4:E95)</f>
        <v>319.2695652173914</v>
      </c>
      <c r="K95" s="13">
        <f t="shared" ca="1" si="9"/>
        <v>318.46360869565223</v>
      </c>
      <c r="S95">
        <v>93</v>
      </c>
      <c r="T95" s="3">
        <v>295.74480651924</v>
      </c>
    </row>
    <row r="96" spans="1:20" x14ac:dyDescent="0.2">
      <c r="A96" vm="545">
        <f ca="1"/>
        <v>44603</v>
      </c>
      <c r="B96" vm="546">
        <f ca="1"/>
        <v>303.19</v>
      </c>
      <c r="C96" vm="547">
        <f ca="1"/>
        <v>304.29000000000002</v>
      </c>
      <c r="D96" vm="548">
        <f ca="1"/>
        <v>294.22000000000003</v>
      </c>
      <c r="E96" vm="549">
        <f ca="1"/>
        <v>295.04000000000002</v>
      </c>
      <c r="F96" vm="550">
        <f ca="1"/>
        <v>39175620</v>
      </c>
      <c r="G96" s="12">
        <f t="shared" ca="1" si="6"/>
        <v>-2.4274092201865119E-2</v>
      </c>
      <c r="H96" s="13">
        <f t="shared" ca="1" si="7"/>
        <v>28.977936507936647</v>
      </c>
      <c r="I96" s="13">
        <f t="shared" ca="1" si="8"/>
        <v>839.72080425800755</v>
      </c>
      <c r="J96" s="13">
        <f ca="1">SUM(E$4:E96)/COUNT(E$4:E96)</f>
        <v>319.00903225806462</v>
      </c>
      <c r="K96" s="13">
        <f t="shared" ca="1" si="9"/>
        <v>317.34612903225815</v>
      </c>
      <c r="S96">
        <v>94</v>
      </c>
      <c r="T96" s="3">
        <v>314.6763533339157</v>
      </c>
    </row>
    <row r="97" spans="1:20" x14ac:dyDescent="0.2">
      <c r="A97" vm="551">
        <f ca="1"/>
        <v>44606</v>
      </c>
      <c r="B97" vm="552">
        <f ca="1"/>
        <v>293.77</v>
      </c>
      <c r="C97" vm="553">
        <f ca="1"/>
        <v>296.76</v>
      </c>
      <c r="D97" vm="554">
        <f ca="1"/>
        <v>291.35000000000002</v>
      </c>
      <c r="E97" vm="555">
        <f ca="1"/>
        <v>295</v>
      </c>
      <c r="F97" vm="556">
        <f ca="1"/>
        <v>36359487</v>
      </c>
      <c r="G97" s="12">
        <f t="shared" ca="1" si="6"/>
        <v>-1.3557483731026457E-4</v>
      </c>
      <c r="H97" s="13">
        <f t="shared" ca="1" si="7"/>
        <v>29.017936507936668</v>
      </c>
      <c r="I97" s="13">
        <f t="shared" ca="1" si="8"/>
        <v>842.04063917864369</v>
      </c>
      <c r="J97" s="13">
        <f ca="1">SUM(E$4:E97)/COUNT(E$4:E97)</f>
        <v>318.75361702127668</v>
      </c>
      <c r="K97" s="13">
        <f t="shared" ca="1" si="9"/>
        <v>316.38225531914907</v>
      </c>
      <c r="S97">
        <v>95</v>
      </c>
      <c r="T97" s="3">
        <v>386.91807854658782</v>
      </c>
    </row>
    <row r="98" spans="1:20" x14ac:dyDescent="0.2">
      <c r="A98" vm="557">
        <f ca="1"/>
        <v>44607</v>
      </c>
      <c r="B98" vm="558">
        <f ca="1"/>
        <v>300.00799999999998</v>
      </c>
      <c r="C98" vm="559">
        <f ca="1"/>
        <v>300.8</v>
      </c>
      <c r="D98" vm="560">
        <f ca="1"/>
        <v>297.02</v>
      </c>
      <c r="E98" vm="561">
        <f ca="1"/>
        <v>300.47000000000003</v>
      </c>
      <c r="F98" vm="562">
        <f ca="1"/>
        <v>27379488</v>
      </c>
      <c r="G98" s="12">
        <f t="shared" ca="1" si="6"/>
        <v>1.8542372881356024E-2</v>
      </c>
      <c r="H98" s="13">
        <f t="shared" ca="1" si="7"/>
        <v>23.54793650793664</v>
      </c>
      <c r="I98" s="13">
        <f t="shared" ca="1" si="8"/>
        <v>554.50531378181529</v>
      </c>
      <c r="J98" s="13">
        <f ca="1">SUM(E$4:E98)/COUNT(E$4:E98)</f>
        <v>318.56115789473694</v>
      </c>
      <c r="K98" s="13">
        <f t="shared" ca="1" si="9"/>
        <v>316.20504210526326</v>
      </c>
      <c r="S98">
        <v>96</v>
      </c>
      <c r="T98" s="3">
        <v>324.95145158399686</v>
      </c>
    </row>
    <row r="99" spans="1:20" x14ac:dyDescent="0.2">
      <c r="A99" vm="563">
        <f ca="1"/>
        <v>44608</v>
      </c>
      <c r="B99" vm="564">
        <f ca="1"/>
        <v>298.36500000000001</v>
      </c>
      <c r="C99" vm="565">
        <f ca="1"/>
        <v>300.87</v>
      </c>
      <c r="D99" vm="566">
        <f ca="1"/>
        <v>293.68</v>
      </c>
      <c r="E99" vm="567">
        <f ca="1"/>
        <v>299.5</v>
      </c>
      <c r="F99" vm="568">
        <f ca="1"/>
        <v>29982121</v>
      </c>
      <c r="G99" s="12">
        <f t="shared" ca="1" si="6"/>
        <v>-3.2282757014012288E-3</v>
      </c>
      <c r="H99" s="13">
        <f t="shared" ca="1" si="7"/>
        <v>24.517936507936668</v>
      </c>
      <c r="I99" s="13">
        <f t="shared" ca="1" si="8"/>
        <v>601.12921060721362</v>
      </c>
      <c r="J99" s="13">
        <f ca="1">SUM(E$4:E99)/COUNT(E$4:E99)</f>
        <v>318.36260416666676</v>
      </c>
      <c r="K99" s="13">
        <f t="shared" ca="1" si="9"/>
        <v>316.57334375000011</v>
      </c>
      <c r="S99">
        <v>97</v>
      </c>
      <c r="T99" s="3">
        <v>364.51928535125478</v>
      </c>
    </row>
    <row r="100" spans="1:20" x14ac:dyDescent="0.2">
      <c r="A100" vm="569">
        <f ca="1"/>
        <v>44609</v>
      </c>
      <c r="B100" vm="570">
        <f ca="1"/>
        <v>296.36</v>
      </c>
      <c r="C100" vm="571">
        <f ca="1"/>
        <v>296.8</v>
      </c>
      <c r="D100" vm="572">
        <f ca="1"/>
        <v>290</v>
      </c>
      <c r="E100" vm="573">
        <f ca="1"/>
        <v>290.73</v>
      </c>
      <c r="F100" vm="574">
        <f ca="1"/>
        <v>32461580</v>
      </c>
      <c r="G100" s="12">
        <f t="shared" ca="1" si="6"/>
        <v>-2.9282136894824649E-2</v>
      </c>
      <c r="H100" s="13">
        <f t="shared" ca="1" si="7"/>
        <v>33.287936507936649</v>
      </c>
      <c r="I100" s="13">
        <f t="shared" ca="1" si="8"/>
        <v>1108.0867169564217</v>
      </c>
      <c r="J100" s="13">
        <f ca="1">SUM(E$4:E100)/COUNT(E$4:E100)</f>
        <v>318.07773195876297</v>
      </c>
      <c r="K100" s="13">
        <f t="shared" ca="1" si="9"/>
        <v>316.21995876288668</v>
      </c>
      <c r="S100">
        <v>98</v>
      </c>
      <c r="T100" s="3">
        <v>329.93991306040272</v>
      </c>
    </row>
    <row r="101" spans="1:20" x14ac:dyDescent="0.2">
      <c r="A101" vm="575">
        <f ca="1"/>
        <v>44610</v>
      </c>
      <c r="B101" vm="576">
        <f ca="1"/>
        <v>293.05</v>
      </c>
      <c r="C101" vm="577">
        <f ca="1"/>
        <v>293.86</v>
      </c>
      <c r="D101" vm="578">
        <f ca="1"/>
        <v>286.30500000000001</v>
      </c>
      <c r="E101" vm="579">
        <f ca="1"/>
        <v>287.93</v>
      </c>
      <c r="F101" vm="580">
        <f ca="1"/>
        <v>34264008</v>
      </c>
      <c r="G101" s="12">
        <f t="shared" ca="1" si="6"/>
        <v>-9.6309290406907146E-3</v>
      </c>
      <c r="H101" s="13">
        <f t="shared" ca="1" si="7"/>
        <v>36.087936507936661</v>
      </c>
      <c r="I101" s="13">
        <f t="shared" ca="1" si="8"/>
        <v>1302.3391614008676</v>
      </c>
      <c r="J101" s="13">
        <f ca="1">SUM(E$4:E101)/COUNT(E$4:E101)</f>
        <v>317.77010204081643</v>
      </c>
      <c r="K101" s="13">
        <f t="shared" ca="1" si="9"/>
        <v>315.06609183673476</v>
      </c>
      <c r="S101">
        <v>99</v>
      </c>
      <c r="T101" s="3">
        <v>297.41152844940666</v>
      </c>
    </row>
    <row r="102" spans="1:20" x14ac:dyDescent="0.2">
      <c r="A102" vm="581">
        <f ca="1"/>
        <v>44614</v>
      </c>
      <c r="B102" vm="582">
        <f ca="1"/>
        <v>285</v>
      </c>
      <c r="C102" vm="583">
        <f ca="1"/>
        <v>291.54000000000002</v>
      </c>
      <c r="D102" vm="584">
        <f ca="1"/>
        <v>284.5</v>
      </c>
      <c r="E102" vm="585">
        <f ca="1"/>
        <v>287.72000000000003</v>
      </c>
      <c r="F102" vm="586">
        <f ca="1"/>
        <v>41736117</v>
      </c>
      <c r="G102" s="12">
        <f t="shared" ca="1" si="6"/>
        <v>-7.2934393776257953E-4</v>
      </c>
      <c r="H102" s="13">
        <f t="shared" ca="1" si="7"/>
        <v>36.29793650793664</v>
      </c>
      <c r="I102" s="13">
        <f t="shared" ca="1" si="8"/>
        <v>1317.5401947341995</v>
      </c>
      <c r="J102" s="13">
        <f ca="1">SUM(E$4:E102)/COUNT(E$4:E102)</f>
        <v>317.46656565656576</v>
      </c>
      <c r="K102" s="13">
        <f t="shared" ca="1" si="9"/>
        <v>314.5129090909092</v>
      </c>
      <c r="S102">
        <v>100</v>
      </c>
      <c r="T102" s="3">
        <v>289.71385099321054</v>
      </c>
    </row>
    <row r="103" spans="1:20" x14ac:dyDescent="0.2">
      <c r="A103" vm="587">
        <f ca="1"/>
        <v>44615</v>
      </c>
      <c r="B103" vm="588">
        <f ca="1"/>
        <v>290.18</v>
      </c>
      <c r="C103" vm="589">
        <f ca="1"/>
        <v>291.7</v>
      </c>
      <c r="D103" vm="590">
        <f ca="1"/>
        <v>280.10000000000002</v>
      </c>
      <c r="E103" vm="591">
        <f ca="1"/>
        <v>280.27</v>
      </c>
      <c r="F103" vm="592">
        <f ca="1"/>
        <v>37811167</v>
      </c>
      <c r="G103" s="12">
        <f t="shared" ca="1" si="6"/>
        <v>-2.5893229528708622E-2</v>
      </c>
      <c r="H103" s="13">
        <f t="shared" ca="1" si="7"/>
        <v>43.747936507936686</v>
      </c>
      <c r="I103" s="13">
        <f t="shared" ca="1" si="8"/>
        <v>1913.8819487024596</v>
      </c>
      <c r="J103" s="13">
        <f ca="1">SUM(E$4:E103)/COUNT(E$4:E103)</f>
        <v>317.09460000000013</v>
      </c>
      <c r="K103" s="13">
        <f t="shared" ca="1" si="9"/>
        <v>314.15714000000014</v>
      </c>
      <c r="S103">
        <v>101</v>
      </c>
      <c r="T103" s="3">
        <v>319.46078604842654</v>
      </c>
    </row>
    <row r="104" spans="1:20" x14ac:dyDescent="0.2">
      <c r="A104" vm="593">
        <f ca="1"/>
        <v>44616</v>
      </c>
      <c r="B104" vm="594">
        <f ca="1"/>
        <v>272.51</v>
      </c>
      <c r="C104" vm="595">
        <f ca="1"/>
        <v>295.16000000000003</v>
      </c>
      <c r="D104" vm="596">
        <f ca="1"/>
        <v>271.52</v>
      </c>
      <c r="E104" vm="597">
        <f ca="1"/>
        <v>294.58999999999997</v>
      </c>
      <c r="F104" vm="598">
        <f ca="1"/>
        <v>56989686</v>
      </c>
      <c r="G104" s="12">
        <f t="shared" ca="1" si="6"/>
        <v>5.1093588325543206E-2</v>
      </c>
      <c r="H104" s="13">
        <f t="shared" ca="1" si="7"/>
        <v>29.427936507936693</v>
      </c>
      <c r="I104" s="13">
        <f t="shared" ca="1" si="8"/>
        <v>866.00344711515322</v>
      </c>
      <c r="J104" s="13">
        <f ca="1">SUM(E$4:E104)/COUNT(E$4:E104)</f>
        <v>316.87178217821793</v>
      </c>
      <c r="K104" s="13">
        <f t="shared" ca="1" si="9"/>
        <v>313.21160396039613</v>
      </c>
      <c r="S104">
        <v>102</v>
      </c>
      <c r="T104" s="3">
        <v>318.37505625701033</v>
      </c>
    </row>
    <row r="105" spans="1:20" x14ac:dyDescent="0.2">
      <c r="A105" vm="599">
        <f ca="1"/>
        <v>44617</v>
      </c>
      <c r="B105" vm="600">
        <f ca="1"/>
        <v>295.14</v>
      </c>
      <c r="C105" vm="601">
        <f ca="1"/>
        <v>297.63</v>
      </c>
      <c r="D105" vm="602">
        <f ca="1"/>
        <v>291.65499999999997</v>
      </c>
      <c r="E105" vm="603">
        <f ca="1"/>
        <v>297.31</v>
      </c>
      <c r="F105" vm="604">
        <f ca="1"/>
        <v>32546721</v>
      </c>
      <c r="G105" s="12">
        <f t="shared" ca="1" si="6"/>
        <v>9.2331715265284893E-3</v>
      </c>
      <c r="H105" s="13">
        <f t="shared" ca="1" si="7"/>
        <v>26.707936507936665</v>
      </c>
      <c r="I105" s="13">
        <f t="shared" ca="1" si="8"/>
        <v>713.31387251197611</v>
      </c>
      <c r="J105" s="13">
        <f ca="1">SUM(E$4:E105)/COUNT(E$4:E105)</f>
        <v>316.68000000000012</v>
      </c>
      <c r="K105" s="13">
        <f t="shared" ca="1" si="9"/>
        <v>314.47100000000012</v>
      </c>
      <c r="S105">
        <v>103</v>
      </c>
      <c r="T105" s="3">
        <v>351.42080203463354</v>
      </c>
    </row>
    <row r="106" spans="1:20" x14ac:dyDescent="0.2">
      <c r="A106" vm="605">
        <f ca="1"/>
        <v>44620</v>
      </c>
      <c r="B106" vm="606">
        <f ca="1"/>
        <v>294.31</v>
      </c>
      <c r="C106" vm="607">
        <f ca="1"/>
        <v>299.14</v>
      </c>
      <c r="D106" vm="608">
        <f ca="1"/>
        <v>293</v>
      </c>
      <c r="E106" vm="609">
        <f ca="1"/>
        <v>298.79000000000002</v>
      </c>
      <c r="F106" vm="610">
        <f ca="1"/>
        <v>34627457</v>
      </c>
      <c r="G106" s="12">
        <f t="shared" ca="1" si="6"/>
        <v>4.9779691231375267E-3</v>
      </c>
      <c r="H106" s="13">
        <f t="shared" ca="1" si="7"/>
        <v>25.227936507936647</v>
      </c>
      <c r="I106" s="13">
        <f t="shared" ca="1" si="8"/>
        <v>636.44878044848269</v>
      </c>
      <c r="J106" s="13">
        <f ca="1">SUM(E$4:E106)/COUNT(E$4:E106)</f>
        <v>316.50631067961177</v>
      </c>
      <c r="K106" s="13">
        <f t="shared" ca="1" si="9"/>
        <v>314.5866796116506</v>
      </c>
      <c r="S106">
        <v>104</v>
      </c>
      <c r="T106" s="3">
        <v>306.76018718590279</v>
      </c>
    </row>
    <row r="107" spans="1:20" x14ac:dyDescent="0.2">
      <c r="A107" vm="611">
        <f ca="1"/>
        <v>44621</v>
      </c>
      <c r="B107" vm="612">
        <f ca="1"/>
        <v>296.39999999999998</v>
      </c>
      <c r="C107" vm="519">
        <f ca="1"/>
        <v>299.97000000000003</v>
      </c>
      <c r="D107" vm="613">
        <f ca="1"/>
        <v>292.14999999999998</v>
      </c>
      <c r="E107" vm="614">
        <f ca="1"/>
        <v>294.95</v>
      </c>
      <c r="F107" vm="615">
        <f ca="1"/>
        <v>31217778</v>
      </c>
      <c r="G107" s="12">
        <f t="shared" ca="1" si="6"/>
        <v>-1.2851835737474586E-2</v>
      </c>
      <c r="H107" s="13">
        <f t="shared" ca="1" si="7"/>
        <v>29.067936507936679</v>
      </c>
      <c r="I107" s="13">
        <f t="shared" ca="1" si="8"/>
        <v>844.94493282943802</v>
      </c>
      <c r="J107" s="13">
        <f ca="1">SUM(E$4:E107)/COUNT(E$4:E107)</f>
        <v>316.2990384615386</v>
      </c>
      <c r="K107" s="13">
        <f t="shared" ca="1" si="9"/>
        <v>314.54813461538475</v>
      </c>
      <c r="S107">
        <v>105</v>
      </c>
      <c r="T107" s="3">
        <v>348.94622197110323</v>
      </c>
    </row>
    <row r="108" spans="1:20" x14ac:dyDescent="0.2">
      <c r="A108" vm="616">
        <f ca="1"/>
        <v>44622</v>
      </c>
      <c r="B108" vm="617">
        <f ca="1"/>
        <v>295.36</v>
      </c>
      <c r="C108" vm="618">
        <f ca="1"/>
        <v>301.47000000000003</v>
      </c>
      <c r="D108" vm="619">
        <f ca="1"/>
        <v>293.69799999999998</v>
      </c>
      <c r="E108" vm="620">
        <f ca="1"/>
        <v>300.19</v>
      </c>
      <c r="F108" vm="621">
        <f ca="1"/>
        <v>31873007</v>
      </c>
      <c r="G108" s="12">
        <f t="shared" ca="1" si="6"/>
        <v>1.7765723003898996E-2</v>
      </c>
      <c r="H108" s="13">
        <f t="shared" ca="1" si="7"/>
        <v>23.82793650793667</v>
      </c>
      <c r="I108" s="13">
        <f t="shared" ca="1" si="8"/>
        <v>567.77055822626119</v>
      </c>
      <c r="J108" s="13">
        <f ca="1">SUM(E$4:E108)/COUNT(E$4:E108)</f>
        <v>316.14561904761922</v>
      </c>
      <c r="K108" s="13">
        <f t="shared" ca="1" si="9"/>
        <v>314.02605714285733</v>
      </c>
      <c r="S108">
        <v>106</v>
      </c>
      <c r="T108" s="3">
        <v>345.88614877059968</v>
      </c>
    </row>
    <row r="109" spans="1:20" x14ac:dyDescent="0.2">
      <c r="A109" vm="622">
        <f ca="1"/>
        <v>44623</v>
      </c>
      <c r="B109" vm="623">
        <f ca="1"/>
        <v>302.89</v>
      </c>
      <c r="C109" vm="624">
        <f ca="1"/>
        <v>303.13</v>
      </c>
      <c r="D109" vm="625">
        <f ca="1"/>
        <v>294.05</v>
      </c>
      <c r="E109" vm="626">
        <f ca="1"/>
        <v>295.92</v>
      </c>
      <c r="F109" vm="627">
        <f ca="1"/>
        <v>27314469</v>
      </c>
      <c r="G109" s="12">
        <f t="shared" ca="1" si="6"/>
        <v>-1.4224324594423471E-2</v>
      </c>
      <c r="H109" s="13">
        <f t="shared" ca="1" si="7"/>
        <v>28.097936507936652</v>
      </c>
      <c r="I109" s="13">
        <f t="shared" ca="1" si="8"/>
        <v>789.49403600403934</v>
      </c>
      <c r="J109" s="13">
        <f ca="1">SUM(E$4:E109)/COUNT(E$4:E109)</f>
        <v>315.95481132075486</v>
      </c>
      <c r="K109" s="13">
        <f t="shared" ca="1" si="9"/>
        <v>314.3783301886794</v>
      </c>
      <c r="S109">
        <v>107</v>
      </c>
      <c r="T109" s="3">
        <v>333.27669040093707</v>
      </c>
    </row>
    <row r="110" spans="1:20" x14ac:dyDescent="0.2">
      <c r="A110" vm="628">
        <f ca="1"/>
        <v>44624</v>
      </c>
      <c r="B110" vm="629">
        <f ca="1"/>
        <v>294.29000000000002</v>
      </c>
      <c r="C110" vm="630">
        <f ca="1"/>
        <v>295.66000000000003</v>
      </c>
      <c r="D110" vm="631">
        <f ca="1"/>
        <v>287.16500000000002</v>
      </c>
      <c r="E110" vm="632">
        <f ca="1"/>
        <v>289.86</v>
      </c>
      <c r="F110" vm="633">
        <f ca="1"/>
        <v>32369655</v>
      </c>
      <c r="G110" s="12">
        <f t="shared" ca="1" si="6"/>
        <v>-2.0478507704785084E-2</v>
      </c>
      <c r="H110" s="13">
        <f t="shared" ca="1" si="7"/>
        <v>34.157936507936654</v>
      </c>
      <c r="I110" s="13">
        <f t="shared" ca="1" si="8"/>
        <v>1166.7646264802318</v>
      </c>
      <c r="J110" s="13">
        <f ca="1">SUM(E$4:E110)/COUNT(E$4:E110)</f>
        <v>315.71093457943937</v>
      </c>
      <c r="K110" s="13">
        <f t="shared" ca="1" si="9"/>
        <v>313.73184112149545</v>
      </c>
      <c r="S110">
        <v>108</v>
      </c>
      <c r="T110" s="3">
        <v>353.12492574451159</v>
      </c>
    </row>
    <row r="111" spans="1:20" x14ac:dyDescent="0.2">
      <c r="A111" vm="634">
        <f ca="1"/>
        <v>44627</v>
      </c>
      <c r="B111" vm="635">
        <f ca="1"/>
        <v>288.52999999999997</v>
      </c>
      <c r="C111" vm="636">
        <f ca="1"/>
        <v>289.69</v>
      </c>
      <c r="D111" vm="637">
        <f ca="1"/>
        <v>278.52999999999997</v>
      </c>
      <c r="E111" vm="638">
        <f ca="1"/>
        <v>278.91000000000003</v>
      </c>
      <c r="F111" vm="639">
        <f ca="1"/>
        <v>43157178</v>
      </c>
      <c r="G111" s="12">
        <f t="shared" ca="1" si="6"/>
        <v>-3.7776857793417468E-2</v>
      </c>
      <c r="H111" s="13">
        <f t="shared" ca="1" si="7"/>
        <v>45.107936507936643</v>
      </c>
      <c r="I111" s="13">
        <f t="shared" ca="1" si="8"/>
        <v>2034.7259360040434</v>
      </c>
      <c r="J111" s="13">
        <f ca="1">SUM(E$4:E111)/COUNT(E$4:E111)</f>
        <v>315.37018518518533</v>
      </c>
      <c r="K111" s="13">
        <f t="shared" ca="1" si="9"/>
        <v>312.81916666666677</v>
      </c>
      <c r="S111">
        <v>109</v>
      </c>
      <c r="T111" s="3">
        <v>413.68811725780188</v>
      </c>
    </row>
    <row r="112" spans="1:20" x14ac:dyDescent="0.2">
      <c r="A112" vm="640">
        <f ca="1"/>
        <v>44628</v>
      </c>
      <c r="B112" vm="641">
        <f ca="1"/>
        <v>277.8</v>
      </c>
      <c r="C112" vm="642">
        <f ca="1"/>
        <v>283.95999999999998</v>
      </c>
      <c r="D112" vm="643">
        <f ca="1"/>
        <v>270</v>
      </c>
      <c r="E112" vm="644">
        <f ca="1"/>
        <v>275.85000000000002</v>
      </c>
      <c r="F112" vm="645">
        <f ca="1"/>
        <v>48159475</v>
      </c>
      <c r="G112" s="12">
        <f t="shared" ca="1" si="6"/>
        <v>-1.0971281058405944E-2</v>
      </c>
      <c r="H112" s="13">
        <f t="shared" ca="1" si="7"/>
        <v>48.167936507936645</v>
      </c>
      <c r="I112" s="13">
        <f t="shared" ca="1" si="8"/>
        <v>2320.1501074326156</v>
      </c>
      <c r="J112" s="13">
        <f ca="1">SUM(E$4:E112)/COUNT(E$4:E112)</f>
        <v>315.00761467889924</v>
      </c>
      <c r="K112" s="13">
        <f t="shared" ca="1" si="9"/>
        <v>311.39785321100936</v>
      </c>
      <c r="S112">
        <v>110</v>
      </c>
      <c r="T112" s="3">
        <v>344.90397091624322</v>
      </c>
    </row>
    <row r="113" spans="1:20" x14ac:dyDescent="0.2">
      <c r="A113" vm="646">
        <f ca="1"/>
        <v>44629</v>
      </c>
      <c r="B113" vm="647">
        <f ca="1"/>
        <v>283.44</v>
      </c>
      <c r="C113" vm="648">
        <f ca="1"/>
        <v>289.60000000000002</v>
      </c>
      <c r="D113" vm="649">
        <f ca="1"/>
        <v>280.77999999999997</v>
      </c>
      <c r="E113" vm="650">
        <f ca="1"/>
        <v>288.5</v>
      </c>
      <c r="F113" vm="651">
        <f ca="1"/>
        <v>35204480</v>
      </c>
      <c r="G113" s="12">
        <f t="shared" ca="1" si="6"/>
        <v>4.5858256298712985E-2</v>
      </c>
      <c r="H113" s="13">
        <f t="shared" ca="1" si="7"/>
        <v>35.517936507936668</v>
      </c>
      <c r="I113" s="13">
        <f t="shared" ca="1" si="8"/>
        <v>1261.5238137818203</v>
      </c>
      <c r="J113" s="13">
        <f ca="1">SUM(E$4:E113)/COUNT(E$4:E113)</f>
        <v>314.76663636363651</v>
      </c>
      <c r="K113" s="13">
        <f t="shared" ca="1" si="9"/>
        <v>310.87497272727285</v>
      </c>
      <c r="S113">
        <v>111</v>
      </c>
      <c r="T113" s="3">
        <v>372.79954458460071</v>
      </c>
    </row>
    <row r="114" spans="1:20" x14ac:dyDescent="0.2">
      <c r="A114" vm="652">
        <f ca="1"/>
        <v>44630</v>
      </c>
      <c r="B114" vm="653">
        <f ca="1"/>
        <v>283.02</v>
      </c>
      <c r="C114" vm="654">
        <f ca="1"/>
        <v>286.60000000000002</v>
      </c>
      <c r="D114" vm="655">
        <f ca="1"/>
        <v>280.58</v>
      </c>
      <c r="E114" vm="656">
        <f ca="1"/>
        <v>285.58999999999997</v>
      </c>
      <c r="F114" vm="657">
        <f ca="1"/>
        <v>30628012</v>
      </c>
      <c r="G114" s="12">
        <f t="shared" ca="1" si="6"/>
        <v>-1.0086655112651733E-2</v>
      </c>
      <c r="H114" s="13">
        <f t="shared" ca="1" si="7"/>
        <v>38.427936507936693</v>
      </c>
      <c r="I114" s="13">
        <f t="shared" ca="1" si="8"/>
        <v>1476.7063042580137</v>
      </c>
      <c r="J114" s="13">
        <f ca="1">SUM(E$4:E114)/COUNT(E$4:E114)</f>
        <v>314.50378378378389</v>
      </c>
      <c r="K114" s="13">
        <f t="shared" ca="1" si="9"/>
        <v>311.90340540540552</v>
      </c>
      <c r="S114">
        <v>112</v>
      </c>
      <c r="T114" s="3">
        <v>315.66690850508422</v>
      </c>
    </row>
    <row r="115" spans="1:20" x14ac:dyDescent="0.2">
      <c r="A115" vm="658">
        <f ca="1"/>
        <v>44631</v>
      </c>
      <c r="B115" vm="659">
        <f ca="1"/>
        <v>287.95999999999998</v>
      </c>
      <c r="C115" vm="660">
        <f ca="1"/>
        <v>289.51</v>
      </c>
      <c r="D115" vm="661">
        <f ca="1"/>
        <v>279.43</v>
      </c>
      <c r="E115" vm="662">
        <f ca="1"/>
        <v>280.07</v>
      </c>
      <c r="F115" vm="663">
        <f ca="1"/>
        <v>27209330</v>
      </c>
      <c r="G115" s="12">
        <f t="shared" ca="1" si="6"/>
        <v>-1.9328407857417913E-2</v>
      </c>
      <c r="H115" s="13">
        <f t="shared" ca="1" si="7"/>
        <v>43.947936507936674</v>
      </c>
      <c r="I115" s="13">
        <f t="shared" ca="1" si="8"/>
        <v>1931.4211233056333</v>
      </c>
      <c r="J115" s="13">
        <f ca="1">SUM(E$4:E115)/COUNT(E$4:E115)</f>
        <v>314.19633928571437</v>
      </c>
      <c r="K115" s="13">
        <f t="shared" ca="1" si="9"/>
        <v>311.33570535714296</v>
      </c>
      <c r="S115">
        <v>113</v>
      </c>
      <c r="T115" s="3">
        <v>390.90798239079459</v>
      </c>
    </row>
    <row r="116" spans="1:20" x14ac:dyDescent="0.2">
      <c r="A116" vm="664">
        <f ca="1"/>
        <v>44634</v>
      </c>
      <c r="B116" vm="665">
        <f ca="1"/>
        <v>280.33999999999997</v>
      </c>
      <c r="C116" vm="666">
        <f ca="1"/>
        <v>285.39920000000001</v>
      </c>
      <c r="D116" vm="667">
        <f ca="1"/>
        <v>275.82</v>
      </c>
      <c r="E116" vm="668">
        <f ca="1"/>
        <v>276.44</v>
      </c>
      <c r="F116" vm="669">
        <f ca="1"/>
        <v>30660747</v>
      </c>
      <c r="G116" s="12">
        <f t="shared" ca="1" si="6"/>
        <v>-1.2961045452922468E-2</v>
      </c>
      <c r="H116" s="13">
        <f t="shared" ca="1" si="7"/>
        <v>47.57793650793667</v>
      </c>
      <c r="I116" s="13">
        <f t="shared" ca="1" si="8"/>
        <v>2263.6600423532532</v>
      </c>
      <c r="J116" s="13">
        <f ca="1">SUM(E$4:E116)/COUNT(E$4:E116)</f>
        <v>313.86221238938066</v>
      </c>
      <c r="K116" s="13">
        <f t="shared" ca="1" si="9"/>
        <v>310.48299115044261</v>
      </c>
      <c r="S116">
        <v>114</v>
      </c>
      <c r="T116" s="3">
        <v>361.63006134978838</v>
      </c>
    </row>
    <row r="117" spans="1:20" x14ac:dyDescent="0.2">
      <c r="A117" vm="670">
        <f ca="1"/>
        <v>44635</v>
      </c>
      <c r="B117" vm="671">
        <f ca="1"/>
        <v>280.35000000000002</v>
      </c>
      <c r="C117" vm="672">
        <f ca="1"/>
        <v>287.82</v>
      </c>
      <c r="D117" vm="673">
        <f ca="1"/>
        <v>278.72500000000002</v>
      </c>
      <c r="E117" vm="674">
        <f ca="1"/>
        <v>287.14999999999998</v>
      </c>
      <c r="F117" vm="675">
        <f ca="1"/>
        <v>34245085</v>
      </c>
      <c r="G117" s="12">
        <f t="shared" ca="1" si="6"/>
        <v>3.8742584285920922E-2</v>
      </c>
      <c r="H117" s="13">
        <f t="shared" ca="1" si="7"/>
        <v>36.86793650793669</v>
      </c>
      <c r="I117" s="13">
        <f t="shared" ca="1" si="8"/>
        <v>1359.244742353251</v>
      </c>
      <c r="J117" s="13">
        <f ca="1">SUM(E$4:E117)/COUNT(E$4:E117)</f>
        <v>313.62789473684222</v>
      </c>
      <c r="K117" s="13">
        <f t="shared" ca="1" si="9"/>
        <v>309.90910526315804</v>
      </c>
      <c r="S117">
        <v>115</v>
      </c>
      <c r="T117" s="3">
        <v>313.10532386477212</v>
      </c>
    </row>
    <row r="118" spans="1:20" x14ac:dyDescent="0.2">
      <c r="A118" vm="676">
        <f ca="1"/>
        <v>44636</v>
      </c>
      <c r="B118" vm="677">
        <f ca="1"/>
        <v>289.11</v>
      </c>
      <c r="C118" vm="678">
        <f ca="1"/>
        <v>294.57</v>
      </c>
      <c r="D118" vm="679">
        <f ca="1"/>
        <v>283.2</v>
      </c>
      <c r="E118" vm="680">
        <f ca="1"/>
        <v>294.39</v>
      </c>
      <c r="F118" vm="681">
        <f ca="1"/>
        <v>37826329</v>
      </c>
      <c r="G118" s="12">
        <f t="shared" ca="1" si="6"/>
        <v>2.5213303151662928E-2</v>
      </c>
      <c r="H118" s="13">
        <f t="shared" ca="1" si="7"/>
        <v>29.627936507936681</v>
      </c>
      <c r="I118" s="13">
        <f t="shared" ca="1" si="8"/>
        <v>877.8146217183272</v>
      </c>
      <c r="J118" s="13">
        <f ca="1">SUM(E$4:E118)/COUNT(E$4:E118)</f>
        <v>313.4606086956523</v>
      </c>
      <c r="K118" s="13">
        <f t="shared" ca="1" si="9"/>
        <v>310.82954782608704</v>
      </c>
      <c r="S118">
        <v>116</v>
      </c>
      <c r="T118" s="3">
        <v>357.55220217553642</v>
      </c>
    </row>
    <row r="119" spans="1:20" x14ac:dyDescent="0.2">
      <c r="A119" vm="682">
        <f ca="1"/>
        <v>44637</v>
      </c>
      <c r="B119" vm="683">
        <f ca="1"/>
        <v>293.29000000000002</v>
      </c>
      <c r="C119" vm="459">
        <f ca="1"/>
        <v>295.61</v>
      </c>
      <c r="D119" vm="684">
        <f ca="1"/>
        <v>289.37</v>
      </c>
      <c r="E119" vm="685">
        <f ca="1"/>
        <v>295.22000000000003</v>
      </c>
      <c r="F119" vm="686">
        <f ca="1"/>
        <v>30816633</v>
      </c>
      <c r="G119" s="12">
        <f t="shared" ca="1" si="6"/>
        <v>2.819389245558752E-3</v>
      </c>
      <c r="H119" s="13">
        <f t="shared" ca="1" si="7"/>
        <v>28.79793650793664</v>
      </c>
      <c r="I119" s="13">
        <f t="shared" ca="1" si="8"/>
        <v>829.32114711514998</v>
      </c>
      <c r="J119" s="13">
        <f ca="1">SUM(E$4:E119)/COUNT(E$4:E119)</f>
        <v>313.30336206896567</v>
      </c>
      <c r="K119" s="13">
        <f t="shared" ca="1" si="9"/>
        <v>311.41202586206913</v>
      </c>
      <c r="S119">
        <v>117</v>
      </c>
      <c r="T119" s="3">
        <v>342.30774304907061</v>
      </c>
    </row>
    <row r="120" spans="1:20" x14ac:dyDescent="0.2">
      <c r="A120" vm="687">
        <f ca="1"/>
        <v>44638</v>
      </c>
      <c r="B120" vm="688">
        <f ca="1"/>
        <v>295.37</v>
      </c>
      <c r="C120" vm="689">
        <f ca="1"/>
        <v>301</v>
      </c>
      <c r="D120" vm="690">
        <f ca="1"/>
        <v>292.73</v>
      </c>
      <c r="E120" vm="691">
        <f ca="1"/>
        <v>300.43</v>
      </c>
      <c r="F120" vm="692">
        <f ca="1"/>
        <v>43390625</v>
      </c>
      <c r="G120" s="12">
        <f t="shared" ca="1" si="6"/>
        <v>1.7647855836325381E-2</v>
      </c>
      <c r="H120" s="13">
        <f t="shared" ca="1" si="7"/>
        <v>23.587936507936661</v>
      </c>
      <c r="I120" s="13">
        <f t="shared" ca="1" si="8"/>
        <v>556.39074870245111</v>
      </c>
      <c r="J120" s="13">
        <f ca="1">SUM(E$4:E120)/COUNT(E$4:E120)</f>
        <v>313.1933333333335</v>
      </c>
      <c r="K120" s="13">
        <f t="shared" ca="1" si="9"/>
        <v>311.39600000000013</v>
      </c>
      <c r="S120">
        <v>118</v>
      </c>
      <c r="T120" s="3">
        <v>336.02214858099154</v>
      </c>
    </row>
    <row r="121" spans="1:20" x14ac:dyDescent="0.2">
      <c r="A121" vm="693">
        <f ca="1"/>
        <v>44641</v>
      </c>
      <c r="B121" vm="694">
        <f ca="1"/>
        <v>298.89</v>
      </c>
      <c r="C121" vm="695">
        <f ca="1"/>
        <v>300.14</v>
      </c>
      <c r="D121" vm="696">
        <f ca="1"/>
        <v>294.89999999999998</v>
      </c>
      <c r="E121" vm="697">
        <f ca="1"/>
        <v>299.16000000000003</v>
      </c>
      <c r="F121" vm="698">
        <f ca="1"/>
        <v>28351245</v>
      </c>
      <c r="G121" s="12">
        <f t="shared" ca="1" si="6"/>
        <v>-4.2272742402555729E-3</v>
      </c>
      <c r="H121" s="13">
        <f t="shared" ca="1" si="7"/>
        <v>24.857936507936643</v>
      </c>
      <c r="I121" s="13">
        <f t="shared" ca="1" si="8"/>
        <v>617.91700743260935</v>
      </c>
      <c r="J121" s="13">
        <f ca="1">SUM(E$4:E121)/COUNT(E$4:E121)</f>
        <v>313.07440677966122</v>
      </c>
      <c r="K121" s="13">
        <f t="shared" ca="1" si="9"/>
        <v>311.80996610169512</v>
      </c>
      <c r="S121">
        <v>119</v>
      </c>
      <c r="T121" s="3">
        <v>310.74599932981471</v>
      </c>
    </row>
    <row r="122" spans="1:20" x14ac:dyDescent="0.2">
      <c r="A122" vm="699">
        <f ca="1"/>
        <v>44642</v>
      </c>
      <c r="B122" vm="700">
        <f ca="1"/>
        <v>299.8</v>
      </c>
      <c r="C122" vm="701">
        <f ca="1"/>
        <v>305</v>
      </c>
      <c r="D122" vm="702">
        <f ca="1"/>
        <v>298.77</v>
      </c>
      <c r="E122" vm="703">
        <f ca="1"/>
        <v>304.06</v>
      </c>
      <c r="F122" vm="704">
        <f ca="1"/>
        <v>27599689</v>
      </c>
      <c r="G122" s="12">
        <f t="shared" ca="1" si="6"/>
        <v>1.6379195079556014E-2</v>
      </c>
      <c r="H122" s="13">
        <f t="shared" ca="1" si="7"/>
        <v>19.957936507936665</v>
      </c>
      <c r="I122" s="13">
        <f t="shared" ca="1" si="8"/>
        <v>398.31922965483119</v>
      </c>
      <c r="J122" s="13">
        <f ca="1">SUM(E$4:E122)/COUNT(E$4:E122)</f>
        <v>312.99865546218501</v>
      </c>
      <c r="K122" s="13">
        <f t="shared" ca="1" si="9"/>
        <v>311.61478991596653</v>
      </c>
      <c r="S122">
        <v>120</v>
      </c>
      <c r="T122" s="3">
        <v>313.11987924602153</v>
      </c>
    </row>
    <row r="123" spans="1:20" x14ac:dyDescent="0.2">
      <c r="A123" vm="705">
        <f ca="1"/>
        <v>44643</v>
      </c>
      <c r="B123" vm="706">
        <f ca="1"/>
        <v>300.51</v>
      </c>
      <c r="C123" vm="707">
        <f ca="1"/>
        <v>303.23</v>
      </c>
      <c r="D123" vm="708">
        <f ca="1"/>
        <v>297.7201</v>
      </c>
      <c r="E123" vm="709">
        <f ca="1"/>
        <v>299.49</v>
      </c>
      <c r="F123" vm="710">
        <f ca="1"/>
        <v>25715377</v>
      </c>
      <c r="G123" s="12">
        <f t="shared" ca="1" si="6"/>
        <v>-1.5029928303624263E-2</v>
      </c>
      <c r="H123" s="13">
        <f t="shared" ca="1" si="7"/>
        <v>24.527936507936658</v>
      </c>
      <c r="I123" s="13">
        <f t="shared" ca="1" si="8"/>
        <v>601.61966933737199</v>
      </c>
      <c r="J123" s="13">
        <f ca="1">SUM(E$4:E123)/COUNT(E$4:E123)</f>
        <v>312.88608333333349</v>
      </c>
      <c r="K123" s="13">
        <f t="shared" ca="1" si="9"/>
        <v>312.00347500000015</v>
      </c>
      <c r="S123">
        <v>121</v>
      </c>
      <c r="T123" s="3">
        <v>341.80055774496947</v>
      </c>
    </row>
    <row r="124" spans="1:20" x14ac:dyDescent="0.2">
      <c r="A124" vm="711">
        <f ca="1"/>
        <v>44644</v>
      </c>
      <c r="B124" vm="607">
        <f ca="1"/>
        <v>299.14</v>
      </c>
      <c r="C124" vm="712">
        <f ca="1"/>
        <v>304.2</v>
      </c>
      <c r="D124" vm="713">
        <f ca="1"/>
        <v>298.315</v>
      </c>
      <c r="E124" vm="714">
        <f ca="1"/>
        <v>304.10000000000002</v>
      </c>
      <c r="F124" vm="715">
        <f ca="1"/>
        <v>24484456</v>
      </c>
      <c r="G124" s="12">
        <f t="shared" ca="1" si="6"/>
        <v>1.5392834485291707E-2</v>
      </c>
      <c r="H124" s="13">
        <f t="shared" ca="1" si="7"/>
        <v>19.917936507936645</v>
      </c>
      <c r="I124" s="13">
        <f t="shared" ca="1" si="8"/>
        <v>396.72419473419541</v>
      </c>
      <c r="J124" s="13">
        <f ca="1">SUM(E$4:E124)/COUNT(E$4:E124)</f>
        <v>312.81347107438029</v>
      </c>
      <c r="K124" s="13">
        <f t="shared" ca="1" si="9"/>
        <v>311.48112396694228</v>
      </c>
      <c r="S124">
        <v>122</v>
      </c>
      <c r="T124" s="3">
        <v>378.56703170815075</v>
      </c>
    </row>
    <row r="125" spans="1:20" x14ac:dyDescent="0.2">
      <c r="A125" vm="716">
        <f ca="1"/>
        <v>44645</v>
      </c>
      <c r="B125" vm="717">
        <f ca="1"/>
        <v>305.23</v>
      </c>
      <c r="C125" vm="718">
        <f ca="1"/>
        <v>305.5</v>
      </c>
      <c r="D125" vm="719">
        <f ca="1"/>
        <v>299.28550000000001</v>
      </c>
      <c r="E125" vm="720">
        <f ca="1"/>
        <v>303.68</v>
      </c>
      <c r="F125" vm="721">
        <f ca="1"/>
        <v>22566453</v>
      </c>
      <c r="G125" s="12">
        <f t="shared" ca="1" si="6"/>
        <v>-1.381124630055955E-3</v>
      </c>
      <c r="H125" s="13">
        <f t="shared" ca="1" si="7"/>
        <v>20.337936507936661</v>
      </c>
      <c r="I125" s="13">
        <f t="shared" ca="1" si="8"/>
        <v>413.63166140086287</v>
      </c>
      <c r="J125" s="13">
        <f ca="1">SUM(E$4:E125)/COUNT(E$4:E125)</f>
        <v>312.73860655737718</v>
      </c>
      <c r="K125" s="13">
        <f t="shared" ca="1" si="9"/>
        <v>311.87474590163947</v>
      </c>
      <c r="S125">
        <v>123</v>
      </c>
      <c r="T125" s="3">
        <v>318.56250229094377</v>
      </c>
    </row>
    <row r="126" spans="1:20" x14ac:dyDescent="0.2">
      <c r="A126" vm="722">
        <f ca="1"/>
        <v>44648</v>
      </c>
      <c r="B126" vm="723">
        <f ca="1"/>
        <v>304.33</v>
      </c>
      <c r="C126" vm="724">
        <f ca="1"/>
        <v>310.8</v>
      </c>
      <c r="D126" vm="723">
        <f ca="1"/>
        <v>304.33</v>
      </c>
      <c r="E126" vm="725">
        <f ca="1"/>
        <v>310.7</v>
      </c>
      <c r="F126" vm="726">
        <f ca="1"/>
        <v>29578188</v>
      </c>
      <c r="G126" s="12">
        <f t="shared" ca="1" si="6"/>
        <v>2.3116438356164323E-2</v>
      </c>
      <c r="H126" s="13">
        <f t="shared" ca="1" si="7"/>
        <v>13.317936507936679</v>
      </c>
      <c r="I126" s="13">
        <f t="shared" ca="1" si="8"/>
        <v>177.36743282943263</v>
      </c>
      <c r="J126" s="13">
        <f ca="1">SUM(E$4:E126)/COUNT(E$4:E126)</f>
        <v>312.72203252032529</v>
      </c>
      <c r="K126" s="13">
        <f t="shared" ca="1" si="9"/>
        <v>311.81782926829277</v>
      </c>
      <c r="S126">
        <v>124</v>
      </c>
      <c r="T126" s="3">
        <v>320.25433991688004</v>
      </c>
    </row>
    <row r="127" spans="1:20" x14ac:dyDescent="0.2">
      <c r="A127" vm="727">
        <f ca="1"/>
        <v>44649</v>
      </c>
      <c r="B127" vm="728">
        <f ca="1"/>
        <v>313.91000000000003</v>
      </c>
      <c r="C127" vm="729">
        <f ca="1"/>
        <v>315.82</v>
      </c>
      <c r="D127" vm="730">
        <f ca="1"/>
        <v>309.05</v>
      </c>
      <c r="E127" vm="731">
        <f ca="1"/>
        <v>315.41000000000003</v>
      </c>
      <c r="F127" vm="732">
        <f ca="1"/>
        <v>30393403</v>
      </c>
      <c r="G127" s="12">
        <f t="shared" ca="1" si="6"/>
        <v>1.5159317669778039E-2</v>
      </c>
      <c r="H127" s="13">
        <f t="shared" ca="1" si="7"/>
        <v>8.6079365079366426</v>
      </c>
      <c r="I127" s="13">
        <f t="shared" ca="1" si="8"/>
        <v>74.096570924668484</v>
      </c>
      <c r="J127" s="13">
        <f ca="1">SUM(E$4:E127)/COUNT(E$4:E127)</f>
        <v>312.74370967741947</v>
      </c>
      <c r="K127" s="13">
        <f t="shared" ca="1" si="9"/>
        <v>312.53933870967751</v>
      </c>
      <c r="S127">
        <v>125</v>
      </c>
      <c r="T127" s="3">
        <v>301.44124947563682</v>
      </c>
    </row>
    <row r="128" spans="1:20" x14ac:dyDescent="0.2">
      <c r="A128" vm="733">
        <f ca="1"/>
        <v>44650</v>
      </c>
      <c r="B128" vm="734">
        <f ca="1"/>
        <v>313.76</v>
      </c>
      <c r="C128" vm="735">
        <f ca="1"/>
        <v>315.95</v>
      </c>
      <c r="D128" vm="736">
        <f ca="1"/>
        <v>311.58</v>
      </c>
      <c r="E128" vm="737">
        <f ca="1"/>
        <v>313.86</v>
      </c>
      <c r="F128" vm="738">
        <f ca="1"/>
        <v>28163555</v>
      </c>
      <c r="G128" s="12">
        <f t="shared" ca="1" si="6"/>
        <v>-4.9142386100631281E-3</v>
      </c>
      <c r="H128" s="13">
        <f t="shared" ca="1" si="7"/>
        <v>10.157936507936654</v>
      </c>
      <c r="I128" s="13">
        <f t="shared" ca="1" si="8"/>
        <v>103.18367409927231</v>
      </c>
      <c r="J128" s="13">
        <f ca="1">SUM(E$4:E128)/COUNT(E$4:E128)</f>
        <v>312.75264000000016</v>
      </c>
      <c r="K128" s="13">
        <f t="shared" ca="1" si="9"/>
        <v>313.01837600000016</v>
      </c>
      <c r="S128">
        <v>126</v>
      </c>
      <c r="T128" s="3">
        <v>320.96027708331491</v>
      </c>
    </row>
    <row r="129" spans="1:20" x14ac:dyDescent="0.2">
      <c r="A129" vm="739">
        <f ca="1"/>
        <v>44651</v>
      </c>
      <c r="B129" vm="740">
        <f ca="1"/>
        <v>313.89999999999998</v>
      </c>
      <c r="C129" vm="741">
        <f ca="1"/>
        <v>315.14</v>
      </c>
      <c r="D129" vm="742">
        <f ca="1"/>
        <v>307.89</v>
      </c>
      <c r="E129" vm="743">
        <f ca="1"/>
        <v>308.31</v>
      </c>
      <c r="F129" vm="744">
        <f ca="1"/>
        <v>33422070</v>
      </c>
      <c r="G129" s="12">
        <f t="shared" ca="1" si="6"/>
        <v>-1.7683043395144368E-2</v>
      </c>
      <c r="H129" s="13">
        <f t="shared" ca="1" si="7"/>
        <v>15.707936507936665</v>
      </c>
      <c r="I129" s="13">
        <f t="shared" ca="1" si="8"/>
        <v>246.73926933736951</v>
      </c>
      <c r="J129" s="13">
        <f ca="1">SUM(E$4:E129)/COUNT(E$4:E129)</f>
        <v>312.71738095238106</v>
      </c>
      <c r="K129" s="13">
        <f t="shared" ca="1" si="9"/>
        <v>312.83164285714298</v>
      </c>
      <c r="S129">
        <v>127</v>
      </c>
      <c r="T129" s="3">
        <v>310.54749297487416</v>
      </c>
    </row>
    <row r="130" spans="1:20" x14ac:dyDescent="0.2">
      <c r="A130" vm="745">
        <f ca="1"/>
        <v>44652</v>
      </c>
      <c r="B130" vm="746">
        <f ca="1"/>
        <v>309.37</v>
      </c>
      <c r="C130" vm="747">
        <f ca="1"/>
        <v>310.13</v>
      </c>
      <c r="D130" vm="748">
        <f ca="1"/>
        <v>305.54000000000002</v>
      </c>
      <c r="E130" vm="749">
        <f ca="1"/>
        <v>309.42</v>
      </c>
      <c r="F130" vm="750">
        <f ca="1"/>
        <v>27110529</v>
      </c>
      <c r="G130" s="12">
        <f t="shared" ca="1" si="6"/>
        <v>3.6002724530505453E-3</v>
      </c>
      <c r="H130" s="13">
        <f t="shared" ca="1" si="7"/>
        <v>14.597936507936652</v>
      </c>
      <c r="I130" s="13">
        <f t="shared" ca="1" si="8"/>
        <v>213.09975028974972</v>
      </c>
      <c r="J130" s="13">
        <f ca="1">SUM(E$4:E130)/COUNT(E$4:E130)</f>
        <v>312.69141732283475</v>
      </c>
      <c r="K130" s="13">
        <f t="shared" ca="1" si="9"/>
        <v>312.25327559055131</v>
      </c>
      <c r="S130">
        <v>128</v>
      </c>
      <c r="T130" s="3">
        <v>309.27438706231828</v>
      </c>
    </row>
    <row r="131" spans="1:20" x14ac:dyDescent="0.2">
      <c r="S131">
        <v>129</v>
      </c>
      <c r="T131" s="3">
        <v>340.72192951016757</v>
      </c>
    </row>
    <row r="132" spans="1:20" x14ac:dyDescent="0.2">
      <c r="S132">
        <v>130</v>
      </c>
      <c r="T132" s="3">
        <v>301.50979686263469</v>
      </c>
    </row>
    <row r="133" spans="1:20" x14ac:dyDescent="0.2">
      <c r="S133">
        <v>131</v>
      </c>
      <c r="T133" s="3">
        <v>302.19914814862682</v>
      </c>
    </row>
    <row r="134" spans="1:20" x14ac:dyDescent="0.2">
      <c r="S134">
        <v>132</v>
      </c>
      <c r="T134" s="3">
        <v>324.02570082563869</v>
      </c>
    </row>
    <row r="135" spans="1:20" x14ac:dyDescent="0.2">
      <c r="S135">
        <v>133</v>
      </c>
      <c r="T135" s="3">
        <v>322.36151749369606</v>
      </c>
    </row>
    <row r="136" spans="1:20" x14ac:dyDescent="0.2">
      <c r="S136">
        <v>134</v>
      </c>
      <c r="T136" s="3">
        <v>320.00344592890752</v>
      </c>
    </row>
    <row r="137" spans="1:20" x14ac:dyDescent="0.2">
      <c r="S137">
        <v>135</v>
      </c>
      <c r="T137" s="3">
        <v>330.25966415826781</v>
      </c>
    </row>
    <row r="138" spans="1:20" x14ac:dyDescent="0.2">
      <c r="S138">
        <v>136</v>
      </c>
      <c r="T138" s="3">
        <v>358.37747288177445</v>
      </c>
    </row>
    <row r="139" spans="1:20" x14ac:dyDescent="0.2">
      <c r="S139">
        <v>137</v>
      </c>
      <c r="T139" s="3">
        <v>353.8222876751779</v>
      </c>
    </row>
    <row r="140" spans="1:20" x14ac:dyDescent="0.2">
      <c r="S140">
        <v>138</v>
      </c>
      <c r="T140" s="3">
        <v>356.18374917730659</v>
      </c>
    </row>
    <row r="141" spans="1:20" x14ac:dyDescent="0.2">
      <c r="S141">
        <v>139</v>
      </c>
      <c r="T141" s="3">
        <v>322.87875995681651</v>
      </c>
    </row>
    <row r="142" spans="1:20" x14ac:dyDescent="0.2">
      <c r="S142">
        <v>140</v>
      </c>
      <c r="T142" s="3">
        <v>330.64150924411058</v>
      </c>
    </row>
    <row r="143" spans="1:20" x14ac:dyDescent="0.2">
      <c r="S143">
        <v>141</v>
      </c>
      <c r="T143" s="3">
        <v>385.67967283601655</v>
      </c>
    </row>
    <row r="144" spans="1:20" x14ac:dyDescent="0.2">
      <c r="S144">
        <v>142</v>
      </c>
      <c r="T144" s="3">
        <v>379.85141211099614</v>
      </c>
    </row>
    <row r="145" spans="19:20" x14ac:dyDescent="0.2">
      <c r="S145">
        <v>143</v>
      </c>
      <c r="T145" s="3">
        <v>343.43829750188809</v>
      </c>
    </row>
    <row r="146" spans="19:20" x14ac:dyDescent="0.2">
      <c r="S146">
        <v>144</v>
      </c>
      <c r="T146" s="3">
        <v>336.33492807113402</v>
      </c>
    </row>
    <row r="147" spans="19:20" x14ac:dyDescent="0.2">
      <c r="S147">
        <v>145</v>
      </c>
      <c r="T147" s="3">
        <v>318.75715085517538</v>
      </c>
    </row>
    <row r="148" spans="19:20" x14ac:dyDescent="0.2">
      <c r="S148">
        <v>146</v>
      </c>
      <c r="T148" s="3">
        <v>356.99648515848389</v>
      </c>
    </row>
    <row r="149" spans="19:20" x14ac:dyDescent="0.2">
      <c r="S149">
        <v>147</v>
      </c>
      <c r="T149" s="3">
        <v>374.11750973738447</v>
      </c>
    </row>
    <row r="150" spans="19:20" x14ac:dyDescent="0.2">
      <c r="S150">
        <v>148</v>
      </c>
      <c r="T150" s="3">
        <v>314.43597535109024</v>
      </c>
    </row>
    <row r="151" spans="19:20" x14ac:dyDescent="0.2">
      <c r="S151">
        <v>149</v>
      </c>
      <c r="T151" s="3">
        <v>361.14795898015183</v>
      </c>
    </row>
    <row r="152" spans="19:20" x14ac:dyDescent="0.2">
      <c r="S152">
        <v>150</v>
      </c>
      <c r="T152" s="3">
        <v>339.34212396737905</v>
      </c>
    </row>
    <row r="153" spans="19:20" x14ac:dyDescent="0.2">
      <c r="S153">
        <v>151</v>
      </c>
      <c r="T153" s="3">
        <v>335.99257972054716</v>
      </c>
    </row>
    <row r="154" spans="19:20" x14ac:dyDescent="0.2">
      <c r="S154">
        <v>152</v>
      </c>
      <c r="T154" s="3">
        <v>325.60013176511927</v>
      </c>
    </row>
    <row r="155" spans="19:20" x14ac:dyDescent="0.2">
      <c r="S155">
        <v>153</v>
      </c>
      <c r="T155" s="3">
        <v>306.03633928188708</v>
      </c>
    </row>
    <row r="156" spans="19:20" x14ac:dyDescent="0.2">
      <c r="S156">
        <v>154</v>
      </c>
      <c r="T156" s="3">
        <v>305.45022401238327</v>
      </c>
    </row>
    <row r="157" spans="19:20" x14ac:dyDescent="0.2">
      <c r="S157">
        <v>155</v>
      </c>
      <c r="T157" s="3">
        <v>332.96507993293767</v>
      </c>
    </row>
    <row r="158" spans="19:20" x14ac:dyDescent="0.2">
      <c r="S158">
        <v>156</v>
      </c>
      <c r="T158" s="3">
        <v>314.39641667764079</v>
      </c>
    </row>
    <row r="159" spans="19:20" x14ac:dyDescent="0.2">
      <c r="S159">
        <v>157</v>
      </c>
      <c r="T159" s="3">
        <v>351.14394053823452</v>
      </c>
    </row>
    <row r="160" spans="19:20" x14ac:dyDescent="0.2">
      <c r="S160">
        <v>158</v>
      </c>
      <c r="T160" s="3">
        <v>364.35031744135728</v>
      </c>
    </row>
    <row r="161" spans="19:20" x14ac:dyDescent="0.2">
      <c r="S161">
        <v>159</v>
      </c>
      <c r="T161" s="3">
        <v>339.60070931899315</v>
      </c>
    </row>
    <row r="162" spans="19:20" x14ac:dyDescent="0.2">
      <c r="S162">
        <v>160</v>
      </c>
      <c r="T162" s="3">
        <v>322.82321497980644</v>
      </c>
    </row>
    <row r="163" spans="19:20" x14ac:dyDescent="0.2">
      <c r="S163">
        <v>161</v>
      </c>
      <c r="T163" s="3">
        <v>314.97877832503144</v>
      </c>
    </row>
    <row r="164" spans="19:20" x14ac:dyDescent="0.2">
      <c r="S164">
        <v>162</v>
      </c>
      <c r="T164" s="3">
        <v>321.78298113885927</v>
      </c>
    </row>
    <row r="165" spans="19:20" x14ac:dyDescent="0.2">
      <c r="S165">
        <v>163</v>
      </c>
      <c r="T165" s="3">
        <v>352.26039755342072</v>
      </c>
    </row>
    <row r="166" spans="19:20" x14ac:dyDescent="0.2">
      <c r="S166">
        <v>164</v>
      </c>
      <c r="T166" s="3">
        <v>352.26185032849224</v>
      </c>
    </row>
    <row r="167" spans="19:20" x14ac:dyDescent="0.2">
      <c r="S167">
        <v>165</v>
      </c>
      <c r="T167" s="3">
        <v>377.27935016006592</v>
      </c>
    </row>
    <row r="168" spans="19:20" x14ac:dyDescent="0.2">
      <c r="S168">
        <v>166</v>
      </c>
      <c r="T168" s="3">
        <v>311.38320558932179</v>
      </c>
    </row>
    <row r="169" spans="19:20" x14ac:dyDescent="0.2">
      <c r="S169">
        <v>167</v>
      </c>
      <c r="T169" s="3">
        <v>363.11490042616924</v>
      </c>
    </row>
    <row r="170" spans="19:20" x14ac:dyDescent="0.2">
      <c r="S170">
        <v>168</v>
      </c>
      <c r="T170" s="3">
        <v>381.49631969227954</v>
      </c>
    </row>
    <row r="171" spans="19:20" x14ac:dyDescent="0.2">
      <c r="S171">
        <v>169</v>
      </c>
      <c r="T171" s="3">
        <v>405.03902951310278</v>
      </c>
    </row>
    <row r="172" spans="19:20" x14ac:dyDescent="0.2">
      <c r="S172">
        <v>170</v>
      </c>
      <c r="T172" s="3">
        <v>352.81725720327438</v>
      </c>
    </row>
    <row r="173" spans="19:20" x14ac:dyDescent="0.2">
      <c r="S173">
        <v>171</v>
      </c>
      <c r="T173" s="3">
        <v>319.62902642967924</v>
      </c>
    </row>
    <row r="174" spans="19:20" x14ac:dyDescent="0.2">
      <c r="S174">
        <v>172</v>
      </c>
      <c r="T174" s="3">
        <v>361.00522251100529</v>
      </c>
    </row>
    <row r="175" spans="19:20" x14ac:dyDescent="0.2">
      <c r="S175">
        <v>173</v>
      </c>
      <c r="T175" s="3">
        <v>371.89532855910886</v>
      </c>
    </row>
    <row r="176" spans="19:20" x14ac:dyDescent="0.2">
      <c r="S176">
        <v>174</v>
      </c>
      <c r="T176" s="3">
        <v>357.87362743289964</v>
      </c>
    </row>
    <row r="177" spans="19:20" x14ac:dyDescent="0.2">
      <c r="S177">
        <v>175</v>
      </c>
      <c r="T177" s="3">
        <v>349.73144171617099</v>
      </c>
    </row>
    <row r="178" spans="19:20" x14ac:dyDescent="0.2">
      <c r="S178">
        <v>176</v>
      </c>
      <c r="T178" s="3">
        <v>321.10716272250824</v>
      </c>
    </row>
    <row r="179" spans="19:20" x14ac:dyDescent="0.2">
      <c r="S179">
        <v>177</v>
      </c>
      <c r="T179" s="3">
        <v>357.81403209697396</v>
      </c>
    </row>
    <row r="180" spans="19:20" x14ac:dyDescent="0.2">
      <c r="S180">
        <v>178</v>
      </c>
      <c r="T180" s="3">
        <v>394.99883411258094</v>
      </c>
    </row>
    <row r="181" spans="19:20" x14ac:dyDescent="0.2">
      <c r="S181">
        <v>179</v>
      </c>
      <c r="T181" s="3">
        <v>349.09290967214008</v>
      </c>
    </row>
    <row r="182" spans="19:20" x14ac:dyDescent="0.2">
      <c r="S182">
        <v>180</v>
      </c>
      <c r="T182" s="3">
        <v>330.74196559978941</v>
      </c>
    </row>
    <row r="183" spans="19:20" x14ac:dyDescent="0.2">
      <c r="S183">
        <v>181</v>
      </c>
      <c r="T183" s="3">
        <v>349.11112586951498</v>
      </c>
    </row>
    <row r="184" spans="19:20" x14ac:dyDescent="0.2">
      <c r="S184">
        <v>182</v>
      </c>
      <c r="T184" s="3">
        <v>309.60153576014119</v>
      </c>
    </row>
    <row r="185" spans="19:20" x14ac:dyDescent="0.2">
      <c r="S185">
        <v>183</v>
      </c>
      <c r="T185" s="3">
        <v>315.95910547516507</v>
      </c>
    </row>
    <row r="186" spans="19:20" x14ac:dyDescent="0.2">
      <c r="S186">
        <v>184</v>
      </c>
      <c r="T186" s="3">
        <v>333.17827105921538</v>
      </c>
    </row>
    <row r="187" spans="19:20" x14ac:dyDescent="0.2">
      <c r="S187">
        <v>185</v>
      </c>
      <c r="T187" s="3">
        <v>330.85724147555584</v>
      </c>
    </row>
    <row r="188" spans="19:20" x14ac:dyDescent="0.2">
      <c r="S188">
        <v>186</v>
      </c>
      <c r="T188" s="3">
        <v>339.4580175436605</v>
      </c>
    </row>
    <row r="189" spans="19:20" x14ac:dyDescent="0.2">
      <c r="S189">
        <v>187</v>
      </c>
      <c r="T189" s="3">
        <v>355.83479591896531</v>
      </c>
    </row>
    <row r="190" spans="19:20" x14ac:dyDescent="0.2">
      <c r="S190">
        <v>188</v>
      </c>
      <c r="T190" s="3">
        <v>336.46141632864874</v>
      </c>
    </row>
    <row r="191" spans="19:20" x14ac:dyDescent="0.2">
      <c r="S191">
        <v>189</v>
      </c>
      <c r="T191" s="3">
        <v>287.16577436629689</v>
      </c>
    </row>
    <row r="192" spans="19:20" x14ac:dyDescent="0.2">
      <c r="S192">
        <v>190</v>
      </c>
      <c r="T192" s="3">
        <v>396.00057227078605</v>
      </c>
    </row>
    <row r="193" spans="19:20" x14ac:dyDescent="0.2">
      <c r="S193">
        <v>191</v>
      </c>
      <c r="T193" s="3">
        <v>341.46288431071071</v>
      </c>
    </row>
    <row r="194" spans="19:20" x14ac:dyDescent="0.2">
      <c r="S194">
        <v>192</v>
      </c>
      <c r="T194" s="3">
        <v>331.66854354989238</v>
      </c>
    </row>
    <row r="195" spans="19:20" x14ac:dyDescent="0.2">
      <c r="S195">
        <v>193</v>
      </c>
      <c r="T195" s="3">
        <v>297.30721361067702</v>
      </c>
    </row>
    <row r="196" spans="19:20" x14ac:dyDescent="0.2">
      <c r="S196">
        <v>194</v>
      </c>
      <c r="T196" s="3">
        <v>340.59568226203839</v>
      </c>
    </row>
    <row r="197" spans="19:20" x14ac:dyDescent="0.2">
      <c r="S197">
        <v>195</v>
      </c>
      <c r="T197" s="3">
        <v>361.42177569130899</v>
      </c>
    </row>
    <row r="198" spans="19:20" x14ac:dyDescent="0.2">
      <c r="S198">
        <v>196</v>
      </c>
      <c r="T198" s="3">
        <v>313.37431330362006</v>
      </c>
    </row>
    <row r="199" spans="19:20" x14ac:dyDescent="0.2">
      <c r="S199">
        <v>197</v>
      </c>
      <c r="T199" s="3">
        <v>350.3373761148431</v>
      </c>
    </row>
    <row r="200" spans="19:20" x14ac:dyDescent="0.2">
      <c r="S200">
        <v>198</v>
      </c>
      <c r="T200" s="3">
        <v>344.50997326972879</v>
      </c>
    </row>
    <row r="201" spans="19:20" x14ac:dyDescent="0.2">
      <c r="S201">
        <v>199</v>
      </c>
      <c r="T201" s="3">
        <v>327.69031224879478</v>
      </c>
    </row>
    <row r="202" spans="19:20" x14ac:dyDescent="0.2">
      <c r="S202">
        <v>200</v>
      </c>
      <c r="T202" s="3">
        <v>364.38773126605673</v>
      </c>
    </row>
    <row r="203" spans="19:20" x14ac:dyDescent="0.2">
      <c r="S203">
        <v>201</v>
      </c>
      <c r="T203" s="3">
        <v>308.26887736918877</v>
      </c>
    </row>
    <row r="204" spans="19:20" x14ac:dyDescent="0.2">
      <c r="S204">
        <v>202</v>
      </c>
      <c r="T204" s="3">
        <v>350.26447973631093</v>
      </c>
    </row>
    <row r="205" spans="19:20" x14ac:dyDescent="0.2">
      <c r="S205">
        <v>203</v>
      </c>
      <c r="T205" s="3">
        <v>362.5955329720955</v>
      </c>
    </row>
    <row r="206" spans="19:20" x14ac:dyDescent="0.2">
      <c r="S206">
        <v>204</v>
      </c>
      <c r="T206" s="3">
        <v>348.34500390542513</v>
      </c>
    </row>
    <row r="207" spans="19:20" x14ac:dyDescent="0.2">
      <c r="S207">
        <v>205</v>
      </c>
      <c r="T207" s="3">
        <v>326.84102162764719</v>
      </c>
    </row>
    <row r="208" spans="19:20" x14ac:dyDescent="0.2">
      <c r="S208">
        <v>206</v>
      </c>
      <c r="T208" s="3">
        <v>336.45649058798875</v>
      </c>
    </row>
    <row r="209" spans="19:20" x14ac:dyDescent="0.2">
      <c r="S209">
        <v>207</v>
      </c>
      <c r="T209" s="3">
        <v>337.57015293262231</v>
      </c>
    </row>
    <row r="210" spans="19:20" x14ac:dyDescent="0.2">
      <c r="S210">
        <v>208</v>
      </c>
      <c r="T210" s="3">
        <v>312.01687737190935</v>
      </c>
    </row>
    <row r="211" spans="19:20" x14ac:dyDescent="0.2">
      <c r="S211">
        <v>209</v>
      </c>
      <c r="T211" s="3">
        <v>373.90985881349337</v>
      </c>
    </row>
    <row r="212" spans="19:20" x14ac:dyDescent="0.2">
      <c r="S212">
        <v>210</v>
      </c>
      <c r="T212" s="3">
        <v>404.10583360459793</v>
      </c>
    </row>
    <row r="213" spans="19:20" x14ac:dyDescent="0.2">
      <c r="S213">
        <v>211</v>
      </c>
      <c r="T213" s="3">
        <v>292.0661081513154</v>
      </c>
    </row>
    <row r="214" spans="19:20" x14ac:dyDescent="0.2">
      <c r="S214">
        <v>212</v>
      </c>
      <c r="T214" s="3">
        <v>373.19094640004062</v>
      </c>
    </row>
    <row r="215" spans="19:20" x14ac:dyDescent="0.2">
      <c r="S215">
        <v>213</v>
      </c>
      <c r="T215" s="3">
        <v>351.80024089713964</v>
      </c>
    </row>
    <row r="216" spans="19:20" x14ac:dyDescent="0.2">
      <c r="S216">
        <v>214</v>
      </c>
      <c r="T216" s="3">
        <v>325.37541958728787</v>
      </c>
    </row>
    <row r="217" spans="19:20" x14ac:dyDescent="0.2">
      <c r="S217">
        <v>215</v>
      </c>
      <c r="T217" s="3">
        <v>284.06363524025113</v>
      </c>
    </row>
    <row r="218" spans="19:20" x14ac:dyDescent="0.2">
      <c r="S218">
        <v>216</v>
      </c>
      <c r="T218" s="3">
        <v>364.08981786615311</v>
      </c>
    </row>
    <row r="219" spans="19:20" x14ac:dyDescent="0.2">
      <c r="S219">
        <v>217</v>
      </c>
      <c r="T219" s="3">
        <v>363.53955618286159</v>
      </c>
    </row>
    <row r="220" spans="19:20" x14ac:dyDescent="0.2">
      <c r="S220">
        <v>218</v>
      </c>
      <c r="T220" s="3">
        <v>314.68936223776115</v>
      </c>
    </row>
    <row r="221" spans="19:20" x14ac:dyDescent="0.2">
      <c r="S221">
        <v>219</v>
      </c>
      <c r="T221" s="3">
        <v>353.89893012414325</v>
      </c>
    </row>
    <row r="222" spans="19:20" x14ac:dyDescent="0.2">
      <c r="S222">
        <v>220</v>
      </c>
      <c r="T222" s="3">
        <v>353.79199869669213</v>
      </c>
    </row>
    <row r="223" spans="19:20" x14ac:dyDescent="0.2">
      <c r="S223">
        <v>221</v>
      </c>
      <c r="T223" s="3">
        <v>340.476113618993</v>
      </c>
    </row>
    <row r="224" spans="19:20" x14ac:dyDescent="0.2">
      <c r="S224">
        <v>222</v>
      </c>
      <c r="T224" s="3">
        <v>342.08324816656818</v>
      </c>
    </row>
    <row r="225" spans="19:20" x14ac:dyDescent="0.2">
      <c r="S225">
        <v>223</v>
      </c>
      <c r="T225" s="3">
        <v>356.39462050477158</v>
      </c>
    </row>
    <row r="226" spans="19:20" x14ac:dyDescent="0.2">
      <c r="S226">
        <v>224</v>
      </c>
      <c r="T226" s="3">
        <v>311.09644685964236</v>
      </c>
    </row>
    <row r="227" spans="19:20" x14ac:dyDescent="0.2">
      <c r="S227">
        <v>225</v>
      </c>
      <c r="T227" s="3">
        <v>386.00552638793835</v>
      </c>
    </row>
    <row r="228" spans="19:20" x14ac:dyDescent="0.2">
      <c r="S228">
        <v>226</v>
      </c>
      <c r="T228" s="3">
        <v>325.32565094209895</v>
      </c>
    </row>
    <row r="229" spans="19:20" x14ac:dyDescent="0.2">
      <c r="S229">
        <v>227</v>
      </c>
      <c r="T229" s="3">
        <v>303.06388682972812</v>
      </c>
    </row>
    <row r="230" spans="19:20" x14ac:dyDescent="0.2">
      <c r="S230">
        <v>228</v>
      </c>
      <c r="T230" s="3">
        <v>320.45135533845672</v>
      </c>
    </row>
    <row r="231" spans="19:20" x14ac:dyDescent="0.2">
      <c r="S231">
        <v>229</v>
      </c>
      <c r="T231" s="3">
        <v>354.89402076438927</v>
      </c>
    </row>
    <row r="232" spans="19:20" x14ac:dyDescent="0.2">
      <c r="S232">
        <v>230</v>
      </c>
      <c r="T232" s="3">
        <v>334.35303860042166</v>
      </c>
    </row>
    <row r="233" spans="19:20" x14ac:dyDescent="0.2">
      <c r="S233">
        <v>231</v>
      </c>
      <c r="T233" s="3">
        <v>320.43465947550607</v>
      </c>
    </row>
    <row r="234" spans="19:20" x14ac:dyDescent="0.2">
      <c r="S234">
        <v>232</v>
      </c>
      <c r="T234" s="3">
        <v>348.59965979247835</v>
      </c>
    </row>
    <row r="235" spans="19:20" x14ac:dyDescent="0.2">
      <c r="S235">
        <v>233</v>
      </c>
      <c r="T235" s="3">
        <v>379.35242339265972</v>
      </c>
    </row>
    <row r="236" spans="19:20" x14ac:dyDescent="0.2">
      <c r="S236">
        <v>234</v>
      </c>
      <c r="T236" s="3">
        <v>316.25364884948061</v>
      </c>
    </row>
    <row r="237" spans="19:20" x14ac:dyDescent="0.2">
      <c r="S237">
        <v>235</v>
      </c>
      <c r="T237" s="3">
        <v>306.75310037780537</v>
      </c>
    </row>
    <row r="238" spans="19:20" x14ac:dyDescent="0.2">
      <c r="S238">
        <v>236</v>
      </c>
      <c r="T238" s="3">
        <v>341.66844799109361</v>
      </c>
    </row>
    <row r="239" spans="19:20" x14ac:dyDescent="0.2">
      <c r="S239">
        <v>237</v>
      </c>
      <c r="T239" s="3">
        <v>330.69205065851622</v>
      </c>
    </row>
    <row r="240" spans="19:20" x14ac:dyDescent="0.2">
      <c r="S240">
        <v>238</v>
      </c>
      <c r="T240" s="3">
        <v>330.98936116647752</v>
      </c>
    </row>
    <row r="241" spans="19:20" x14ac:dyDescent="0.2">
      <c r="S241">
        <v>239</v>
      </c>
      <c r="T241" s="3">
        <v>347.45479645873161</v>
      </c>
    </row>
    <row r="242" spans="19:20" x14ac:dyDescent="0.2">
      <c r="S242">
        <v>240</v>
      </c>
      <c r="T242" s="3">
        <v>323.83144368844773</v>
      </c>
    </row>
    <row r="243" spans="19:20" x14ac:dyDescent="0.2">
      <c r="S243">
        <v>241</v>
      </c>
      <c r="T243" s="3">
        <v>312.33124504168097</v>
      </c>
    </row>
    <row r="244" spans="19:20" x14ac:dyDescent="0.2">
      <c r="S244">
        <v>242</v>
      </c>
      <c r="T244" s="3">
        <v>391.02107447860362</v>
      </c>
    </row>
    <row r="245" spans="19:20" x14ac:dyDescent="0.2">
      <c r="S245">
        <v>243</v>
      </c>
      <c r="T245" s="3">
        <v>388.53915833636705</v>
      </c>
    </row>
    <row r="246" spans="19:20" x14ac:dyDescent="0.2">
      <c r="S246">
        <v>244</v>
      </c>
      <c r="T246" s="3">
        <v>293.63666856037975</v>
      </c>
    </row>
    <row r="247" spans="19:20" x14ac:dyDescent="0.2">
      <c r="S247">
        <v>245</v>
      </c>
      <c r="T247" s="3">
        <v>384.52772061713966</v>
      </c>
    </row>
    <row r="248" spans="19:20" x14ac:dyDescent="0.2">
      <c r="S248">
        <v>246</v>
      </c>
      <c r="T248" s="3">
        <v>353.34575815255022</v>
      </c>
    </row>
    <row r="249" spans="19:20" x14ac:dyDescent="0.2">
      <c r="S249">
        <v>247</v>
      </c>
      <c r="T249" s="3">
        <v>339.78147796358684</v>
      </c>
    </row>
    <row r="250" spans="19:20" x14ac:dyDescent="0.2">
      <c r="S250">
        <v>248</v>
      </c>
      <c r="T250" s="3">
        <v>340.56325564326778</v>
      </c>
    </row>
    <row r="251" spans="19:20" x14ac:dyDescent="0.2">
      <c r="S251">
        <v>249</v>
      </c>
      <c r="T251" s="3">
        <v>325.48646645177064</v>
      </c>
    </row>
    <row r="252" spans="19:20" x14ac:dyDescent="0.2">
      <c r="S252">
        <v>250</v>
      </c>
      <c r="T252" s="3">
        <v>312.34418050992588</v>
      </c>
    </row>
    <row r="253" spans="19:20" x14ac:dyDescent="0.2">
      <c r="S253">
        <v>251</v>
      </c>
      <c r="T253" s="3">
        <v>416.85895252889645</v>
      </c>
    </row>
    <row r="254" spans="19:20" x14ac:dyDescent="0.2">
      <c r="S254">
        <v>252</v>
      </c>
      <c r="T254" s="3">
        <v>363.83078127980804</v>
      </c>
    </row>
    <row r="255" spans="19:20" x14ac:dyDescent="0.2">
      <c r="S255">
        <v>253</v>
      </c>
      <c r="T255" s="3">
        <v>354.05396153489568</v>
      </c>
    </row>
    <row r="256" spans="19:20" x14ac:dyDescent="0.2">
      <c r="S256">
        <v>254</v>
      </c>
      <c r="T256" s="3">
        <v>331.06161822009972</v>
      </c>
    </row>
    <row r="257" spans="19:20" x14ac:dyDescent="0.2">
      <c r="S257">
        <v>255</v>
      </c>
      <c r="T257" s="3">
        <v>343.79898696163133</v>
      </c>
    </row>
    <row r="258" spans="19:20" x14ac:dyDescent="0.2">
      <c r="S258">
        <v>256</v>
      </c>
      <c r="T258" s="3">
        <v>316.22435403136603</v>
      </c>
    </row>
    <row r="259" spans="19:20" x14ac:dyDescent="0.2">
      <c r="S259">
        <v>257</v>
      </c>
      <c r="T259" s="3">
        <v>338.29803948569702</v>
      </c>
    </row>
    <row r="260" spans="19:20" x14ac:dyDescent="0.2">
      <c r="S260">
        <v>258</v>
      </c>
      <c r="T260" s="3">
        <v>330.99044355797315</v>
      </c>
    </row>
    <row r="261" spans="19:20" x14ac:dyDescent="0.2">
      <c r="S261">
        <v>259</v>
      </c>
      <c r="T261" s="3">
        <v>438.94987103548868</v>
      </c>
    </row>
    <row r="262" spans="19:20" x14ac:dyDescent="0.2">
      <c r="S262">
        <v>260</v>
      </c>
      <c r="T262" s="3">
        <v>344.09353270599115</v>
      </c>
    </row>
    <row r="263" spans="19:20" x14ac:dyDescent="0.2">
      <c r="S263">
        <v>261</v>
      </c>
      <c r="T263" s="3">
        <v>357.9484468341584</v>
      </c>
    </row>
    <row r="264" spans="19:20" x14ac:dyDescent="0.2">
      <c r="S264">
        <v>262</v>
      </c>
      <c r="T264" s="3">
        <v>323.37032761197281</v>
      </c>
    </row>
    <row r="265" spans="19:20" x14ac:dyDescent="0.2">
      <c r="S265">
        <v>263</v>
      </c>
      <c r="T265" s="3">
        <v>327.69899416589635</v>
      </c>
    </row>
    <row r="266" spans="19:20" x14ac:dyDescent="0.2">
      <c r="S266">
        <v>264</v>
      </c>
      <c r="T266" s="3">
        <v>336.83141830238117</v>
      </c>
    </row>
    <row r="267" spans="19:20" x14ac:dyDescent="0.2">
      <c r="S267">
        <v>265</v>
      </c>
      <c r="T267" s="3">
        <v>365.71563208404842</v>
      </c>
    </row>
    <row r="268" spans="19:20" x14ac:dyDescent="0.2">
      <c r="S268">
        <v>266</v>
      </c>
      <c r="T268" s="3">
        <v>299.01871043005701</v>
      </c>
    </row>
    <row r="269" spans="19:20" x14ac:dyDescent="0.2">
      <c r="S269">
        <v>267</v>
      </c>
      <c r="T269" s="3">
        <v>367.91140941235909</v>
      </c>
    </row>
    <row r="270" spans="19:20" x14ac:dyDescent="0.2">
      <c r="S270">
        <v>268</v>
      </c>
      <c r="T270" s="3">
        <v>323.93028556136005</v>
      </c>
    </row>
    <row r="271" spans="19:20" x14ac:dyDescent="0.2">
      <c r="S271">
        <v>269</v>
      </c>
      <c r="T271" s="3">
        <v>345.92523413509059</v>
      </c>
    </row>
    <row r="272" spans="19:20" x14ac:dyDescent="0.2">
      <c r="S272">
        <v>270</v>
      </c>
      <c r="T272" s="3">
        <v>303.54076693742314</v>
      </c>
    </row>
    <row r="273" spans="19:20" x14ac:dyDescent="0.2">
      <c r="S273">
        <v>271</v>
      </c>
      <c r="T273" s="3">
        <v>379.45036263931502</v>
      </c>
    </row>
    <row r="274" spans="19:20" x14ac:dyDescent="0.2">
      <c r="S274">
        <v>272</v>
      </c>
      <c r="T274" s="3">
        <v>323.18104246151296</v>
      </c>
    </row>
    <row r="275" spans="19:20" x14ac:dyDescent="0.2">
      <c r="S275">
        <v>273</v>
      </c>
      <c r="T275" s="3">
        <v>336.08924443433204</v>
      </c>
    </row>
    <row r="276" spans="19:20" x14ac:dyDescent="0.2">
      <c r="S276">
        <v>274</v>
      </c>
      <c r="T276" s="3">
        <v>339.7689817997458</v>
      </c>
    </row>
    <row r="277" spans="19:20" x14ac:dyDescent="0.2">
      <c r="S277">
        <v>275</v>
      </c>
      <c r="T277" s="3">
        <v>355.28606935827747</v>
      </c>
    </row>
    <row r="278" spans="19:20" x14ac:dyDescent="0.2">
      <c r="S278">
        <v>276</v>
      </c>
      <c r="T278" s="3">
        <v>372.42309667418959</v>
      </c>
    </row>
    <row r="279" spans="19:20" x14ac:dyDescent="0.2">
      <c r="S279">
        <v>277</v>
      </c>
      <c r="T279" s="3">
        <v>344.40347002924881</v>
      </c>
    </row>
    <row r="280" spans="19:20" x14ac:dyDescent="0.2">
      <c r="S280">
        <v>278</v>
      </c>
      <c r="T280" s="3">
        <v>319.0789630147944</v>
      </c>
    </row>
    <row r="281" spans="19:20" x14ac:dyDescent="0.2">
      <c r="S281">
        <v>279</v>
      </c>
      <c r="T281" s="3">
        <v>341.88836885789414</v>
      </c>
    </row>
    <row r="282" spans="19:20" x14ac:dyDescent="0.2">
      <c r="S282">
        <v>280</v>
      </c>
      <c r="T282" s="3">
        <v>345.08743660131557</v>
      </c>
    </row>
    <row r="283" spans="19:20" x14ac:dyDescent="0.2">
      <c r="S283">
        <v>281</v>
      </c>
      <c r="T283" s="3">
        <v>349.72509371862708</v>
      </c>
    </row>
    <row r="284" spans="19:20" x14ac:dyDescent="0.2">
      <c r="S284">
        <v>282</v>
      </c>
      <c r="T284" s="3">
        <v>327.55927805648395</v>
      </c>
    </row>
    <row r="285" spans="19:20" x14ac:dyDescent="0.2">
      <c r="S285">
        <v>283</v>
      </c>
      <c r="T285" s="3">
        <v>317.72836952613289</v>
      </c>
    </row>
    <row r="286" spans="19:20" x14ac:dyDescent="0.2">
      <c r="S286">
        <v>284</v>
      </c>
      <c r="T286" s="3">
        <v>343.31383158826253</v>
      </c>
    </row>
    <row r="287" spans="19:20" x14ac:dyDescent="0.2">
      <c r="S287">
        <v>285</v>
      </c>
      <c r="T287" s="3">
        <v>304.85440856632317</v>
      </c>
    </row>
    <row r="288" spans="19:20" x14ac:dyDescent="0.2">
      <c r="S288">
        <v>286</v>
      </c>
      <c r="T288" s="3">
        <v>363.54349843319443</v>
      </c>
    </row>
    <row r="289" spans="19:20" x14ac:dyDescent="0.2">
      <c r="S289">
        <v>287</v>
      </c>
      <c r="T289" s="3">
        <v>339.6306116266544</v>
      </c>
    </row>
    <row r="290" spans="19:20" x14ac:dyDescent="0.2">
      <c r="S290">
        <v>288</v>
      </c>
      <c r="T290" s="3">
        <v>335.47124428756217</v>
      </c>
    </row>
    <row r="291" spans="19:20" x14ac:dyDescent="0.2">
      <c r="S291">
        <v>289</v>
      </c>
      <c r="T291" s="3">
        <v>309.40422806042085</v>
      </c>
    </row>
    <row r="292" spans="19:20" x14ac:dyDescent="0.2">
      <c r="S292">
        <v>290</v>
      </c>
      <c r="T292" s="3">
        <v>378.28406467000127</v>
      </c>
    </row>
    <row r="293" spans="19:20" x14ac:dyDescent="0.2">
      <c r="S293">
        <v>291</v>
      </c>
      <c r="T293" s="3">
        <v>356.26831040022688</v>
      </c>
    </row>
    <row r="294" spans="19:20" x14ac:dyDescent="0.2">
      <c r="S294">
        <v>292</v>
      </c>
      <c r="T294" s="3">
        <v>410.99487571607312</v>
      </c>
    </row>
    <row r="295" spans="19:20" x14ac:dyDescent="0.2">
      <c r="S295">
        <v>293</v>
      </c>
      <c r="T295" s="3">
        <v>357.17655256190557</v>
      </c>
    </row>
    <row r="296" spans="19:20" x14ac:dyDescent="0.2">
      <c r="S296">
        <v>294</v>
      </c>
      <c r="T296" s="3">
        <v>385.95479411150029</v>
      </c>
    </row>
    <row r="297" spans="19:20" x14ac:dyDescent="0.2">
      <c r="S297">
        <v>295</v>
      </c>
      <c r="T297" s="3">
        <v>318.38519030435867</v>
      </c>
    </row>
    <row r="298" spans="19:20" x14ac:dyDescent="0.2">
      <c r="S298">
        <v>296</v>
      </c>
      <c r="T298" s="3">
        <v>346.76455061180826</v>
      </c>
    </row>
    <row r="299" spans="19:20" x14ac:dyDescent="0.2">
      <c r="S299">
        <v>297</v>
      </c>
      <c r="T299" s="3">
        <v>325.4701709713251</v>
      </c>
    </row>
    <row r="300" spans="19:20" x14ac:dyDescent="0.2">
      <c r="S300">
        <v>298</v>
      </c>
      <c r="T300" s="3">
        <v>350.54581272040463</v>
      </c>
    </row>
    <row r="301" spans="19:20" x14ac:dyDescent="0.2">
      <c r="S301">
        <v>299</v>
      </c>
      <c r="T301" s="3">
        <v>349.66582012630994</v>
      </c>
    </row>
    <row r="302" spans="19:20" x14ac:dyDescent="0.2">
      <c r="S302">
        <v>300</v>
      </c>
      <c r="T302" s="3">
        <v>330.72337907454346</v>
      </c>
    </row>
    <row r="303" spans="19:20" x14ac:dyDescent="0.2">
      <c r="S303">
        <v>301</v>
      </c>
      <c r="T303" s="3">
        <v>336.93801106002292</v>
      </c>
    </row>
    <row r="304" spans="19:20" x14ac:dyDescent="0.2">
      <c r="S304">
        <v>302</v>
      </c>
      <c r="T304" s="3">
        <v>339.99195715675478</v>
      </c>
    </row>
    <row r="305" spans="19:20" x14ac:dyDescent="0.2">
      <c r="S305">
        <v>303</v>
      </c>
      <c r="T305" s="3">
        <v>288.29832755498984</v>
      </c>
    </row>
    <row r="306" spans="19:20" x14ac:dyDescent="0.2">
      <c r="S306">
        <v>304</v>
      </c>
      <c r="T306" s="3">
        <v>324.78982340319089</v>
      </c>
    </row>
    <row r="307" spans="19:20" x14ac:dyDescent="0.2">
      <c r="S307">
        <v>305</v>
      </c>
      <c r="T307" s="3">
        <v>315.4217126848651</v>
      </c>
    </row>
    <row r="308" spans="19:20" x14ac:dyDescent="0.2">
      <c r="S308">
        <v>306</v>
      </c>
      <c r="T308" s="3">
        <v>322.47352732876453</v>
      </c>
    </row>
    <row r="309" spans="19:20" x14ac:dyDescent="0.2">
      <c r="S309">
        <v>307</v>
      </c>
      <c r="T309" s="3">
        <v>305.57298450582243</v>
      </c>
    </row>
    <row r="310" spans="19:20" x14ac:dyDescent="0.2">
      <c r="S310">
        <v>308</v>
      </c>
      <c r="T310" s="3">
        <v>347.9492866715043</v>
      </c>
    </row>
    <row r="311" spans="19:20" x14ac:dyDescent="0.2">
      <c r="S311">
        <v>309</v>
      </c>
      <c r="T311" s="3">
        <v>375.61719217431477</v>
      </c>
    </row>
    <row r="312" spans="19:20" x14ac:dyDescent="0.2">
      <c r="S312">
        <v>310</v>
      </c>
      <c r="T312" s="3">
        <v>335.2636560462891</v>
      </c>
    </row>
    <row r="313" spans="19:20" x14ac:dyDescent="0.2">
      <c r="S313">
        <v>311</v>
      </c>
      <c r="T313" s="3">
        <v>331.08682533342852</v>
      </c>
    </row>
    <row r="314" spans="19:20" x14ac:dyDescent="0.2">
      <c r="S314">
        <v>312</v>
      </c>
      <c r="T314" s="3">
        <v>311.66115132449778</v>
      </c>
    </row>
    <row r="315" spans="19:20" x14ac:dyDescent="0.2">
      <c r="S315">
        <v>313</v>
      </c>
      <c r="T315" s="3">
        <v>315.27915552820309</v>
      </c>
    </row>
    <row r="316" spans="19:20" x14ac:dyDescent="0.2">
      <c r="S316">
        <v>314</v>
      </c>
      <c r="T316" s="3">
        <v>303.07079536834067</v>
      </c>
    </row>
    <row r="317" spans="19:20" x14ac:dyDescent="0.2">
      <c r="S317">
        <v>315</v>
      </c>
      <c r="T317" s="3">
        <v>301.84273517105487</v>
      </c>
    </row>
    <row r="318" spans="19:20" x14ac:dyDescent="0.2">
      <c r="S318">
        <v>316</v>
      </c>
      <c r="T318" s="3">
        <v>326.22757682121443</v>
      </c>
    </row>
    <row r="319" spans="19:20" x14ac:dyDescent="0.2">
      <c r="S319">
        <v>317</v>
      </c>
      <c r="T319" s="3">
        <v>334.91872499838166</v>
      </c>
    </row>
    <row r="320" spans="19:20" x14ac:dyDescent="0.2">
      <c r="S320">
        <v>318</v>
      </c>
      <c r="T320" s="3">
        <v>341.51278338045535</v>
      </c>
    </row>
    <row r="321" spans="19:20" x14ac:dyDescent="0.2">
      <c r="S321">
        <v>319</v>
      </c>
      <c r="T321" s="3">
        <v>341.912003189291</v>
      </c>
    </row>
    <row r="322" spans="19:20" x14ac:dyDescent="0.2">
      <c r="S322">
        <v>320</v>
      </c>
      <c r="T322" s="3">
        <v>332.13055367875234</v>
      </c>
    </row>
    <row r="323" spans="19:20" x14ac:dyDescent="0.2">
      <c r="S323">
        <v>321</v>
      </c>
      <c r="T323" s="3">
        <v>365.6280221929988</v>
      </c>
    </row>
    <row r="324" spans="19:20" x14ac:dyDescent="0.2">
      <c r="S324">
        <v>322</v>
      </c>
      <c r="T324" s="3">
        <v>356.44318599331882</v>
      </c>
    </row>
    <row r="325" spans="19:20" x14ac:dyDescent="0.2">
      <c r="S325">
        <v>323</v>
      </c>
      <c r="T325" s="3">
        <v>330.61251029861342</v>
      </c>
    </row>
    <row r="326" spans="19:20" x14ac:dyDescent="0.2">
      <c r="S326">
        <v>324</v>
      </c>
      <c r="T326" s="3">
        <v>338.2170866735907</v>
      </c>
    </row>
    <row r="327" spans="19:20" x14ac:dyDescent="0.2">
      <c r="S327">
        <v>325</v>
      </c>
      <c r="T327" s="3">
        <v>317.32808052245554</v>
      </c>
    </row>
    <row r="328" spans="19:20" x14ac:dyDescent="0.2">
      <c r="S328">
        <v>326</v>
      </c>
      <c r="T328" s="3">
        <v>331.69210394485583</v>
      </c>
    </row>
    <row r="329" spans="19:20" x14ac:dyDescent="0.2">
      <c r="S329">
        <v>327</v>
      </c>
      <c r="T329" s="3">
        <v>425.11922465547633</v>
      </c>
    </row>
    <row r="330" spans="19:20" x14ac:dyDescent="0.2">
      <c r="S330">
        <v>328</v>
      </c>
      <c r="T330" s="3">
        <v>358.31243168615549</v>
      </c>
    </row>
    <row r="331" spans="19:20" x14ac:dyDescent="0.2">
      <c r="S331">
        <v>329</v>
      </c>
      <c r="T331" s="3">
        <v>380.20618405833847</v>
      </c>
    </row>
    <row r="332" spans="19:20" x14ac:dyDescent="0.2">
      <c r="S332">
        <v>330</v>
      </c>
      <c r="T332" s="3">
        <v>357.90671279472122</v>
      </c>
    </row>
    <row r="333" spans="19:20" x14ac:dyDescent="0.2">
      <c r="S333">
        <v>331</v>
      </c>
      <c r="T333" s="3">
        <v>344.02182717899592</v>
      </c>
    </row>
    <row r="334" spans="19:20" x14ac:dyDescent="0.2">
      <c r="S334">
        <v>332</v>
      </c>
      <c r="T334" s="3">
        <v>280.18622169903034</v>
      </c>
    </row>
    <row r="335" spans="19:20" x14ac:dyDescent="0.2">
      <c r="S335">
        <v>333</v>
      </c>
      <c r="T335" s="3">
        <v>299.3465809154992</v>
      </c>
    </row>
    <row r="336" spans="19:20" x14ac:dyDescent="0.2">
      <c r="S336">
        <v>334</v>
      </c>
      <c r="T336" s="3">
        <v>314.68212001777931</v>
      </c>
    </row>
    <row r="337" spans="19:20" x14ac:dyDescent="0.2">
      <c r="S337">
        <v>335</v>
      </c>
      <c r="T337" s="3">
        <v>318.07837759541206</v>
      </c>
    </row>
    <row r="338" spans="19:20" x14ac:dyDescent="0.2">
      <c r="S338">
        <v>336</v>
      </c>
      <c r="T338" s="3">
        <v>340.16435708188283</v>
      </c>
    </row>
    <row r="339" spans="19:20" x14ac:dyDescent="0.2">
      <c r="S339">
        <v>337</v>
      </c>
      <c r="T339" s="3">
        <v>328.9219280381065</v>
      </c>
    </row>
    <row r="340" spans="19:20" x14ac:dyDescent="0.2">
      <c r="S340">
        <v>338</v>
      </c>
      <c r="T340" s="3">
        <v>349.94369139804729</v>
      </c>
    </row>
    <row r="341" spans="19:20" x14ac:dyDescent="0.2">
      <c r="S341">
        <v>339</v>
      </c>
      <c r="T341" s="3">
        <v>319.5009903239507</v>
      </c>
    </row>
    <row r="342" spans="19:20" x14ac:dyDescent="0.2">
      <c r="S342">
        <v>340</v>
      </c>
      <c r="T342" s="3">
        <v>366.07659548537748</v>
      </c>
    </row>
    <row r="343" spans="19:20" x14ac:dyDescent="0.2">
      <c r="S343">
        <v>341</v>
      </c>
      <c r="T343" s="3">
        <v>360.65597816487059</v>
      </c>
    </row>
    <row r="344" spans="19:20" x14ac:dyDescent="0.2">
      <c r="S344">
        <v>342</v>
      </c>
      <c r="T344" s="3">
        <v>328.9636785566712</v>
      </c>
    </row>
    <row r="345" spans="19:20" x14ac:dyDescent="0.2">
      <c r="S345">
        <v>343</v>
      </c>
      <c r="T345" s="3">
        <v>338.65969295438833</v>
      </c>
    </row>
    <row r="346" spans="19:20" x14ac:dyDescent="0.2">
      <c r="S346">
        <v>344</v>
      </c>
      <c r="T346" s="3">
        <v>310.854108311907</v>
      </c>
    </row>
    <row r="347" spans="19:20" x14ac:dyDescent="0.2">
      <c r="S347">
        <v>345</v>
      </c>
      <c r="T347" s="3">
        <v>381.38972641866513</v>
      </c>
    </row>
    <row r="348" spans="19:20" x14ac:dyDescent="0.2">
      <c r="S348">
        <v>346</v>
      </c>
      <c r="T348" s="3">
        <v>313.03746647206589</v>
      </c>
    </row>
    <row r="349" spans="19:20" x14ac:dyDescent="0.2">
      <c r="S349">
        <v>347</v>
      </c>
      <c r="T349" s="3">
        <v>331.1931552027699</v>
      </c>
    </row>
    <row r="350" spans="19:20" x14ac:dyDescent="0.2">
      <c r="S350">
        <v>348</v>
      </c>
      <c r="T350" s="3">
        <v>386.33135487642409</v>
      </c>
    </row>
    <row r="351" spans="19:20" x14ac:dyDescent="0.2">
      <c r="S351">
        <v>349</v>
      </c>
      <c r="T351" s="3">
        <v>293.67559055835153</v>
      </c>
    </row>
    <row r="352" spans="19:20" x14ac:dyDescent="0.2">
      <c r="S352">
        <v>350</v>
      </c>
      <c r="T352" s="3">
        <v>338.12166237453204</v>
      </c>
    </row>
    <row r="353" spans="19:20" x14ac:dyDescent="0.2">
      <c r="S353">
        <v>351</v>
      </c>
      <c r="T353" s="3">
        <v>408.93213275850439</v>
      </c>
    </row>
    <row r="354" spans="19:20" x14ac:dyDescent="0.2">
      <c r="S354">
        <v>352</v>
      </c>
      <c r="T354" s="3">
        <v>370.50950939144036</v>
      </c>
    </row>
    <row r="355" spans="19:20" x14ac:dyDescent="0.2">
      <c r="S355">
        <v>353</v>
      </c>
      <c r="T355" s="3">
        <v>318.45469932180612</v>
      </c>
    </row>
    <row r="356" spans="19:20" x14ac:dyDescent="0.2">
      <c r="S356">
        <v>354</v>
      </c>
      <c r="T356" s="3">
        <v>351.63734112567505</v>
      </c>
    </row>
    <row r="357" spans="19:20" x14ac:dyDescent="0.2">
      <c r="S357">
        <v>355</v>
      </c>
      <c r="T357" s="3">
        <v>293.26183006222533</v>
      </c>
    </row>
    <row r="358" spans="19:20" x14ac:dyDescent="0.2">
      <c r="S358">
        <v>356</v>
      </c>
      <c r="T358" s="3">
        <v>330.4797503245718</v>
      </c>
    </row>
    <row r="359" spans="19:20" x14ac:dyDescent="0.2">
      <c r="S359">
        <v>357</v>
      </c>
      <c r="T359" s="3">
        <v>334.87988380336685</v>
      </c>
    </row>
    <row r="360" spans="19:20" x14ac:dyDescent="0.2">
      <c r="S360">
        <v>358</v>
      </c>
      <c r="T360" s="3">
        <v>363.67077045613291</v>
      </c>
    </row>
    <row r="361" spans="19:20" x14ac:dyDescent="0.2">
      <c r="S361">
        <v>359</v>
      </c>
      <c r="T361" s="3">
        <v>366.93845327763444</v>
      </c>
    </row>
    <row r="362" spans="19:20" x14ac:dyDescent="0.2">
      <c r="S362">
        <v>360</v>
      </c>
      <c r="T362" s="3">
        <v>375.72749078124548</v>
      </c>
    </row>
    <row r="363" spans="19:20" x14ac:dyDescent="0.2">
      <c r="S363">
        <v>361</v>
      </c>
      <c r="T363" s="3">
        <v>307.54588417608448</v>
      </c>
    </row>
    <row r="364" spans="19:20" x14ac:dyDescent="0.2">
      <c r="S364">
        <v>362</v>
      </c>
      <c r="T364" s="3">
        <v>433.95544525834993</v>
      </c>
    </row>
    <row r="365" spans="19:20" x14ac:dyDescent="0.2">
      <c r="S365">
        <v>363</v>
      </c>
      <c r="T365" s="3">
        <v>348.99136568370261</v>
      </c>
    </row>
    <row r="366" spans="19:20" x14ac:dyDescent="0.2">
      <c r="S366">
        <v>364</v>
      </c>
      <c r="T366" s="3">
        <v>368.19052246528048</v>
      </c>
    </row>
    <row r="367" spans="19:20" x14ac:dyDescent="0.2">
      <c r="S367">
        <v>365</v>
      </c>
      <c r="T367" s="3">
        <v>326.88010987195679</v>
      </c>
    </row>
    <row r="368" spans="19:20" x14ac:dyDescent="0.2">
      <c r="S368">
        <v>366</v>
      </c>
      <c r="T368" s="3">
        <v>300.39175435168312</v>
      </c>
    </row>
    <row r="369" spans="19:20" x14ac:dyDescent="0.2">
      <c r="S369">
        <v>367</v>
      </c>
      <c r="T369" s="3">
        <v>318.85085980546427</v>
      </c>
    </row>
    <row r="370" spans="19:20" x14ac:dyDescent="0.2">
      <c r="S370">
        <v>368</v>
      </c>
      <c r="T370" s="3">
        <v>350.52054899089819</v>
      </c>
    </row>
    <row r="371" spans="19:20" x14ac:dyDescent="0.2">
      <c r="S371">
        <v>369</v>
      </c>
      <c r="T371" s="3">
        <v>340.04097314246525</v>
      </c>
    </row>
    <row r="372" spans="19:20" x14ac:dyDescent="0.2">
      <c r="S372">
        <v>370</v>
      </c>
      <c r="T372" s="3">
        <v>347.48384863774709</v>
      </c>
    </row>
    <row r="373" spans="19:20" x14ac:dyDescent="0.2">
      <c r="S373">
        <v>371</v>
      </c>
      <c r="T373" s="3">
        <v>385.25258164396325</v>
      </c>
    </row>
    <row r="374" spans="19:20" x14ac:dyDescent="0.2">
      <c r="S374">
        <v>372</v>
      </c>
      <c r="T374" s="3">
        <v>358.22924466617815</v>
      </c>
    </row>
    <row r="375" spans="19:20" x14ac:dyDescent="0.2">
      <c r="S375">
        <v>373</v>
      </c>
      <c r="T375" s="3">
        <v>308.01489922146868</v>
      </c>
    </row>
    <row r="376" spans="19:20" x14ac:dyDescent="0.2">
      <c r="S376">
        <v>374</v>
      </c>
      <c r="T376" s="3">
        <v>371.52078635220727</v>
      </c>
    </row>
    <row r="377" spans="19:20" x14ac:dyDescent="0.2">
      <c r="S377">
        <v>375</v>
      </c>
      <c r="T377" s="3">
        <v>329.8764804741225</v>
      </c>
    </row>
    <row r="378" spans="19:20" x14ac:dyDescent="0.2">
      <c r="S378">
        <v>376</v>
      </c>
      <c r="T378" s="3">
        <v>366.23412351890261</v>
      </c>
    </row>
    <row r="379" spans="19:20" x14ac:dyDescent="0.2">
      <c r="S379">
        <v>377</v>
      </c>
      <c r="T379" s="3">
        <v>304.28452336594626</v>
      </c>
    </row>
    <row r="380" spans="19:20" x14ac:dyDescent="0.2">
      <c r="S380">
        <v>378</v>
      </c>
      <c r="T380" s="3">
        <v>351.75581212718623</v>
      </c>
    </row>
    <row r="381" spans="19:20" x14ac:dyDescent="0.2">
      <c r="S381">
        <v>379</v>
      </c>
      <c r="T381" s="3">
        <v>366.56057281004433</v>
      </c>
    </row>
    <row r="382" spans="19:20" x14ac:dyDescent="0.2">
      <c r="S382">
        <v>380</v>
      </c>
      <c r="T382" s="3">
        <v>360.62299501548102</v>
      </c>
    </row>
    <row r="383" spans="19:20" x14ac:dyDescent="0.2">
      <c r="S383">
        <v>381</v>
      </c>
      <c r="T383" s="3">
        <v>360.26805190176168</v>
      </c>
    </row>
    <row r="384" spans="19:20" x14ac:dyDescent="0.2">
      <c r="S384">
        <v>382</v>
      </c>
      <c r="T384" s="3">
        <v>320.3302534209792</v>
      </c>
    </row>
    <row r="385" spans="19:20" x14ac:dyDescent="0.2">
      <c r="S385">
        <v>383</v>
      </c>
      <c r="T385" s="3">
        <v>357.64900309304647</v>
      </c>
    </row>
    <row r="386" spans="19:20" x14ac:dyDescent="0.2">
      <c r="S386">
        <v>384</v>
      </c>
      <c r="T386" s="3">
        <v>328.59514564996368</v>
      </c>
    </row>
    <row r="387" spans="19:20" x14ac:dyDescent="0.2">
      <c r="S387">
        <v>385</v>
      </c>
      <c r="T387" s="3">
        <v>353.06807500127559</v>
      </c>
    </row>
    <row r="388" spans="19:20" x14ac:dyDescent="0.2">
      <c r="S388">
        <v>386</v>
      </c>
      <c r="T388" s="3">
        <v>319.52608956418334</v>
      </c>
    </row>
    <row r="389" spans="19:20" x14ac:dyDescent="0.2">
      <c r="S389">
        <v>387</v>
      </c>
      <c r="T389" s="3">
        <v>330.40802407743519</v>
      </c>
    </row>
    <row r="390" spans="19:20" x14ac:dyDescent="0.2">
      <c r="S390">
        <v>388</v>
      </c>
      <c r="T390" s="3">
        <v>365.97207998942775</v>
      </c>
    </row>
    <row r="391" spans="19:20" x14ac:dyDescent="0.2">
      <c r="S391">
        <v>389</v>
      </c>
      <c r="T391" s="3">
        <v>329.23716830510534</v>
      </c>
    </row>
    <row r="392" spans="19:20" x14ac:dyDescent="0.2">
      <c r="S392">
        <v>390</v>
      </c>
      <c r="T392" s="3">
        <v>338.40810375452708</v>
      </c>
    </row>
    <row r="393" spans="19:20" x14ac:dyDescent="0.2">
      <c r="S393">
        <v>391</v>
      </c>
      <c r="T393" s="3">
        <v>356.20950317790727</v>
      </c>
    </row>
    <row r="394" spans="19:20" x14ac:dyDescent="0.2">
      <c r="S394">
        <v>392</v>
      </c>
      <c r="T394" s="3">
        <v>308.42501800498167</v>
      </c>
    </row>
    <row r="395" spans="19:20" x14ac:dyDescent="0.2">
      <c r="S395">
        <v>393</v>
      </c>
      <c r="T395" s="3">
        <v>303.31958905784256</v>
      </c>
    </row>
    <row r="396" spans="19:20" x14ac:dyDescent="0.2">
      <c r="S396">
        <v>394</v>
      </c>
      <c r="T396" s="3">
        <v>317.67902977866044</v>
      </c>
    </row>
    <row r="397" spans="19:20" x14ac:dyDescent="0.2">
      <c r="S397">
        <v>395</v>
      </c>
      <c r="T397" s="3">
        <v>340.46988866367695</v>
      </c>
    </row>
    <row r="398" spans="19:20" x14ac:dyDescent="0.2">
      <c r="S398">
        <v>396</v>
      </c>
      <c r="T398" s="3">
        <v>361.48570395762994</v>
      </c>
    </row>
    <row r="399" spans="19:20" x14ac:dyDescent="0.2">
      <c r="S399">
        <v>397</v>
      </c>
      <c r="T399" s="3">
        <v>329.7047554409404</v>
      </c>
    </row>
    <row r="400" spans="19:20" x14ac:dyDescent="0.2">
      <c r="S400">
        <v>398</v>
      </c>
      <c r="T400" s="3">
        <v>381.40241765216865</v>
      </c>
    </row>
    <row r="401" spans="19:20" x14ac:dyDescent="0.2">
      <c r="S401">
        <v>399</v>
      </c>
      <c r="T401" s="3">
        <v>336.02132561226927</v>
      </c>
    </row>
    <row r="402" spans="19:20" x14ac:dyDescent="0.2">
      <c r="S402">
        <v>400</v>
      </c>
      <c r="T402" s="3">
        <v>334.62851752647401</v>
      </c>
    </row>
    <row r="403" spans="19:20" x14ac:dyDescent="0.2">
      <c r="S403">
        <v>401</v>
      </c>
      <c r="T403" s="3">
        <v>303.26513306567392</v>
      </c>
    </row>
    <row r="404" spans="19:20" x14ac:dyDescent="0.2">
      <c r="S404">
        <v>402</v>
      </c>
      <c r="T404" s="3">
        <v>367.1842982503598</v>
      </c>
    </row>
    <row r="405" spans="19:20" x14ac:dyDescent="0.2">
      <c r="S405">
        <v>403</v>
      </c>
      <c r="T405" s="3">
        <v>337.0178308951003</v>
      </c>
    </row>
    <row r="406" spans="19:20" x14ac:dyDescent="0.2">
      <c r="S406">
        <v>404</v>
      </c>
      <c r="T406" s="3">
        <v>319.64143315044726</v>
      </c>
    </row>
    <row r="407" spans="19:20" x14ac:dyDescent="0.2">
      <c r="S407">
        <v>405</v>
      </c>
      <c r="T407" s="3">
        <v>371.39784881204292</v>
      </c>
    </row>
    <row r="408" spans="19:20" x14ac:dyDescent="0.2">
      <c r="S408">
        <v>406</v>
      </c>
      <c r="T408" s="3">
        <v>350.42308001539811</v>
      </c>
    </row>
    <row r="409" spans="19:20" x14ac:dyDescent="0.2">
      <c r="S409">
        <v>407</v>
      </c>
      <c r="T409" s="3">
        <v>349.13875677352218</v>
      </c>
    </row>
    <row r="410" spans="19:20" x14ac:dyDescent="0.2">
      <c r="S410">
        <v>408</v>
      </c>
      <c r="T410" s="3">
        <v>327.37507611091553</v>
      </c>
    </row>
    <row r="411" spans="19:20" x14ac:dyDescent="0.2">
      <c r="S411">
        <v>409</v>
      </c>
      <c r="T411" s="3">
        <v>277.63195018070064</v>
      </c>
    </row>
    <row r="412" spans="19:20" x14ac:dyDescent="0.2">
      <c r="S412">
        <v>410</v>
      </c>
      <c r="T412" s="3">
        <v>355.95764653567647</v>
      </c>
    </row>
    <row r="413" spans="19:20" x14ac:dyDescent="0.2">
      <c r="S413">
        <v>411</v>
      </c>
      <c r="T413" s="3">
        <v>350.23717835147721</v>
      </c>
    </row>
    <row r="414" spans="19:20" x14ac:dyDescent="0.2">
      <c r="S414">
        <v>412</v>
      </c>
      <c r="T414" s="3">
        <v>349.30618360272103</v>
      </c>
    </row>
    <row r="415" spans="19:20" x14ac:dyDescent="0.2">
      <c r="S415">
        <v>413</v>
      </c>
      <c r="T415" s="3">
        <v>322.70560922358487</v>
      </c>
    </row>
    <row r="416" spans="19:20" x14ac:dyDescent="0.2">
      <c r="S416">
        <v>414</v>
      </c>
      <c r="T416" s="3">
        <v>329.55013876997236</v>
      </c>
    </row>
    <row r="417" spans="19:20" x14ac:dyDescent="0.2">
      <c r="S417">
        <v>415</v>
      </c>
      <c r="T417" s="3">
        <v>328.33226266112143</v>
      </c>
    </row>
    <row r="418" spans="19:20" x14ac:dyDescent="0.2">
      <c r="S418">
        <v>416</v>
      </c>
      <c r="T418" s="3">
        <v>337.08941397966328</v>
      </c>
    </row>
    <row r="419" spans="19:20" x14ac:dyDescent="0.2">
      <c r="S419">
        <v>417</v>
      </c>
      <c r="T419" s="3">
        <v>403.37875080766082</v>
      </c>
    </row>
    <row r="420" spans="19:20" x14ac:dyDescent="0.2">
      <c r="S420">
        <v>418</v>
      </c>
      <c r="T420" s="3">
        <v>332.64584284958812</v>
      </c>
    </row>
    <row r="421" spans="19:20" x14ac:dyDescent="0.2">
      <c r="S421">
        <v>419</v>
      </c>
      <c r="T421" s="3">
        <v>300.57081431943254</v>
      </c>
    </row>
    <row r="422" spans="19:20" x14ac:dyDescent="0.2">
      <c r="S422">
        <v>420</v>
      </c>
      <c r="T422" s="3">
        <v>334.0727824437227</v>
      </c>
    </row>
    <row r="423" spans="19:20" x14ac:dyDescent="0.2">
      <c r="S423">
        <v>421</v>
      </c>
      <c r="T423" s="3">
        <v>330.31891179675222</v>
      </c>
    </row>
    <row r="424" spans="19:20" x14ac:dyDescent="0.2">
      <c r="S424">
        <v>422</v>
      </c>
      <c r="T424" s="3">
        <v>310.62559053761805</v>
      </c>
    </row>
    <row r="425" spans="19:20" x14ac:dyDescent="0.2">
      <c r="S425">
        <v>423</v>
      </c>
      <c r="T425" s="3">
        <v>347.95550487801921</v>
      </c>
    </row>
    <row r="426" spans="19:20" x14ac:dyDescent="0.2">
      <c r="S426">
        <v>424</v>
      </c>
      <c r="T426" s="3">
        <v>323.23711594375465</v>
      </c>
    </row>
    <row r="427" spans="19:20" x14ac:dyDescent="0.2">
      <c r="S427">
        <v>425</v>
      </c>
      <c r="T427" s="3">
        <v>372.2278430369949</v>
      </c>
    </row>
    <row r="428" spans="19:20" x14ac:dyDescent="0.2">
      <c r="S428">
        <v>426</v>
      </c>
      <c r="T428" s="3">
        <v>313.36715524874489</v>
      </c>
    </row>
    <row r="429" spans="19:20" x14ac:dyDescent="0.2">
      <c r="S429">
        <v>427</v>
      </c>
      <c r="T429" s="3">
        <v>362.62724018372296</v>
      </c>
    </row>
    <row r="430" spans="19:20" x14ac:dyDescent="0.2">
      <c r="S430">
        <v>428</v>
      </c>
      <c r="T430" s="3">
        <v>329.94122485220936</v>
      </c>
    </row>
    <row r="431" spans="19:20" x14ac:dyDescent="0.2">
      <c r="S431">
        <v>429</v>
      </c>
      <c r="T431" s="3">
        <v>373.19429027766824</v>
      </c>
    </row>
    <row r="432" spans="19:20" x14ac:dyDescent="0.2">
      <c r="S432">
        <v>430</v>
      </c>
      <c r="T432" s="3">
        <v>375.71674788896757</v>
      </c>
    </row>
    <row r="433" spans="19:20" x14ac:dyDescent="0.2">
      <c r="S433">
        <v>431</v>
      </c>
      <c r="T433" s="3">
        <v>348.95778658806398</v>
      </c>
    </row>
    <row r="434" spans="19:20" x14ac:dyDescent="0.2">
      <c r="S434">
        <v>432</v>
      </c>
      <c r="T434" s="3">
        <v>287.23083919611076</v>
      </c>
    </row>
    <row r="435" spans="19:20" x14ac:dyDescent="0.2">
      <c r="S435">
        <v>433</v>
      </c>
      <c r="T435" s="3">
        <v>345.49994250948004</v>
      </c>
    </row>
    <row r="436" spans="19:20" x14ac:dyDescent="0.2">
      <c r="S436">
        <v>434</v>
      </c>
      <c r="T436" s="3">
        <v>334.26112684791502</v>
      </c>
    </row>
    <row r="437" spans="19:20" x14ac:dyDescent="0.2">
      <c r="S437">
        <v>435</v>
      </c>
      <c r="T437" s="3">
        <v>377.89552094734302</v>
      </c>
    </row>
    <row r="438" spans="19:20" x14ac:dyDescent="0.2">
      <c r="S438">
        <v>436</v>
      </c>
      <c r="T438" s="3">
        <v>345.5113920838665</v>
      </c>
    </row>
    <row r="439" spans="19:20" x14ac:dyDescent="0.2">
      <c r="S439">
        <v>437</v>
      </c>
      <c r="T439" s="3">
        <v>400.37217455171628</v>
      </c>
    </row>
    <row r="440" spans="19:20" x14ac:dyDescent="0.2">
      <c r="S440">
        <v>438</v>
      </c>
      <c r="T440" s="3">
        <v>342.34159084435601</v>
      </c>
    </row>
    <row r="441" spans="19:20" x14ac:dyDescent="0.2">
      <c r="S441">
        <v>439</v>
      </c>
      <c r="T441" s="3">
        <v>385.75372807833594</v>
      </c>
    </row>
    <row r="442" spans="19:20" x14ac:dyDescent="0.2">
      <c r="S442">
        <v>440</v>
      </c>
      <c r="T442" s="3">
        <v>359.41474195086658</v>
      </c>
    </row>
    <row r="443" spans="19:20" x14ac:dyDescent="0.2">
      <c r="S443">
        <v>441</v>
      </c>
      <c r="T443" s="3">
        <v>400.2816851056827</v>
      </c>
    </row>
    <row r="444" spans="19:20" x14ac:dyDescent="0.2">
      <c r="S444">
        <v>442</v>
      </c>
      <c r="T444" s="3">
        <v>339.75108685005199</v>
      </c>
    </row>
    <row r="445" spans="19:20" x14ac:dyDescent="0.2">
      <c r="S445">
        <v>443</v>
      </c>
      <c r="T445" s="3">
        <v>309.57321255265242</v>
      </c>
    </row>
    <row r="446" spans="19:20" x14ac:dyDescent="0.2">
      <c r="S446">
        <v>444</v>
      </c>
      <c r="T446" s="3">
        <v>328.27533561372854</v>
      </c>
    </row>
    <row r="447" spans="19:20" x14ac:dyDescent="0.2">
      <c r="S447">
        <v>445</v>
      </c>
      <c r="T447" s="3">
        <v>313.30805357942643</v>
      </c>
    </row>
    <row r="448" spans="19:20" x14ac:dyDescent="0.2">
      <c r="S448">
        <v>446</v>
      </c>
      <c r="T448" s="3">
        <v>293.58717139623479</v>
      </c>
    </row>
    <row r="449" spans="19:20" x14ac:dyDescent="0.2">
      <c r="S449">
        <v>447</v>
      </c>
      <c r="T449" s="3">
        <v>338.85002281640294</v>
      </c>
    </row>
    <row r="450" spans="19:20" x14ac:dyDescent="0.2">
      <c r="S450">
        <v>448</v>
      </c>
      <c r="T450" s="3">
        <v>307.99197315699888</v>
      </c>
    </row>
    <row r="451" spans="19:20" x14ac:dyDescent="0.2">
      <c r="S451">
        <v>449</v>
      </c>
      <c r="T451" s="3">
        <v>314.32457504734833</v>
      </c>
    </row>
    <row r="452" spans="19:20" x14ac:dyDescent="0.2">
      <c r="S452">
        <v>450</v>
      </c>
      <c r="T452" s="3">
        <v>323.46003677138629</v>
      </c>
    </row>
    <row r="453" spans="19:20" x14ac:dyDescent="0.2">
      <c r="S453">
        <v>451</v>
      </c>
      <c r="T453" s="3">
        <v>320.26041201802843</v>
      </c>
    </row>
    <row r="454" spans="19:20" x14ac:dyDescent="0.2">
      <c r="S454">
        <v>452</v>
      </c>
      <c r="T454" s="3">
        <v>363.10401502072403</v>
      </c>
    </row>
    <row r="455" spans="19:20" x14ac:dyDescent="0.2">
      <c r="S455">
        <v>453</v>
      </c>
      <c r="T455" s="3">
        <v>357.84322243055368</v>
      </c>
    </row>
    <row r="456" spans="19:20" x14ac:dyDescent="0.2">
      <c r="S456">
        <v>454</v>
      </c>
      <c r="T456" s="3">
        <v>323.98311221704881</v>
      </c>
    </row>
    <row r="457" spans="19:20" x14ac:dyDescent="0.2">
      <c r="S457">
        <v>455</v>
      </c>
      <c r="T457" s="3">
        <v>324.64580120374234</v>
      </c>
    </row>
    <row r="458" spans="19:20" x14ac:dyDescent="0.2">
      <c r="S458">
        <v>456</v>
      </c>
      <c r="T458" s="3">
        <v>313.77706599403706</v>
      </c>
    </row>
    <row r="459" spans="19:20" x14ac:dyDescent="0.2">
      <c r="S459">
        <v>457</v>
      </c>
      <c r="T459" s="3">
        <v>303.63554940513052</v>
      </c>
    </row>
    <row r="460" spans="19:20" x14ac:dyDescent="0.2">
      <c r="S460">
        <v>458</v>
      </c>
      <c r="T460" s="3">
        <v>302.39363665818604</v>
      </c>
    </row>
    <row r="461" spans="19:20" x14ac:dyDescent="0.2">
      <c r="S461">
        <v>459</v>
      </c>
      <c r="T461" s="3">
        <v>338.82982865929063</v>
      </c>
    </row>
    <row r="462" spans="19:20" x14ac:dyDescent="0.2">
      <c r="S462">
        <v>460</v>
      </c>
      <c r="T462" s="3">
        <v>357.24707339259078</v>
      </c>
    </row>
    <row r="463" spans="19:20" x14ac:dyDescent="0.2">
      <c r="S463">
        <v>461</v>
      </c>
      <c r="T463" s="3">
        <v>329.82398352911389</v>
      </c>
    </row>
    <row r="464" spans="19:20" x14ac:dyDescent="0.2">
      <c r="S464">
        <v>462</v>
      </c>
      <c r="T464" s="3">
        <v>365.44738212938256</v>
      </c>
    </row>
    <row r="465" spans="19:20" x14ac:dyDescent="0.2">
      <c r="S465">
        <v>463</v>
      </c>
      <c r="T465" s="3">
        <v>338.33287853210538</v>
      </c>
    </row>
    <row r="466" spans="19:20" x14ac:dyDescent="0.2">
      <c r="S466">
        <v>464</v>
      </c>
      <c r="T466" s="3">
        <v>384.79112416210307</v>
      </c>
    </row>
    <row r="467" spans="19:20" x14ac:dyDescent="0.2">
      <c r="S467">
        <v>465</v>
      </c>
      <c r="T467" s="3">
        <v>304.01490050160362</v>
      </c>
    </row>
    <row r="468" spans="19:20" x14ac:dyDescent="0.2">
      <c r="S468">
        <v>466</v>
      </c>
      <c r="T468" s="3">
        <v>294.48245482087873</v>
      </c>
    </row>
    <row r="469" spans="19:20" x14ac:dyDescent="0.2">
      <c r="S469">
        <v>467</v>
      </c>
      <c r="T469" s="3">
        <v>335.08265390330473</v>
      </c>
    </row>
    <row r="470" spans="19:20" x14ac:dyDescent="0.2">
      <c r="S470">
        <v>468</v>
      </c>
      <c r="T470" s="3">
        <v>302.61364725554319</v>
      </c>
    </row>
    <row r="471" spans="19:20" x14ac:dyDescent="0.2">
      <c r="S471">
        <v>469</v>
      </c>
      <c r="T471" s="3">
        <v>355.02211961833029</v>
      </c>
    </row>
    <row r="472" spans="19:20" x14ac:dyDescent="0.2">
      <c r="S472">
        <v>470</v>
      </c>
      <c r="T472" s="3">
        <v>313.79157806133492</v>
      </c>
    </row>
    <row r="473" spans="19:20" x14ac:dyDescent="0.2">
      <c r="S473">
        <v>471</v>
      </c>
      <c r="T473" s="3">
        <v>347.36657982585194</v>
      </c>
    </row>
    <row r="474" spans="19:20" x14ac:dyDescent="0.2">
      <c r="S474">
        <v>472</v>
      </c>
      <c r="T474" s="3">
        <v>357.13788132793422</v>
      </c>
    </row>
    <row r="475" spans="19:20" x14ac:dyDescent="0.2">
      <c r="S475">
        <v>473</v>
      </c>
      <c r="T475" s="3">
        <v>348.60794815299761</v>
      </c>
    </row>
    <row r="476" spans="19:20" x14ac:dyDescent="0.2">
      <c r="S476">
        <v>474</v>
      </c>
      <c r="T476" s="3">
        <v>337.65368962756668</v>
      </c>
    </row>
    <row r="477" spans="19:20" x14ac:dyDescent="0.2">
      <c r="S477">
        <v>475</v>
      </c>
      <c r="T477" s="3">
        <v>358.9238628541612</v>
      </c>
    </row>
    <row r="478" spans="19:20" x14ac:dyDescent="0.2">
      <c r="S478">
        <v>476</v>
      </c>
      <c r="T478" s="3">
        <v>397.3902600498713</v>
      </c>
    </row>
    <row r="479" spans="19:20" x14ac:dyDescent="0.2">
      <c r="S479">
        <v>477</v>
      </c>
      <c r="T479" s="3">
        <v>327.11718922888684</v>
      </c>
    </row>
    <row r="480" spans="19:20" x14ac:dyDescent="0.2">
      <c r="S480">
        <v>478</v>
      </c>
      <c r="T480" s="3">
        <v>418.00766439680461</v>
      </c>
    </row>
    <row r="481" spans="19:20" x14ac:dyDescent="0.2">
      <c r="S481">
        <v>479</v>
      </c>
      <c r="T481" s="3">
        <v>359.32433825898067</v>
      </c>
    </row>
    <row r="482" spans="19:20" x14ac:dyDescent="0.2">
      <c r="S482">
        <v>480</v>
      </c>
      <c r="T482" s="3">
        <v>332.00672641583105</v>
      </c>
    </row>
    <row r="483" spans="19:20" x14ac:dyDescent="0.2">
      <c r="S483">
        <v>481</v>
      </c>
      <c r="T483" s="3">
        <v>323.8059231363498</v>
      </c>
    </row>
    <row r="484" spans="19:20" x14ac:dyDescent="0.2">
      <c r="S484">
        <v>482</v>
      </c>
      <c r="T484" s="3">
        <v>321.6840964123582</v>
      </c>
    </row>
    <row r="485" spans="19:20" x14ac:dyDescent="0.2">
      <c r="S485">
        <v>483</v>
      </c>
      <c r="T485" s="3">
        <v>373.6345284821715</v>
      </c>
    </row>
    <row r="486" spans="19:20" x14ac:dyDescent="0.2">
      <c r="S486">
        <v>484</v>
      </c>
      <c r="T486" s="3">
        <v>297.66783183915419</v>
      </c>
    </row>
    <row r="487" spans="19:20" x14ac:dyDescent="0.2">
      <c r="S487">
        <v>485</v>
      </c>
      <c r="T487" s="3">
        <v>322.18251819723707</v>
      </c>
    </row>
    <row r="488" spans="19:20" x14ac:dyDescent="0.2">
      <c r="S488">
        <v>486</v>
      </c>
      <c r="T488" s="3">
        <v>305.92445103896944</v>
      </c>
    </row>
    <row r="489" spans="19:20" x14ac:dyDescent="0.2">
      <c r="S489">
        <v>487</v>
      </c>
      <c r="T489" s="3">
        <v>326.26401854068683</v>
      </c>
    </row>
    <row r="490" spans="19:20" x14ac:dyDescent="0.2">
      <c r="S490">
        <v>488</v>
      </c>
      <c r="T490" s="3">
        <v>343.86625886206201</v>
      </c>
    </row>
    <row r="491" spans="19:20" x14ac:dyDescent="0.2">
      <c r="S491">
        <v>489</v>
      </c>
      <c r="T491" s="3">
        <v>339.31411930205667</v>
      </c>
    </row>
    <row r="492" spans="19:20" x14ac:dyDescent="0.2">
      <c r="S492">
        <v>490</v>
      </c>
      <c r="T492" s="3">
        <v>359.49212875881403</v>
      </c>
    </row>
    <row r="493" spans="19:20" x14ac:dyDescent="0.2">
      <c r="S493">
        <v>491</v>
      </c>
      <c r="T493" s="3">
        <v>332.04380497210963</v>
      </c>
    </row>
    <row r="494" spans="19:20" x14ac:dyDescent="0.2">
      <c r="S494">
        <v>492</v>
      </c>
      <c r="T494" s="3">
        <v>347.95508174761505</v>
      </c>
    </row>
    <row r="495" spans="19:20" x14ac:dyDescent="0.2">
      <c r="S495">
        <v>493</v>
      </c>
      <c r="T495" s="3">
        <v>319.56661571132867</v>
      </c>
    </row>
    <row r="496" spans="19:20" x14ac:dyDescent="0.2">
      <c r="S496">
        <v>494</v>
      </c>
      <c r="T496" s="3">
        <v>329.12378952852185</v>
      </c>
    </row>
    <row r="497" spans="19:20" x14ac:dyDescent="0.2">
      <c r="S497">
        <v>495</v>
      </c>
      <c r="T497" s="3">
        <v>344.61760115589414</v>
      </c>
    </row>
    <row r="498" spans="19:20" x14ac:dyDescent="0.2">
      <c r="S498">
        <v>496</v>
      </c>
      <c r="T498" s="3">
        <v>333.20923231782001</v>
      </c>
    </row>
    <row r="499" spans="19:20" x14ac:dyDescent="0.2">
      <c r="S499">
        <v>497</v>
      </c>
      <c r="T499" s="3">
        <v>268.07779454677194</v>
      </c>
    </row>
    <row r="500" spans="19:20" x14ac:dyDescent="0.2">
      <c r="S500">
        <v>498</v>
      </c>
      <c r="T500" s="3">
        <v>342.8117793803429</v>
      </c>
    </row>
    <row r="501" spans="19:20" x14ac:dyDescent="0.2">
      <c r="S501">
        <v>499</v>
      </c>
      <c r="T501" s="3">
        <v>326.12739576551382</v>
      </c>
    </row>
    <row r="502" spans="19:20" x14ac:dyDescent="0.2">
      <c r="S502">
        <v>500</v>
      </c>
      <c r="T502" s="3">
        <v>341.16529976219107</v>
      </c>
    </row>
    <row r="503" spans="19:20" x14ac:dyDescent="0.2">
      <c r="S503">
        <v>501</v>
      </c>
      <c r="T503" s="3">
        <v>391.6643192411496</v>
      </c>
    </row>
    <row r="504" spans="19:20" x14ac:dyDescent="0.2">
      <c r="S504">
        <v>502</v>
      </c>
      <c r="T504" s="3">
        <v>334.10378728400582</v>
      </c>
    </row>
    <row r="505" spans="19:20" x14ac:dyDescent="0.2">
      <c r="S505">
        <v>503</v>
      </c>
      <c r="T505" s="3">
        <v>324.66941366773381</v>
      </c>
    </row>
    <row r="506" spans="19:20" x14ac:dyDescent="0.2">
      <c r="S506">
        <v>504</v>
      </c>
      <c r="T506" s="3">
        <v>355.48066327462709</v>
      </c>
    </row>
    <row r="507" spans="19:20" x14ac:dyDescent="0.2">
      <c r="S507">
        <v>505</v>
      </c>
      <c r="T507" s="3">
        <v>344.85845920279849</v>
      </c>
    </row>
    <row r="508" spans="19:20" x14ac:dyDescent="0.2">
      <c r="S508">
        <v>506</v>
      </c>
      <c r="T508" s="3">
        <v>289.51402800913286</v>
      </c>
    </row>
    <row r="509" spans="19:20" x14ac:dyDescent="0.2">
      <c r="S509">
        <v>507</v>
      </c>
      <c r="T509" s="3">
        <v>362.65952374602597</v>
      </c>
    </row>
    <row r="510" spans="19:20" x14ac:dyDescent="0.2">
      <c r="S510">
        <v>508</v>
      </c>
      <c r="T510" s="3">
        <v>304.79789004606135</v>
      </c>
    </row>
    <row r="511" spans="19:20" x14ac:dyDescent="0.2">
      <c r="S511">
        <v>509</v>
      </c>
      <c r="T511" s="3">
        <v>344.48684189898194</v>
      </c>
    </row>
    <row r="512" spans="19:20" x14ac:dyDescent="0.2">
      <c r="S512">
        <v>510</v>
      </c>
      <c r="T512" s="3">
        <v>321.85056683296125</v>
      </c>
    </row>
    <row r="513" spans="19:20" x14ac:dyDescent="0.2">
      <c r="S513">
        <v>511</v>
      </c>
      <c r="T513" s="3">
        <v>285.17376814180432</v>
      </c>
    </row>
    <row r="514" spans="19:20" x14ac:dyDescent="0.2">
      <c r="S514">
        <v>512</v>
      </c>
      <c r="T514" s="3">
        <v>357.05982490965624</v>
      </c>
    </row>
    <row r="515" spans="19:20" x14ac:dyDescent="0.2">
      <c r="S515">
        <v>513</v>
      </c>
      <c r="T515" s="3">
        <v>336.17844970584008</v>
      </c>
    </row>
    <row r="516" spans="19:20" x14ac:dyDescent="0.2">
      <c r="S516">
        <v>514</v>
      </c>
      <c r="T516" s="3">
        <v>350.73717531835399</v>
      </c>
    </row>
    <row r="517" spans="19:20" x14ac:dyDescent="0.2">
      <c r="S517">
        <v>515</v>
      </c>
      <c r="T517" s="3">
        <v>354.553998140148</v>
      </c>
    </row>
    <row r="518" spans="19:20" x14ac:dyDescent="0.2">
      <c r="S518">
        <v>516</v>
      </c>
      <c r="T518" s="3">
        <v>395.93344605278264</v>
      </c>
    </row>
    <row r="519" spans="19:20" x14ac:dyDescent="0.2">
      <c r="S519">
        <v>517</v>
      </c>
      <c r="T519" s="3">
        <v>302.4370012779973</v>
      </c>
    </row>
    <row r="520" spans="19:20" x14ac:dyDescent="0.2">
      <c r="S520">
        <v>518</v>
      </c>
      <c r="T520" s="3">
        <v>324.02423247364817</v>
      </c>
    </row>
    <row r="521" spans="19:20" x14ac:dyDescent="0.2">
      <c r="S521">
        <v>519</v>
      </c>
      <c r="T521" s="3">
        <v>296.13418360635882</v>
      </c>
    </row>
    <row r="522" spans="19:20" x14ac:dyDescent="0.2">
      <c r="S522">
        <v>520</v>
      </c>
      <c r="T522" s="3">
        <v>311.06573624089179</v>
      </c>
    </row>
    <row r="523" spans="19:20" x14ac:dyDescent="0.2">
      <c r="S523">
        <v>521</v>
      </c>
      <c r="T523" s="3">
        <v>297.50370834687436</v>
      </c>
    </row>
    <row r="524" spans="19:20" x14ac:dyDescent="0.2">
      <c r="S524">
        <v>522</v>
      </c>
      <c r="T524" s="3">
        <v>334.47309926382167</v>
      </c>
    </row>
    <row r="525" spans="19:20" x14ac:dyDescent="0.2">
      <c r="S525">
        <v>523</v>
      </c>
      <c r="T525" s="3">
        <v>300.41446958227317</v>
      </c>
    </row>
    <row r="526" spans="19:20" x14ac:dyDescent="0.2">
      <c r="S526">
        <v>524</v>
      </c>
      <c r="T526" s="3">
        <v>326.4995582111714</v>
      </c>
    </row>
    <row r="527" spans="19:20" x14ac:dyDescent="0.2">
      <c r="S527">
        <v>525</v>
      </c>
      <c r="T527" s="3">
        <v>376.26054515570746</v>
      </c>
    </row>
    <row r="528" spans="19:20" x14ac:dyDescent="0.2">
      <c r="S528">
        <v>526</v>
      </c>
      <c r="T528" s="3">
        <v>380.9577592536782</v>
      </c>
    </row>
    <row r="529" spans="19:20" x14ac:dyDescent="0.2">
      <c r="S529">
        <v>527</v>
      </c>
      <c r="T529" s="3">
        <v>358.93516168906785</v>
      </c>
    </row>
    <row r="530" spans="19:20" x14ac:dyDescent="0.2">
      <c r="S530">
        <v>528</v>
      </c>
      <c r="T530" s="3">
        <v>308.80694205224682</v>
      </c>
    </row>
    <row r="531" spans="19:20" x14ac:dyDescent="0.2">
      <c r="S531">
        <v>529</v>
      </c>
      <c r="T531" s="3">
        <v>308.81165164816917</v>
      </c>
    </row>
    <row r="532" spans="19:20" x14ac:dyDescent="0.2">
      <c r="S532">
        <v>530</v>
      </c>
      <c r="T532" s="3">
        <v>341.18874148097689</v>
      </c>
    </row>
    <row r="533" spans="19:20" x14ac:dyDescent="0.2">
      <c r="S533">
        <v>531</v>
      </c>
      <c r="T533" s="3">
        <v>312.03950259663583</v>
      </c>
    </row>
    <row r="534" spans="19:20" x14ac:dyDescent="0.2">
      <c r="S534">
        <v>532</v>
      </c>
      <c r="T534" s="3">
        <v>341.79355118562688</v>
      </c>
    </row>
    <row r="535" spans="19:20" x14ac:dyDescent="0.2">
      <c r="S535">
        <v>533</v>
      </c>
      <c r="T535" s="3">
        <v>296.84998997313528</v>
      </c>
    </row>
    <row r="536" spans="19:20" x14ac:dyDescent="0.2">
      <c r="S536">
        <v>534</v>
      </c>
      <c r="T536" s="3">
        <v>353.21569182088882</v>
      </c>
    </row>
    <row r="537" spans="19:20" x14ac:dyDescent="0.2">
      <c r="S537">
        <v>535</v>
      </c>
      <c r="T537" s="3">
        <v>329.12790339337499</v>
      </c>
    </row>
    <row r="538" spans="19:20" x14ac:dyDescent="0.2">
      <c r="S538">
        <v>536</v>
      </c>
      <c r="T538" s="3">
        <v>294.46655657734266</v>
      </c>
    </row>
    <row r="539" spans="19:20" x14ac:dyDescent="0.2">
      <c r="S539">
        <v>537</v>
      </c>
      <c r="T539" s="3">
        <v>303.90779786204462</v>
      </c>
    </row>
    <row r="540" spans="19:20" x14ac:dyDescent="0.2">
      <c r="S540">
        <v>538</v>
      </c>
      <c r="T540" s="3">
        <v>339.46203515815904</v>
      </c>
    </row>
    <row r="541" spans="19:20" x14ac:dyDescent="0.2">
      <c r="S541">
        <v>539</v>
      </c>
      <c r="T541" s="3">
        <v>371.46739963842754</v>
      </c>
    </row>
    <row r="542" spans="19:20" x14ac:dyDescent="0.2">
      <c r="S542">
        <v>540</v>
      </c>
      <c r="T542" s="3">
        <v>362.09612738222586</v>
      </c>
    </row>
    <row r="543" spans="19:20" x14ac:dyDescent="0.2">
      <c r="S543">
        <v>541</v>
      </c>
      <c r="T543" s="3">
        <v>376.34540684676892</v>
      </c>
    </row>
    <row r="544" spans="19:20" x14ac:dyDescent="0.2">
      <c r="S544">
        <v>542</v>
      </c>
      <c r="T544" s="3">
        <v>330.80266353004544</v>
      </c>
    </row>
    <row r="545" spans="19:20" x14ac:dyDescent="0.2">
      <c r="S545">
        <v>543</v>
      </c>
      <c r="T545" s="3">
        <v>326.49085839364204</v>
      </c>
    </row>
    <row r="546" spans="19:20" x14ac:dyDescent="0.2">
      <c r="S546">
        <v>544</v>
      </c>
      <c r="T546" s="3">
        <v>371.97335668822035</v>
      </c>
    </row>
    <row r="547" spans="19:20" x14ac:dyDescent="0.2">
      <c r="S547">
        <v>545</v>
      </c>
      <c r="T547" s="3">
        <v>339.32519185880329</v>
      </c>
    </row>
    <row r="548" spans="19:20" x14ac:dyDescent="0.2">
      <c r="S548">
        <v>546</v>
      </c>
      <c r="T548" s="3">
        <v>353.486049829195</v>
      </c>
    </row>
    <row r="549" spans="19:20" x14ac:dyDescent="0.2">
      <c r="S549">
        <v>547</v>
      </c>
      <c r="T549" s="3">
        <v>324.05020850867487</v>
      </c>
    </row>
    <row r="550" spans="19:20" x14ac:dyDescent="0.2">
      <c r="S550">
        <v>548</v>
      </c>
      <c r="T550" s="3">
        <v>324.36359510468685</v>
      </c>
    </row>
    <row r="551" spans="19:20" x14ac:dyDescent="0.2">
      <c r="S551">
        <v>549</v>
      </c>
      <c r="T551" s="3">
        <v>354.1158057755697</v>
      </c>
    </row>
    <row r="552" spans="19:20" x14ac:dyDescent="0.2">
      <c r="S552">
        <v>550</v>
      </c>
      <c r="T552" s="3">
        <v>355.03583384892937</v>
      </c>
    </row>
    <row r="553" spans="19:20" x14ac:dyDescent="0.2">
      <c r="S553">
        <v>551</v>
      </c>
      <c r="T553" s="3">
        <v>309.43223949939261</v>
      </c>
    </row>
    <row r="554" spans="19:20" x14ac:dyDescent="0.2">
      <c r="S554">
        <v>552</v>
      </c>
      <c r="T554" s="3">
        <v>355.19976419904435</v>
      </c>
    </row>
    <row r="555" spans="19:20" x14ac:dyDescent="0.2">
      <c r="S555">
        <v>553</v>
      </c>
      <c r="T555" s="3">
        <v>351.65116321399358</v>
      </c>
    </row>
    <row r="556" spans="19:20" x14ac:dyDescent="0.2">
      <c r="S556">
        <v>554</v>
      </c>
      <c r="T556" s="3">
        <v>365.81064239561573</v>
      </c>
    </row>
    <row r="557" spans="19:20" x14ac:dyDescent="0.2">
      <c r="S557">
        <v>555</v>
      </c>
      <c r="T557" s="3">
        <v>322.97954298651769</v>
      </c>
    </row>
    <row r="558" spans="19:20" x14ac:dyDescent="0.2">
      <c r="S558">
        <v>556</v>
      </c>
      <c r="T558" s="3">
        <v>314.4795607138285</v>
      </c>
    </row>
    <row r="559" spans="19:20" x14ac:dyDescent="0.2">
      <c r="S559">
        <v>557</v>
      </c>
      <c r="T559" s="3">
        <v>300.25984180822934</v>
      </c>
    </row>
    <row r="560" spans="19:20" x14ac:dyDescent="0.2">
      <c r="S560">
        <v>558</v>
      </c>
      <c r="T560" s="3">
        <v>335.01816725543119</v>
      </c>
    </row>
    <row r="561" spans="19:20" x14ac:dyDescent="0.2">
      <c r="S561">
        <v>559</v>
      </c>
      <c r="T561" s="3">
        <v>387.92314075897627</v>
      </c>
    </row>
    <row r="562" spans="19:20" x14ac:dyDescent="0.2">
      <c r="S562">
        <v>560</v>
      </c>
      <c r="T562" s="3">
        <v>298.56725882183576</v>
      </c>
    </row>
    <row r="563" spans="19:20" x14ac:dyDescent="0.2">
      <c r="S563">
        <v>561</v>
      </c>
      <c r="T563" s="3">
        <v>361.04535618226487</v>
      </c>
    </row>
    <row r="564" spans="19:20" x14ac:dyDescent="0.2">
      <c r="S564">
        <v>562</v>
      </c>
      <c r="T564" s="3">
        <v>321.60906149343083</v>
      </c>
    </row>
    <row r="565" spans="19:20" x14ac:dyDescent="0.2">
      <c r="S565">
        <v>563</v>
      </c>
      <c r="T565" s="3">
        <v>387.24908004854717</v>
      </c>
    </row>
    <row r="566" spans="19:20" x14ac:dyDescent="0.2">
      <c r="S566">
        <v>564</v>
      </c>
      <c r="T566" s="3">
        <v>331.29902507565589</v>
      </c>
    </row>
    <row r="567" spans="19:20" x14ac:dyDescent="0.2">
      <c r="S567">
        <v>565</v>
      </c>
      <c r="T567" s="3">
        <v>388.5326330921942</v>
      </c>
    </row>
    <row r="568" spans="19:20" x14ac:dyDescent="0.2">
      <c r="S568">
        <v>566</v>
      </c>
      <c r="T568" s="3">
        <v>292.32160730650844</v>
      </c>
    </row>
    <row r="569" spans="19:20" x14ac:dyDescent="0.2">
      <c r="S569">
        <v>567</v>
      </c>
      <c r="T569" s="3">
        <v>395.81115603793984</v>
      </c>
    </row>
    <row r="570" spans="19:20" x14ac:dyDescent="0.2">
      <c r="S570">
        <v>568</v>
      </c>
      <c r="T570" s="3">
        <v>353.88023671495671</v>
      </c>
    </row>
    <row r="571" spans="19:20" x14ac:dyDescent="0.2">
      <c r="S571">
        <v>569</v>
      </c>
      <c r="T571" s="3">
        <v>323.84660264752466</v>
      </c>
    </row>
    <row r="572" spans="19:20" x14ac:dyDescent="0.2">
      <c r="S572">
        <v>570</v>
      </c>
      <c r="T572" s="3">
        <v>334.30818889088613</v>
      </c>
    </row>
    <row r="573" spans="19:20" x14ac:dyDescent="0.2">
      <c r="S573">
        <v>571</v>
      </c>
      <c r="T573" s="3">
        <v>349.89623097782606</v>
      </c>
    </row>
    <row r="574" spans="19:20" x14ac:dyDescent="0.2">
      <c r="S574">
        <v>572</v>
      </c>
      <c r="T574" s="3">
        <v>311.53367590273706</v>
      </c>
    </row>
    <row r="575" spans="19:20" x14ac:dyDescent="0.2">
      <c r="S575">
        <v>573</v>
      </c>
      <c r="T575" s="3">
        <v>361.56668031604488</v>
      </c>
    </row>
    <row r="576" spans="19:20" x14ac:dyDescent="0.2">
      <c r="S576">
        <v>574</v>
      </c>
      <c r="T576" s="3">
        <v>356.05600211468135</v>
      </c>
    </row>
    <row r="577" spans="19:20" x14ac:dyDescent="0.2">
      <c r="S577">
        <v>575</v>
      </c>
      <c r="T577" s="3">
        <v>355.15947619342694</v>
      </c>
    </row>
    <row r="578" spans="19:20" x14ac:dyDescent="0.2">
      <c r="S578">
        <v>576</v>
      </c>
      <c r="T578" s="3">
        <v>308.43770727013691</v>
      </c>
    </row>
    <row r="579" spans="19:20" x14ac:dyDescent="0.2">
      <c r="S579">
        <v>577</v>
      </c>
      <c r="T579" s="3">
        <v>346.5443724178744</v>
      </c>
    </row>
    <row r="580" spans="19:20" x14ac:dyDescent="0.2">
      <c r="S580">
        <v>578</v>
      </c>
      <c r="T580" s="3">
        <v>372.13743506719584</v>
      </c>
    </row>
    <row r="581" spans="19:20" x14ac:dyDescent="0.2">
      <c r="S581">
        <v>579</v>
      </c>
      <c r="T581" s="3">
        <v>372.5030420422105</v>
      </c>
    </row>
    <row r="582" spans="19:20" x14ac:dyDescent="0.2">
      <c r="S582">
        <v>580</v>
      </c>
      <c r="T582" s="3">
        <v>337.16165270721933</v>
      </c>
    </row>
    <row r="583" spans="19:20" x14ac:dyDescent="0.2">
      <c r="S583">
        <v>581</v>
      </c>
      <c r="T583" s="3">
        <v>360.31324817846371</v>
      </c>
    </row>
    <row r="584" spans="19:20" x14ac:dyDescent="0.2">
      <c r="S584">
        <v>582</v>
      </c>
      <c r="T584" s="3">
        <v>376.7394624953597</v>
      </c>
    </row>
    <row r="585" spans="19:20" x14ac:dyDescent="0.2">
      <c r="S585">
        <v>583</v>
      </c>
      <c r="T585" s="3">
        <v>345.09280394676392</v>
      </c>
    </row>
    <row r="586" spans="19:20" x14ac:dyDescent="0.2">
      <c r="S586">
        <v>584</v>
      </c>
      <c r="T586" s="3">
        <v>338.27303704405335</v>
      </c>
    </row>
    <row r="587" spans="19:20" x14ac:dyDescent="0.2">
      <c r="S587">
        <v>585</v>
      </c>
      <c r="T587" s="3">
        <v>305.96883900280693</v>
      </c>
    </row>
    <row r="588" spans="19:20" x14ac:dyDescent="0.2">
      <c r="S588">
        <v>586</v>
      </c>
      <c r="T588" s="3">
        <v>326.70487839590118</v>
      </c>
    </row>
    <row r="589" spans="19:20" x14ac:dyDescent="0.2">
      <c r="S589">
        <v>587</v>
      </c>
      <c r="T589" s="3">
        <v>288.84462593270223</v>
      </c>
    </row>
    <row r="590" spans="19:20" x14ac:dyDescent="0.2">
      <c r="S590">
        <v>588</v>
      </c>
      <c r="T590" s="3">
        <v>326.52792799617197</v>
      </c>
    </row>
    <row r="591" spans="19:20" x14ac:dyDescent="0.2">
      <c r="S591">
        <v>589</v>
      </c>
      <c r="T591" s="3">
        <v>379.04560080653653</v>
      </c>
    </row>
    <row r="592" spans="19:20" x14ac:dyDescent="0.2">
      <c r="S592">
        <v>590</v>
      </c>
      <c r="T592" s="3">
        <v>337.17628816048045</v>
      </c>
    </row>
    <row r="593" spans="19:20" x14ac:dyDescent="0.2">
      <c r="S593">
        <v>591</v>
      </c>
      <c r="T593" s="3">
        <v>331.53632052644423</v>
      </c>
    </row>
    <row r="594" spans="19:20" x14ac:dyDescent="0.2">
      <c r="S594">
        <v>592</v>
      </c>
      <c r="T594" s="3">
        <v>348.81544825403319</v>
      </c>
    </row>
    <row r="595" spans="19:20" x14ac:dyDescent="0.2">
      <c r="S595">
        <v>593</v>
      </c>
      <c r="T595" s="3">
        <v>346.67691186212227</v>
      </c>
    </row>
    <row r="596" spans="19:20" x14ac:dyDescent="0.2">
      <c r="S596">
        <v>594</v>
      </c>
      <c r="T596" s="3">
        <v>337.76895069690192</v>
      </c>
    </row>
    <row r="597" spans="19:20" x14ac:dyDescent="0.2">
      <c r="S597">
        <v>595</v>
      </c>
      <c r="T597" s="3">
        <v>366.40422130344569</v>
      </c>
    </row>
    <row r="598" spans="19:20" x14ac:dyDescent="0.2">
      <c r="S598">
        <v>596</v>
      </c>
      <c r="T598" s="3">
        <v>361.41148679222283</v>
      </c>
    </row>
    <row r="599" spans="19:20" x14ac:dyDescent="0.2">
      <c r="S599">
        <v>597</v>
      </c>
      <c r="T599" s="3">
        <v>346.64788471728019</v>
      </c>
    </row>
    <row r="600" spans="19:20" x14ac:dyDescent="0.2">
      <c r="S600">
        <v>598</v>
      </c>
      <c r="T600" s="3">
        <v>290.14904726361112</v>
      </c>
    </row>
    <row r="601" spans="19:20" x14ac:dyDescent="0.2">
      <c r="S601">
        <v>599</v>
      </c>
      <c r="T601" s="3">
        <v>305.7689407766473</v>
      </c>
    </row>
    <row r="602" spans="19:20" x14ac:dyDescent="0.2">
      <c r="S602">
        <v>600</v>
      </c>
      <c r="T602" s="3">
        <v>298.1650031410291</v>
      </c>
    </row>
    <row r="603" spans="19:20" x14ac:dyDescent="0.2">
      <c r="S603">
        <v>601</v>
      </c>
      <c r="T603" s="3">
        <v>343.63821565469067</v>
      </c>
    </row>
    <row r="604" spans="19:20" x14ac:dyDescent="0.2">
      <c r="S604">
        <v>602</v>
      </c>
      <c r="T604" s="3">
        <v>339.39967130396701</v>
      </c>
    </row>
    <row r="605" spans="19:20" x14ac:dyDescent="0.2">
      <c r="S605">
        <v>603</v>
      </c>
      <c r="T605" s="3">
        <v>333.63126595016479</v>
      </c>
    </row>
    <row r="606" spans="19:20" x14ac:dyDescent="0.2">
      <c r="S606">
        <v>604</v>
      </c>
      <c r="T606" s="3">
        <v>303.7720734678856</v>
      </c>
    </row>
    <row r="607" spans="19:20" x14ac:dyDescent="0.2">
      <c r="S607">
        <v>605</v>
      </c>
      <c r="T607" s="3">
        <v>372.16183627505455</v>
      </c>
    </row>
    <row r="608" spans="19:20" x14ac:dyDescent="0.2">
      <c r="S608">
        <v>606</v>
      </c>
      <c r="T608" s="3">
        <v>337.34943548534085</v>
      </c>
    </row>
    <row r="609" spans="19:20" x14ac:dyDescent="0.2">
      <c r="S609">
        <v>607</v>
      </c>
      <c r="T609" s="3">
        <v>321.06594955580289</v>
      </c>
    </row>
    <row r="610" spans="19:20" x14ac:dyDescent="0.2">
      <c r="S610">
        <v>608</v>
      </c>
      <c r="T610" s="3">
        <v>296.78013623805521</v>
      </c>
    </row>
    <row r="611" spans="19:20" x14ac:dyDescent="0.2">
      <c r="S611">
        <v>609</v>
      </c>
      <c r="T611" s="3">
        <v>345.34178607139381</v>
      </c>
    </row>
    <row r="612" spans="19:20" x14ac:dyDescent="0.2">
      <c r="S612">
        <v>610</v>
      </c>
      <c r="T612" s="3">
        <v>333.88863323733591</v>
      </c>
    </row>
    <row r="613" spans="19:20" x14ac:dyDescent="0.2">
      <c r="S613">
        <v>611</v>
      </c>
      <c r="T613" s="3">
        <v>295.2279766494168</v>
      </c>
    </row>
    <row r="614" spans="19:20" x14ac:dyDescent="0.2">
      <c r="S614">
        <v>612</v>
      </c>
      <c r="T614" s="3">
        <v>387.75544081617937</v>
      </c>
    </row>
    <row r="615" spans="19:20" x14ac:dyDescent="0.2">
      <c r="S615">
        <v>613</v>
      </c>
      <c r="T615" s="3">
        <v>319.50195686471807</v>
      </c>
    </row>
    <row r="616" spans="19:20" x14ac:dyDescent="0.2">
      <c r="S616">
        <v>614</v>
      </c>
      <c r="T616" s="3">
        <v>369.89385888501783</v>
      </c>
    </row>
    <row r="617" spans="19:20" x14ac:dyDescent="0.2">
      <c r="S617">
        <v>615</v>
      </c>
      <c r="T617" s="3">
        <v>324.52332933712739</v>
      </c>
    </row>
    <row r="618" spans="19:20" x14ac:dyDescent="0.2">
      <c r="S618">
        <v>616</v>
      </c>
      <c r="T618" s="3">
        <v>334.21009193331292</v>
      </c>
    </row>
    <row r="619" spans="19:20" x14ac:dyDescent="0.2">
      <c r="S619">
        <v>617</v>
      </c>
      <c r="T619" s="3">
        <v>288.4525138250213</v>
      </c>
    </row>
    <row r="620" spans="19:20" x14ac:dyDescent="0.2">
      <c r="S620">
        <v>618</v>
      </c>
      <c r="T620" s="3">
        <v>302.73857994030999</v>
      </c>
    </row>
    <row r="621" spans="19:20" x14ac:dyDescent="0.2">
      <c r="S621">
        <v>619</v>
      </c>
      <c r="T621" s="3">
        <v>302.88105871324575</v>
      </c>
    </row>
    <row r="622" spans="19:20" x14ac:dyDescent="0.2">
      <c r="S622">
        <v>620</v>
      </c>
      <c r="T622" s="3">
        <v>322.2789825560522</v>
      </c>
    </row>
    <row r="623" spans="19:20" x14ac:dyDescent="0.2">
      <c r="S623">
        <v>621</v>
      </c>
      <c r="T623" s="3">
        <v>341.66200958541077</v>
      </c>
    </row>
    <row r="624" spans="19:20" x14ac:dyDescent="0.2">
      <c r="S624">
        <v>622</v>
      </c>
      <c r="T624" s="3">
        <v>363.33207031350059</v>
      </c>
    </row>
    <row r="625" spans="19:20" x14ac:dyDescent="0.2">
      <c r="S625">
        <v>623</v>
      </c>
      <c r="T625" s="3">
        <v>318.16131176547719</v>
      </c>
    </row>
    <row r="626" spans="19:20" x14ac:dyDescent="0.2">
      <c r="S626">
        <v>624</v>
      </c>
      <c r="T626" s="3">
        <v>337.21643494745291</v>
      </c>
    </row>
    <row r="627" spans="19:20" x14ac:dyDescent="0.2">
      <c r="S627">
        <v>625</v>
      </c>
      <c r="T627" s="3">
        <v>330.80969943970655</v>
      </c>
    </row>
    <row r="628" spans="19:20" x14ac:dyDescent="0.2">
      <c r="S628">
        <v>626</v>
      </c>
      <c r="T628" s="3">
        <v>324.35546249065612</v>
      </c>
    </row>
    <row r="629" spans="19:20" x14ac:dyDescent="0.2">
      <c r="S629">
        <v>627</v>
      </c>
      <c r="T629" s="3">
        <v>406.14077072646705</v>
      </c>
    </row>
    <row r="630" spans="19:20" x14ac:dyDescent="0.2">
      <c r="S630">
        <v>628</v>
      </c>
      <c r="T630" s="3">
        <v>322.22796446057515</v>
      </c>
    </row>
    <row r="631" spans="19:20" x14ac:dyDescent="0.2">
      <c r="S631">
        <v>629</v>
      </c>
      <c r="T631" s="3">
        <v>342.62823128589685</v>
      </c>
    </row>
    <row r="632" spans="19:20" x14ac:dyDescent="0.2">
      <c r="S632">
        <v>630</v>
      </c>
      <c r="T632" s="3">
        <v>354.64429668721124</v>
      </c>
    </row>
    <row r="633" spans="19:20" x14ac:dyDescent="0.2">
      <c r="S633">
        <v>631</v>
      </c>
      <c r="T633" s="3">
        <v>350.18943510017863</v>
      </c>
    </row>
    <row r="634" spans="19:20" x14ac:dyDescent="0.2">
      <c r="S634">
        <v>632</v>
      </c>
      <c r="T634" s="3">
        <v>350.49636530790258</v>
      </c>
    </row>
    <row r="635" spans="19:20" x14ac:dyDescent="0.2">
      <c r="S635">
        <v>633</v>
      </c>
      <c r="T635" s="3">
        <v>336.41997809093056</v>
      </c>
    </row>
    <row r="636" spans="19:20" x14ac:dyDescent="0.2">
      <c r="S636">
        <v>634</v>
      </c>
      <c r="T636" s="3">
        <v>364.76432501141062</v>
      </c>
    </row>
    <row r="637" spans="19:20" x14ac:dyDescent="0.2">
      <c r="S637">
        <v>635</v>
      </c>
      <c r="T637" s="3">
        <v>359.3622117822739</v>
      </c>
    </row>
    <row r="638" spans="19:20" x14ac:dyDescent="0.2">
      <c r="S638">
        <v>636</v>
      </c>
      <c r="T638" s="3">
        <v>349.71419270921342</v>
      </c>
    </row>
    <row r="639" spans="19:20" x14ac:dyDescent="0.2">
      <c r="S639">
        <v>637</v>
      </c>
      <c r="T639" s="3">
        <v>329.96375332099831</v>
      </c>
    </row>
    <row r="640" spans="19:20" x14ac:dyDescent="0.2">
      <c r="S640">
        <v>638</v>
      </c>
      <c r="T640" s="3">
        <v>334.16569048617157</v>
      </c>
    </row>
    <row r="641" spans="19:20" x14ac:dyDescent="0.2">
      <c r="S641">
        <v>639</v>
      </c>
      <c r="T641" s="3">
        <v>367.17696888853322</v>
      </c>
    </row>
    <row r="642" spans="19:20" x14ac:dyDescent="0.2">
      <c r="S642">
        <v>640</v>
      </c>
      <c r="T642" s="3">
        <v>335.1579065157718</v>
      </c>
    </row>
    <row r="643" spans="19:20" x14ac:dyDescent="0.2">
      <c r="S643">
        <v>641</v>
      </c>
      <c r="T643" s="3">
        <v>299.25972194906541</v>
      </c>
    </row>
    <row r="644" spans="19:20" x14ac:dyDescent="0.2">
      <c r="S644">
        <v>642</v>
      </c>
      <c r="T644" s="3">
        <v>354.91409701017903</v>
      </c>
    </row>
    <row r="645" spans="19:20" x14ac:dyDescent="0.2">
      <c r="S645">
        <v>643</v>
      </c>
      <c r="T645" s="3">
        <v>297.97960424822008</v>
      </c>
    </row>
    <row r="646" spans="19:20" x14ac:dyDescent="0.2">
      <c r="S646">
        <v>644</v>
      </c>
      <c r="T646" s="3">
        <v>328.20089160419292</v>
      </c>
    </row>
    <row r="647" spans="19:20" x14ac:dyDescent="0.2">
      <c r="S647">
        <v>645</v>
      </c>
      <c r="T647" s="3">
        <v>387.44961856274705</v>
      </c>
    </row>
    <row r="648" spans="19:20" x14ac:dyDescent="0.2">
      <c r="S648">
        <v>646</v>
      </c>
      <c r="T648" s="3">
        <v>305.65978051815159</v>
      </c>
    </row>
    <row r="649" spans="19:20" x14ac:dyDescent="0.2">
      <c r="S649">
        <v>647</v>
      </c>
      <c r="T649" s="3">
        <v>342.22966606703022</v>
      </c>
    </row>
    <row r="650" spans="19:20" x14ac:dyDescent="0.2">
      <c r="S650">
        <v>648</v>
      </c>
      <c r="T650" s="3">
        <v>362.56168840132017</v>
      </c>
    </row>
    <row r="651" spans="19:20" x14ac:dyDescent="0.2">
      <c r="S651">
        <v>649</v>
      </c>
      <c r="T651" s="3">
        <v>356.54553356590367</v>
      </c>
    </row>
    <row r="652" spans="19:20" x14ac:dyDescent="0.2">
      <c r="S652">
        <v>650</v>
      </c>
      <c r="T652" s="3">
        <v>347.77120302149297</v>
      </c>
    </row>
    <row r="653" spans="19:20" x14ac:dyDescent="0.2">
      <c r="S653">
        <v>651</v>
      </c>
      <c r="T653" s="3">
        <v>334.12876785808322</v>
      </c>
    </row>
    <row r="654" spans="19:20" x14ac:dyDescent="0.2">
      <c r="S654">
        <v>652</v>
      </c>
      <c r="T654" s="3">
        <v>351.87963083855368</v>
      </c>
    </row>
    <row r="655" spans="19:20" x14ac:dyDescent="0.2">
      <c r="S655">
        <v>653</v>
      </c>
      <c r="T655" s="3">
        <v>330.92533626415195</v>
      </c>
    </row>
    <row r="656" spans="19:20" x14ac:dyDescent="0.2">
      <c r="S656">
        <v>654</v>
      </c>
      <c r="T656" s="3">
        <v>314.9947562399642</v>
      </c>
    </row>
    <row r="657" spans="19:20" x14ac:dyDescent="0.2">
      <c r="S657">
        <v>655</v>
      </c>
      <c r="T657" s="3">
        <v>341.51823832056562</v>
      </c>
    </row>
    <row r="658" spans="19:20" x14ac:dyDescent="0.2">
      <c r="S658">
        <v>656</v>
      </c>
      <c r="T658" s="3">
        <v>397.63347541622812</v>
      </c>
    </row>
    <row r="659" spans="19:20" x14ac:dyDescent="0.2">
      <c r="S659">
        <v>657</v>
      </c>
      <c r="T659" s="3">
        <v>329.75818304521107</v>
      </c>
    </row>
    <row r="660" spans="19:20" x14ac:dyDescent="0.2">
      <c r="S660">
        <v>658</v>
      </c>
      <c r="T660" s="3">
        <v>336.66796006802957</v>
      </c>
    </row>
    <row r="661" spans="19:20" x14ac:dyDescent="0.2">
      <c r="S661">
        <v>659</v>
      </c>
      <c r="T661" s="3">
        <v>330.5550762595102</v>
      </c>
    </row>
    <row r="662" spans="19:20" x14ac:dyDescent="0.2">
      <c r="S662">
        <v>660</v>
      </c>
      <c r="T662" s="3">
        <v>375.44147587113315</v>
      </c>
    </row>
    <row r="663" spans="19:20" x14ac:dyDescent="0.2">
      <c r="S663">
        <v>661</v>
      </c>
      <c r="T663" s="3">
        <v>389.82646798888152</v>
      </c>
    </row>
    <row r="664" spans="19:20" x14ac:dyDescent="0.2">
      <c r="S664">
        <v>662</v>
      </c>
      <c r="T664" s="3">
        <v>326.38524805395087</v>
      </c>
    </row>
    <row r="665" spans="19:20" x14ac:dyDescent="0.2">
      <c r="S665">
        <v>663</v>
      </c>
      <c r="T665" s="3">
        <v>363.96041115920303</v>
      </c>
    </row>
    <row r="666" spans="19:20" x14ac:dyDescent="0.2">
      <c r="S666">
        <v>664</v>
      </c>
      <c r="T666" s="3">
        <v>365.26407119087514</v>
      </c>
    </row>
    <row r="667" spans="19:20" x14ac:dyDescent="0.2">
      <c r="S667">
        <v>665</v>
      </c>
      <c r="T667" s="3">
        <v>335.34788049183976</v>
      </c>
    </row>
    <row r="668" spans="19:20" x14ac:dyDescent="0.2">
      <c r="S668">
        <v>666</v>
      </c>
      <c r="T668" s="3">
        <v>308.45063883492406</v>
      </c>
    </row>
    <row r="669" spans="19:20" x14ac:dyDescent="0.2">
      <c r="S669">
        <v>667</v>
      </c>
      <c r="T669" s="3">
        <v>337.61673572000194</v>
      </c>
    </row>
    <row r="670" spans="19:20" x14ac:dyDescent="0.2">
      <c r="S670">
        <v>668</v>
      </c>
      <c r="T670" s="3">
        <v>377.35149006684514</v>
      </c>
    </row>
    <row r="671" spans="19:20" x14ac:dyDescent="0.2">
      <c r="S671">
        <v>669</v>
      </c>
      <c r="T671" s="3">
        <v>331.1328458358123</v>
      </c>
    </row>
    <row r="672" spans="19:20" x14ac:dyDescent="0.2">
      <c r="S672">
        <v>670</v>
      </c>
      <c r="T672" s="3">
        <v>307.03507493936451</v>
      </c>
    </row>
    <row r="673" spans="19:20" x14ac:dyDescent="0.2">
      <c r="S673">
        <v>671</v>
      </c>
      <c r="T673" s="3">
        <v>378.08047476567867</v>
      </c>
    </row>
    <row r="674" spans="19:20" x14ac:dyDescent="0.2">
      <c r="S674">
        <v>672</v>
      </c>
      <c r="T674" s="3">
        <v>384.44993032092327</v>
      </c>
    </row>
    <row r="675" spans="19:20" x14ac:dyDescent="0.2">
      <c r="S675">
        <v>673</v>
      </c>
      <c r="T675" s="3">
        <v>293.30065793643666</v>
      </c>
    </row>
    <row r="676" spans="19:20" x14ac:dyDescent="0.2">
      <c r="S676">
        <v>674</v>
      </c>
      <c r="T676" s="3">
        <v>349.38458104938178</v>
      </c>
    </row>
    <row r="677" spans="19:20" x14ac:dyDescent="0.2">
      <c r="S677">
        <v>675</v>
      </c>
      <c r="T677" s="3">
        <v>356.36587585397984</v>
      </c>
    </row>
    <row r="678" spans="19:20" x14ac:dyDescent="0.2">
      <c r="S678">
        <v>676</v>
      </c>
      <c r="T678" s="3">
        <v>353.61365308477292</v>
      </c>
    </row>
    <row r="679" spans="19:20" x14ac:dyDescent="0.2">
      <c r="S679">
        <v>677</v>
      </c>
      <c r="T679" s="3">
        <v>335.93532974334744</v>
      </c>
    </row>
    <row r="680" spans="19:20" x14ac:dyDescent="0.2">
      <c r="S680">
        <v>678</v>
      </c>
      <c r="T680" s="3">
        <v>362.643231776611</v>
      </c>
    </row>
    <row r="681" spans="19:20" x14ac:dyDescent="0.2">
      <c r="S681">
        <v>679</v>
      </c>
      <c r="T681" s="3">
        <v>300.37705590403647</v>
      </c>
    </row>
    <row r="682" spans="19:20" x14ac:dyDescent="0.2">
      <c r="S682">
        <v>680</v>
      </c>
      <c r="T682" s="3">
        <v>364.04347917737022</v>
      </c>
    </row>
    <row r="683" spans="19:20" x14ac:dyDescent="0.2">
      <c r="S683">
        <v>681</v>
      </c>
      <c r="T683" s="3">
        <v>363.53037138074467</v>
      </c>
    </row>
    <row r="684" spans="19:20" x14ac:dyDescent="0.2">
      <c r="S684">
        <v>682</v>
      </c>
      <c r="T684" s="3">
        <v>328.49540320391412</v>
      </c>
    </row>
    <row r="685" spans="19:20" x14ac:dyDescent="0.2">
      <c r="S685">
        <v>683</v>
      </c>
      <c r="T685" s="3">
        <v>308.48138582141632</v>
      </c>
    </row>
    <row r="686" spans="19:20" x14ac:dyDescent="0.2">
      <c r="S686">
        <v>684</v>
      </c>
      <c r="T686" s="3">
        <v>321.94622879531181</v>
      </c>
    </row>
    <row r="687" spans="19:20" x14ac:dyDescent="0.2">
      <c r="S687">
        <v>685</v>
      </c>
      <c r="T687" s="3">
        <v>375.27106990912011</v>
      </c>
    </row>
    <row r="688" spans="19:20" x14ac:dyDescent="0.2">
      <c r="S688">
        <v>686</v>
      </c>
      <c r="T688" s="3">
        <v>321.60236208616953</v>
      </c>
    </row>
    <row r="689" spans="19:20" x14ac:dyDescent="0.2">
      <c r="S689">
        <v>687</v>
      </c>
      <c r="T689" s="3">
        <v>316.94793774845829</v>
      </c>
    </row>
    <row r="690" spans="19:20" x14ac:dyDescent="0.2">
      <c r="S690">
        <v>688</v>
      </c>
      <c r="T690" s="3">
        <v>357.16732011413075</v>
      </c>
    </row>
    <row r="691" spans="19:20" x14ac:dyDescent="0.2">
      <c r="S691">
        <v>689</v>
      </c>
      <c r="T691" s="3">
        <v>330.10535825178408</v>
      </c>
    </row>
    <row r="692" spans="19:20" x14ac:dyDescent="0.2">
      <c r="S692">
        <v>690</v>
      </c>
      <c r="T692" s="3">
        <v>356.37948877392495</v>
      </c>
    </row>
    <row r="693" spans="19:20" x14ac:dyDescent="0.2">
      <c r="S693">
        <v>691</v>
      </c>
      <c r="T693" s="3">
        <v>392.7512473988412</v>
      </c>
    </row>
    <row r="694" spans="19:20" x14ac:dyDescent="0.2">
      <c r="S694">
        <v>692</v>
      </c>
      <c r="T694" s="3">
        <v>356.20233692503695</v>
      </c>
    </row>
    <row r="695" spans="19:20" x14ac:dyDescent="0.2">
      <c r="S695">
        <v>693</v>
      </c>
      <c r="T695" s="3">
        <v>335.82977779481962</v>
      </c>
    </row>
    <row r="696" spans="19:20" x14ac:dyDescent="0.2">
      <c r="S696">
        <v>694</v>
      </c>
      <c r="T696" s="3">
        <v>341.8982922463934</v>
      </c>
    </row>
    <row r="697" spans="19:20" x14ac:dyDescent="0.2">
      <c r="S697">
        <v>695</v>
      </c>
      <c r="T697" s="3">
        <v>353.22498905635405</v>
      </c>
    </row>
    <row r="698" spans="19:20" x14ac:dyDescent="0.2">
      <c r="S698">
        <v>696</v>
      </c>
      <c r="T698" s="3">
        <v>326.74955169183727</v>
      </c>
    </row>
    <row r="699" spans="19:20" x14ac:dyDescent="0.2">
      <c r="S699">
        <v>697</v>
      </c>
      <c r="T699" s="3">
        <v>351.64293656905295</v>
      </c>
    </row>
    <row r="700" spans="19:20" x14ac:dyDescent="0.2">
      <c r="S700">
        <v>698</v>
      </c>
      <c r="T700" s="3">
        <v>299.07874124282796</v>
      </c>
    </row>
    <row r="701" spans="19:20" x14ac:dyDescent="0.2">
      <c r="S701">
        <v>699</v>
      </c>
      <c r="T701" s="3">
        <v>405.16986382253833</v>
      </c>
    </row>
    <row r="702" spans="19:20" x14ac:dyDescent="0.2">
      <c r="S702">
        <v>700</v>
      </c>
      <c r="T702" s="3">
        <v>353.38232310722321</v>
      </c>
    </row>
    <row r="703" spans="19:20" x14ac:dyDescent="0.2">
      <c r="S703">
        <v>701</v>
      </c>
      <c r="T703" s="3">
        <v>369.78526302209514</v>
      </c>
    </row>
    <row r="704" spans="19:20" x14ac:dyDescent="0.2">
      <c r="S704">
        <v>702</v>
      </c>
      <c r="T704" s="3">
        <v>349.67141427829148</v>
      </c>
    </row>
    <row r="705" spans="19:20" x14ac:dyDescent="0.2">
      <c r="S705">
        <v>703</v>
      </c>
      <c r="T705" s="3">
        <v>331.70242754977613</v>
      </c>
    </row>
    <row r="706" spans="19:20" x14ac:dyDescent="0.2">
      <c r="S706">
        <v>704</v>
      </c>
      <c r="T706" s="3">
        <v>338.1572124260249</v>
      </c>
    </row>
    <row r="707" spans="19:20" x14ac:dyDescent="0.2">
      <c r="S707">
        <v>705</v>
      </c>
      <c r="T707" s="3">
        <v>358.78348240818622</v>
      </c>
    </row>
    <row r="708" spans="19:20" x14ac:dyDescent="0.2">
      <c r="S708">
        <v>706</v>
      </c>
      <c r="T708" s="3">
        <v>351.70202551355777</v>
      </c>
    </row>
    <row r="709" spans="19:20" x14ac:dyDescent="0.2">
      <c r="S709">
        <v>707</v>
      </c>
      <c r="T709" s="3">
        <v>336.47941209529438</v>
      </c>
    </row>
    <row r="710" spans="19:20" x14ac:dyDescent="0.2">
      <c r="S710">
        <v>708</v>
      </c>
      <c r="T710" s="3">
        <v>293.59938229369089</v>
      </c>
    </row>
    <row r="711" spans="19:20" x14ac:dyDescent="0.2">
      <c r="S711">
        <v>709</v>
      </c>
      <c r="T711" s="3">
        <v>304.48200015316723</v>
      </c>
    </row>
    <row r="712" spans="19:20" x14ac:dyDescent="0.2">
      <c r="S712">
        <v>710</v>
      </c>
      <c r="T712" s="3">
        <v>350.8109984808608</v>
      </c>
    </row>
    <row r="713" spans="19:20" x14ac:dyDescent="0.2">
      <c r="S713">
        <v>711</v>
      </c>
      <c r="T713" s="3">
        <v>332.59350710981994</v>
      </c>
    </row>
    <row r="714" spans="19:20" x14ac:dyDescent="0.2">
      <c r="S714">
        <v>712</v>
      </c>
      <c r="T714" s="3">
        <v>313.46968288438921</v>
      </c>
    </row>
    <row r="715" spans="19:20" x14ac:dyDescent="0.2">
      <c r="S715">
        <v>713</v>
      </c>
      <c r="T715" s="3">
        <v>401.26420131774091</v>
      </c>
    </row>
    <row r="716" spans="19:20" x14ac:dyDescent="0.2">
      <c r="S716">
        <v>714</v>
      </c>
      <c r="T716" s="3">
        <v>337.20100220411803</v>
      </c>
    </row>
    <row r="717" spans="19:20" x14ac:dyDescent="0.2">
      <c r="S717">
        <v>715</v>
      </c>
      <c r="T717" s="3">
        <v>331.01639704886634</v>
      </c>
    </row>
    <row r="718" spans="19:20" x14ac:dyDescent="0.2">
      <c r="S718">
        <v>716</v>
      </c>
      <c r="T718" s="3">
        <v>322.41343328490075</v>
      </c>
    </row>
    <row r="719" spans="19:20" x14ac:dyDescent="0.2">
      <c r="S719">
        <v>717</v>
      </c>
      <c r="T719" s="3">
        <v>316.62903877795992</v>
      </c>
    </row>
    <row r="720" spans="19:20" x14ac:dyDescent="0.2">
      <c r="S720">
        <v>718</v>
      </c>
      <c r="T720" s="3">
        <v>330.23389927284393</v>
      </c>
    </row>
    <row r="721" spans="19:20" x14ac:dyDescent="0.2">
      <c r="S721">
        <v>719</v>
      </c>
      <c r="T721" s="3">
        <v>292.25503101324909</v>
      </c>
    </row>
    <row r="722" spans="19:20" x14ac:dyDescent="0.2">
      <c r="S722">
        <v>720</v>
      </c>
      <c r="T722" s="3">
        <v>305.67696810636426</v>
      </c>
    </row>
    <row r="723" spans="19:20" x14ac:dyDescent="0.2">
      <c r="S723">
        <v>721</v>
      </c>
      <c r="T723" s="3">
        <v>327.00985994149846</v>
      </c>
    </row>
    <row r="724" spans="19:20" x14ac:dyDescent="0.2">
      <c r="S724">
        <v>722</v>
      </c>
      <c r="T724" s="3">
        <v>351.20134216213779</v>
      </c>
    </row>
    <row r="725" spans="19:20" x14ac:dyDescent="0.2">
      <c r="S725">
        <v>723</v>
      </c>
      <c r="T725" s="3">
        <v>351.82224301819451</v>
      </c>
    </row>
    <row r="726" spans="19:20" x14ac:dyDescent="0.2">
      <c r="S726">
        <v>724</v>
      </c>
      <c r="T726" s="3">
        <v>353.61767518352559</v>
      </c>
    </row>
    <row r="727" spans="19:20" x14ac:dyDescent="0.2">
      <c r="S727">
        <v>725</v>
      </c>
      <c r="T727" s="3">
        <v>307.0926288512058</v>
      </c>
    </row>
    <row r="728" spans="19:20" x14ac:dyDescent="0.2">
      <c r="S728">
        <v>726</v>
      </c>
      <c r="T728" s="3">
        <v>287.90811204353685</v>
      </c>
    </row>
    <row r="729" spans="19:20" x14ac:dyDescent="0.2">
      <c r="S729">
        <v>727</v>
      </c>
      <c r="T729" s="3">
        <v>333.18126419165395</v>
      </c>
    </row>
    <row r="730" spans="19:20" x14ac:dyDescent="0.2">
      <c r="S730">
        <v>728</v>
      </c>
      <c r="T730" s="3">
        <v>359.09787207022799</v>
      </c>
    </row>
    <row r="731" spans="19:20" x14ac:dyDescent="0.2">
      <c r="S731">
        <v>729</v>
      </c>
      <c r="T731" s="3">
        <v>307.14309206299549</v>
      </c>
    </row>
    <row r="732" spans="19:20" x14ac:dyDescent="0.2">
      <c r="S732">
        <v>730</v>
      </c>
      <c r="T732" s="3">
        <v>343.10968596156499</v>
      </c>
    </row>
    <row r="733" spans="19:20" x14ac:dyDescent="0.2">
      <c r="S733">
        <v>731</v>
      </c>
      <c r="T733" s="3">
        <v>310.02119034469354</v>
      </c>
    </row>
    <row r="734" spans="19:20" x14ac:dyDescent="0.2">
      <c r="S734">
        <v>732</v>
      </c>
      <c r="T734" s="3">
        <v>318.04991880621378</v>
      </c>
    </row>
    <row r="735" spans="19:20" x14ac:dyDescent="0.2">
      <c r="S735">
        <v>733</v>
      </c>
      <c r="T735" s="3">
        <v>314.52318190174083</v>
      </c>
    </row>
    <row r="736" spans="19:20" x14ac:dyDescent="0.2">
      <c r="S736">
        <v>734</v>
      </c>
      <c r="T736" s="3">
        <v>314.87118129909078</v>
      </c>
    </row>
    <row r="737" spans="19:20" x14ac:dyDescent="0.2">
      <c r="S737">
        <v>735</v>
      </c>
      <c r="T737" s="3">
        <v>316.58472276390603</v>
      </c>
    </row>
    <row r="738" spans="19:20" x14ac:dyDescent="0.2">
      <c r="S738">
        <v>736</v>
      </c>
      <c r="T738" s="3">
        <v>322.33837604952919</v>
      </c>
    </row>
    <row r="739" spans="19:20" x14ac:dyDescent="0.2">
      <c r="S739">
        <v>737</v>
      </c>
      <c r="T739" s="3">
        <v>325.90294730885142</v>
      </c>
    </row>
    <row r="740" spans="19:20" x14ac:dyDescent="0.2">
      <c r="S740">
        <v>738</v>
      </c>
      <c r="T740" s="3">
        <v>349.52922332039316</v>
      </c>
    </row>
    <row r="741" spans="19:20" x14ac:dyDescent="0.2">
      <c r="S741">
        <v>739</v>
      </c>
      <c r="T741" s="3">
        <v>355.69558881175749</v>
      </c>
    </row>
    <row r="742" spans="19:20" x14ac:dyDescent="0.2">
      <c r="S742">
        <v>740</v>
      </c>
      <c r="T742" s="3">
        <v>344.84252689492382</v>
      </c>
    </row>
    <row r="743" spans="19:20" x14ac:dyDescent="0.2">
      <c r="S743">
        <v>741</v>
      </c>
      <c r="T743" s="3">
        <v>354.37078378018555</v>
      </c>
    </row>
    <row r="744" spans="19:20" x14ac:dyDescent="0.2">
      <c r="S744">
        <v>742</v>
      </c>
      <c r="T744" s="3">
        <v>294.1942806620084</v>
      </c>
    </row>
    <row r="745" spans="19:20" x14ac:dyDescent="0.2">
      <c r="S745">
        <v>743</v>
      </c>
      <c r="T745" s="3">
        <v>311.34964883901677</v>
      </c>
    </row>
    <row r="746" spans="19:20" x14ac:dyDescent="0.2">
      <c r="S746">
        <v>744</v>
      </c>
      <c r="T746" s="3">
        <v>304.76259674792362</v>
      </c>
    </row>
    <row r="747" spans="19:20" x14ac:dyDescent="0.2">
      <c r="S747">
        <v>745</v>
      </c>
      <c r="T747" s="3">
        <v>322.02955259112116</v>
      </c>
    </row>
    <row r="748" spans="19:20" x14ac:dyDescent="0.2">
      <c r="S748">
        <v>746</v>
      </c>
      <c r="T748" s="3">
        <v>350.45778419033792</v>
      </c>
    </row>
    <row r="749" spans="19:20" x14ac:dyDescent="0.2">
      <c r="S749">
        <v>747</v>
      </c>
      <c r="T749" s="3">
        <v>302.47117973676558</v>
      </c>
    </row>
    <row r="750" spans="19:20" x14ac:dyDescent="0.2">
      <c r="S750">
        <v>748</v>
      </c>
      <c r="T750" s="3">
        <v>310.96861632518187</v>
      </c>
    </row>
    <row r="751" spans="19:20" x14ac:dyDescent="0.2">
      <c r="S751">
        <v>749</v>
      </c>
      <c r="T751" s="3">
        <v>352.65840114950356</v>
      </c>
    </row>
    <row r="752" spans="19:20" x14ac:dyDescent="0.2">
      <c r="S752">
        <v>750</v>
      </c>
      <c r="T752" s="3">
        <v>313.00783901131814</v>
      </c>
    </row>
    <row r="753" spans="19:20" x14ac:dyDescent="0.2">
      <c r="S753">
        <v>751</v>
      </c>
      <c r="T753" s="3">
        <v>317.75783446432752</v>
      </c>
    </row>
    <row r="754" spans="19:20" x14ac:dyDescent="0.2">
      <c r="S754">
        <v>752</v>
      </c>
      <c r="T754" s="3">
        <v>354.49970516832246</v>
      </c>
    </row>
    <row r="755" spans="19:20" x14ac:dyDescent="0.2">
      <c r="S755">
        <v>753</v>
      </c>
      <c r="T755" s="3">
        <v>339.8570578888548</v>
      </c>
    </row>
    <row r="756" spans="19:20" x14ac:dyDescent="0.2">
      <c r="S756">
        <v>754</v>
      </c>
      <c r="T756" s="3">
        <v>325.24088083510827</v>
      </c>
    </row>
    <row r="757" spans="19:20" x14ac:dyDescent="0.2">
      <c r="S757">
        <v>755</v>
      </c>
      <c r="T757" s="3">
        <v>289.30104988398352</v>
      </c>
    </row>
    <row r="758" spans="19:20" x14ac:dyDescent="0.2">
      <c r="S758">
        <v>756</v>
      </c>
      <c r="T758" s="3">
        <v>320.57906201080527</v>
      </c>
    </row>
    <row r="759" spans="19:20" x14ac:dyDescent="0.2">
      <c r="S759">
        <v>757</v>
      </c>
      <c r="T759" s="3">
        <v>332.02475151913001</v>
      </c>
    </row>
    <row r="760" spans="19:20" x14ac:dyDescent="0.2">
      <c r="S760">
        <v>758</v>
      </c>
      <c r="T760" s="3">
        <v>331.61670243996736</v>
      </c>
    </row>
    <row r="761" spans="19:20" x14ac:dyDescent="0.2">
      <c r="S761">
        <v>759</v>
      </c>
      <c r="T761" s="3">
        <v>343.83892133178961</v>
      </c>
    </row>
    <row r="762" spans="19:20" x14ac:dyDescent="0.2">
      <c r="S762">
        <v>760</v>
      </c>
      <c r="T762" s="3">
        <v>310.4740404120858</v>
      </c>
    </row>
    <row r="763" spans="19:20" x14ac:dyDescent="0.2">
      <c r="S763">
        <v>761</v>
      </c>
      <c r="T763" s="3">
        <v>405.27472765584446</v>
      </c>
    </row>
    <row r="764" spans="19:20" x14ac:dyDescent="0.2">
      <c r="S764">
        <v>762</v>
      </c>
      <c r="T764" s="3">
        <v>373.18706948939263</v>
      </c>
    </row>
    <row r="765" spans="19:20" x14ac:dyDescent="0.2">
      <c r="S765">
        <v>763</v>
      </c>
      <c r="T765" s="3">
        <v>346.52054400600952</v>
      </c>
    </row>
    <row r="766" spans="19:20" x14ac:dyDescent="0.2">
      <c r="S766">
        <v>764</v>
      </c>
      <c r="T766" s="3">
        <v>337.87566287969202</v>
      </c>
    </row>
    <row r="767" spans="19:20" x14ac:dyDescent="0.2">
      <c r="S767">
        <v>765</v>
      </c>
      <c r="T767" s="3">
        <v>348.83228023434594</v>
      </c>
    </row>
    <row r="768" spans="19:20" x14ac:dyDescent="0.2">
      <c r="S768">
        <v>766</v>
      </c>
      <c r="T768" s="3">
        <v>364.47917215681616</v>
      </c>
    </row>
    <row r="769" spans="19:20" x14ac:dyDescent="0.2">
      <c r="S769">
        <v>767</v>
      </c>
      <c r="T769" s="3">
        <v>313.74263626176054</v>
      </c>
    </row>
    <row r="770" spans="19:20" x14ac:dyDescent="0.2">
      <c r="S770">
        <v>768</v>
      </c>
      <c r="T770" s="3">
        <v>349.84502738924948</v>
      </c>
    </row>
    <row r="771" spans="19:20" x14ac:dyDescent="0.2">
      <c r="S771">
        <v>769</v>
      </c>
      <c r="T771" s="3">
        <v>338.87417979136967</v>
      </c>
    </row>
    <row r="772" spans="19:20" x14ac:dyDescent="0.2">
      <c r="S772">
        <v>770</v>
      </c>
      <c r="T772" s="3">
        <v>319.66589194446755</v>
      </c>
    </row>
    <row r="773" spans="19:20" x14ac:dyDescent="0.2">
      <c r="S773">
        <v>771</v>
      </c>
      <c r="T773" s="3">
        <v>319.00989213197818</v>
      </c>
    </row>
    <row r="774" spans="19:20" x14ac:dyDescent="0.2">
      <c r="S774">
        <v>772</v>
      </c>
      <c r="T774" s="3">
        <v>318.83943167779614</v>
      </c>
    </row>
    <row r="775" spans="19:20" x14ac:dyDescent="0.2">
      <c r="S775">
        <v>773</v>
      </c>
      <c r="T775" s="3">
        <v>291.23186824467655</v>
      </c>
    </row>
    <row r="776" spans="19:20" x14ac:dyDescent="0.2">
      <c r="S776">
        <v>774</v>
      </c>
      <c r="T776" s="3">
        <v>336.53562014831317</v>
      </c>
    </row>
    <row r="777" spans="19:20" x14ac:dyDescent="0.2">
      <c r="S777">
        <v>775</v>
      </c>
      <c r="T777" s="3">
        <v>355.86767742831449</v>
      </c>
    </row>
    <row r="778" spans="19:20" x14ac:dyDescent="0.2">
      <c r="S778">
        <v>776</v>
      </c>
      <c r="T778" s="3">
        <v>359.40097553665908</v>
      </c>
    </row>
    <row r="779" spans="19:20" x14ac:dyDescent="0.2">
      <c r="S779">
        <v>777</v>
      </c>
      <c r="T779" s="3">
        <v>312.01061616292509</v>
      </c>
    </row>
    <row r="780" spans="19:20" x14ac:dyDescent="0.2">
      <c r="S780">
        <v>778</v>
      </c>
      <c r="T780" s="3">
        <v>414.03238774124958</v>
      </c>
    </row>
    <row r="781" spans="19:20" x14ac:dyDescent="0.2">
      <c r="S781">
        <v>779</v>
      </c>
      <c r="T781" s="3">
        <v>304.43962210699573</v>
      </c>
    </row>
    <row r="782" spans="19:20" x14ac:dyDescent="0.2">
      <c r="S782">
        <v>780</v>
      </c>
      <c r="T782" s="3">
        <v>353.52829717674604</v>
      </c>
    </row>
    <row r="783" spans="19:20" x14ac:dyDescent="0.2">
      <c r="S783">
        <v>781</v>
      </c>
      <c r="T783" s="3">
        <v>344.52797113652798</v>
      </c>
    </row>
    <row r="784" spans="19:20" x14ac:dyDescent="0.2">
      <c r="S784">
        <v>782</v>
      </c>
      <c r="T784" s="3">
        <v>304.73169548131824</v>
      </c>
    </row>
    <row r="785" spans="19:20" x14ac:dyDescent="0.2">
      <c r="S785">
        <v>783</v>
      </c>
      <c r="T785" s="3">
        <v>369.6513450518392</v>
      </c>
    </row>
    <row r="786" spans="19:20" x14ac:dyDescent="0.2">
      <c r="S786">
        <v>784</v>
      </c>
      <c r="T786" s="3">
        <v>315.35928322092428</v>
      </c>
    </row>
    <row r="787" spans="19:20" x14ac:dyDescent="0.2">
      <c r="S787">
        <v>785</v>
      </c>
      <c r="T787" s="3">
        <v>303.30030981375012</v>
      </c>
    </row>
    <row r="788" spans="19:20" x14ac:dyDescent="0.2">
      <c r="S788">
        <v>786</v>
      </c>
      <c r="T788" s="3">
        <v>368.77545795602128</v>
      </c>
    </row>
    <row r="789" spans="19:20" x14ac:dyDescent="0.2">
      <c r="S789">
        <v>787</v>
      </c>
      <c r="T789" s="3">
        <v>335.06826399653369</v>
      </c>
    </row>
    <row r="790" spans="19:20" x14ac:dyDescent="0.2">
      <c r="S790">
        <v>788</v>
      </c>
      <c r="T790" s="3">
        <v>341.82241620724892</v>
      </c>
    </row>
    <row r="791" spans="19:20" x14ac:dyDescent="0.2">
      <c r="S791">
        <v>789</v>
      </c>
      <c r="T791" s="3">
        <v>362.57803353734016</v>
      </c>
    </row>
    <row r="792" spans="19:20" x14ac:dyDescent="0.2">
      <c r="S792">
        <v>790</v>
      </c>
      <c r="T792" s="3">
        <v>324.13909285444174</v>
      </c>
    </row>
    <row r="793" spans="19:20" x14ac:dyDescent="0.2">
      <c r="S793">
        <v>791</v>
      </c>
      <c r="T793" s="3">
        <v>343.18553144604761</v>
      </c>
    </row>
    <row r="794" spans="19:20" x14ac:dyDescent="0.2">
      <c r="S794">
        <v>792</v>
      </c>
      <c r="T794" s="3">
        <v>365.59732600728711</v>
      </c>
    </row>
    <row r="795" spans="19:20" x14ac:dyDescent="0.2">
      <c r="S795">
        <v>793</v>
      </c>
      <c r="T795" s="3">
        <v>378.98497067888883</v>
      </c>
    </row>
    <row r="796" spans="19:20" x14ac:dyDescent="0.2">
      <c r="S796">
        <v>794</v>
      </c>
      <c r="T796" s="3">
        <v>318.0577767383279</v>
      </c>
    </row>
    <row r="797" spans="19:20" x14ac:dyDescent="0.2">
      <c r="S797">
        <v>795</v>
      </c>
      <c r="T797" s="3">
        <v>338.11329964013157</v>
      </c>
    </row>
    <row r="798" spans="19:20" x14ac:dyDescent="0.2">
      <c r="S798">
        <v>796</v>
      </c>
      <c r="T798" s="3">
        <v>333.30159815431688</v>
      </c>
    </row>
    <row r="799" spans="19:20" x14ac:dyDescent="0.2">
      <c r="S799">
        <v>797</v>
      </c>
      <c r="T799" s="3">
        <v>379.89448424390349</v>
      </c>
    </row>
    <row r="800" spans="19:20" x14ac:dyDescent="0.2">
      <c r="S800">
        <v>798</v>
      </c>
      <c r="T800" s="3">
        <v>340.86055487994741</v>
      </c>
    </row>
    <row r="801" spans="19:20" x14ac:dyDescent="0.2">
      <c r="S801">
        <v>799</v>
      </c>
      <c r="T801" s="3">
        <v>367.00495767408279</v>
      </c>
    </row>
    <row r="802" spans="19:20" x14ac:dyDescent="0.2">
      <c r="S802">
        <v>800</v>
      </c>
      <c r="T802" s="3">
        <v>303.13189824533902</v>
      </c>
    </row>
    <row r="803" spans="19:20" x14ac:dyDescent="0.2">
      <c r="S803">
        <v>801</v>
      </c>
      <c r="T803" s="3">
        <v>322.10757512057137</v>
      </c>
    </row>
    <row r="804" spans="19:20" x14ac:dyDescent="0.2">
      <c r="S804">
        <v>802</v>
      </c>
      <c r="T804" s="3">
        <v>321.64652215801181</v>
      </c>
    </row>
    <row r="805" spans="19:20" x14ac:dyDescent="0.2">
      <c r="S805">
        <v>803</v>
      </c>
      <c r="T805" s="3">
        <v>319.64739632987278</v>
      </c>
    </row>
    <row r="806" spans="19:20" x14ac:dyDescent="0.2">
      <c r="S806">
        <v>804</v>
      </c>
      <c r="T806" s="3">
        <v>318.10977454217164</v>
      </c>
    </row>
    <row r="807" spans="19:20" x14ac:dyDescent="0.2">
      <c r="S807">
        <v>805</v>
      </c>
      <c r="T807" s="3">
        <v>352.87492346575033</v>
      </c>
    </row>
    <row r="808" spans="19:20" x14ac:dyDescent="0.2">
      <c r="S808">
        <v>806</v>
      </c>
      <c r="T808" s="3">
        <v>288.84496557782273</v>
      </c>
    </row>
    <row r="809" spans="19:20" x14ac:dyDescent="0.2">
      <c r="S809">
        <v>807</v>
      </c>
      <c r="T809" s="3">
        <v>331.61535639722882</v>
      </c>
    </row>
    <row r="810" spans="19:20" x14ac:dyDescent="0.2">
      <c r="S810">
        <v>808</v>
      </c>
      <c r="T810" s="3">
        <v>382.71417407972598</v>
      </c>
    </row>
    <row r="811" spans="19:20" x14ac:dyDescent="0.2">
      <c r="S811">
        <v>809</v>
      </c>
      <c r="T811" s="3">
        <v>373.02024857551538</v>
      </c>
    </row>
    <row r="812" spans="19:20" x14ac:dyDescent="0.2">
      <c r="S812">
        <v>810</v>
      </c>
      <c r="T812" s="3">
        <v>371.87731066655249</v>
      </c>
    </row>
    <row r="813" spans="19:20" x14ac:dyDescent="0.2">
      <c r="S813">
        <v>811</v>
      </c>
      <c r="T813" s="3">
        <v>336.67671455499345</v>
      </c>
    </row>
    <row r="814" spans="19:20" x14ac:dyDescent="0.2">
      <c r="S814">
        <v>812</v>
      </c>
      <c r="T814" s="3">
        <v>320.81877744001474</v>
      </c>
    </row>
    <row r="815" spans="19:20" x14ac:dyDescent="0.2">
      <c r="S815">
        <v>813</v>
      </c>
      <c r="T815" s="3">
        <v>373.20920261577993</v>
      </c>
    </row>
    <row r="816" spans="19:20" x14ac:dyDescent="0.2">
      <c r="S816">
        <v>814</v>
      </c>
      <c r="T816" s="3">
        <v>358.07815054276807</v>
      </c>
    </row>
    <row r="817" spans="19:20" x14ac:dyDescent="0.2">
      <c r="S817">
        <v>815</v>
      </c>
      <c r="T817" s="3">
        <v>373.78284125220068</v>
      </c>
    </row>
    <row r="818" spans="19:20" x14ac:dyDescent="0.2">
      <c r="S818">
        <v>816</v>
      </c>
      <c r="T818" s="3">
        <v>363.94054309370085</v>
      </c>
    </row>
    <row r="819" spans="19:20" x14ac:dyDescent="0.2">
      <c r="S819">
        <v>817</v>
      </c>
      <c r="T819" s="3">
        <v>353.5109266231309</v>
      </c>
    </row>
    <row r="820" spans="19:20" x14ac:dyDescent="0.2">
      <c r="S820">
        <v>818</v>
      </c>
      <c r="T820" s="3">
        <v>294.29445237558548</v>
      </c>
    </row>
    <row r="821" spans="19:20" x14ac:dyDescent="0.2">
      <c r="S821">
        <v>819</v>
      </c>
      <c r="T821" s="3">
        <v>380.56192408871766</v>
      </c>
    </row>
    <row r="822" spans="19:20" x14ac:dyDescent="0.2">
      <c r="S822">
        <v>820</v>
      </c>
      <c r="T822" s="3">
        <v>318.5793252961127</v>
      </c>
    </row>
    <row r="823" spans="19:20" x14ac:dyDescent="0.2">
      <c r="S823">
        <v>821</v>
      </c>
      <c r="T823" s="3">
        <v>350.18738203361818</v>
      </c>
    </row>
    <row r="824" spans="19:20" x14ac:dyDescent="0.2">
      <c r="S824">
        <v>822</v>
      </c>
      <c r="T824" s="3">
        <v>312.86908203369387</v>
      </c>
    </row>
    <row r="825" spans="19:20" x14ac:dyDescent="0.2">
      <c r="S825">
        <v>823</v>
      </c>
      <c r="T825" s="3">
        <v>330.8467749013605</v>
      </c>
    </row>
    <row r="826" spans="19:20" x14ac:dyDescent="0.2">
      <c r="S826">
        <v>824</v>
      </c>
      <c r="T826" s="3">
        <v>335.39883627020214</v>
      </c>
    </row>
    <row r="827" spans="19:20" x14ac:dyDescent="0.2">
      <c r="S827">
        <v>825</v>
      </c>
      <c r="T827" s="3">
        <v>348.44419172017962</v>
      </c>
    </row>
    <row r="828" spans="19:20" x14ac:dyDescent="0.2">
      <c r="S828">
        <v>826</v>
      </c>
      <c r="T828" s="3">
        <v>335.93349739273725</v>
      </c>
    </row>
    <row r="829" spans="19:20" x14ac:dyDescent="0.2">
      <c r="S829">
        <v>827</v>
      </c>
      <c r="T829" s="3">
        <v>313.39785683964169</v>
      </c>
    </row>
    <row r="830" spans="19:20" x14ac:dyDescent="0.2">
      <c r="S830">
        <v>828</v>
      </c>
      <c r="T830" s="3">
        <v>333.47265326695288</v>
      </c>
    </row>
    <row r="831" spans="19:20" x14ac:dyDescent="0.2">
      <c r="S831">
        <v>829</v>
      </c>
      <c r="T831" s="3">
        <v>368.43740500196913</v>
      </c>
    </row>
    <row r="832" spans="19:20" x14ac:dyDescent="0.2">
      <c r="S832">
        <v>830</v>
      </c>
      <c r="T832" s="3">
        <v>337.80564790503001</v>
      </c>
    </row>
    <row r="833" spans="19:20" x14ac:dyDescent="0.2">
      <c r="S833">
        <v>831</v>
      </c>
      <c r="T833" s="3">
        <v>338.94431470281228</v>
      </c>
    </row>
    <row r="834" spans="19:20" x14ac:dyDescent="0.2">
      <c r="S834">
        <v>832</v>
      </c>
      <c r="T834" s="3">
        <v>365.3758867326116</v>
      </c>
    </row>
    <row r="835" spans="19:20" x14ac:dyDescent="0.2">
      <c r="S835">
        <v>833</v>
      </c>
      <c r="T835" s="3">
        <v>331.47546424817853</v>
      </c>
    </row>
    <row r="836" spans="19:20" x14ac:dyDescent="0.2">
      <c r="S836">
        <v>834</v>
      </c>
      <c r="T836" s="3">
        <v>312.1038658525186</v>
      </c>
    </row>
    <row r="837" spans="19:20" x14ac:dyDescent="0.2">
      <c r="S837">
        <v>835</v>
      </c>
      <c r="T837" s="3">
        <v>343.54971551585322</v>
      </c>
    </row>
    <row r="838" spans="19:20" x14ac:dyDescent="0.2">
      <c r="S838">
        <v>836</v>
      </c>
      <c r="T838" s="3">
        <v>336.94689966663259</v>
      </c>
    </row>
    <row r="839" spans="19:20" x14ac:dyDescent="0.2">
      <c r="S839">
        <v>837</v>
      </c>
      <c r="T839" s="3">
        <v>340.6611255684345</v>
      </c>
    </row>
    <row r="840" spans="19:20" x14ac:dyDescent="0.2">
      <c r="S840">
        <v>838</v>
      </c>
      <c r="T840" s="3">
        <v>400.11797916361132</v>
      </c>
    </row>
    <row r="841" spans="19:20" x14ac:dyDescent="0.2">
      <c r="S841">
        <v>839</v>
      </c>
      <c r="T841" s="3">
        <v>357.76309787010729</v>
      </c>
    </row>
    <row r="842" spans="19:20" x14ac:dyDescent="0.2">
      <c r="S842">
        <v>840</v>
      </c>
      <c r="T842" s="3">
        <v>312.77025124976637</v>
      </c>
    </row>
    <row r="843" spans="19:20" x14ac:dyDescent="0.2">
      <c r="S843">
        <v>841</v>
      </c>
      <c r="T843" s="3">
        <v>344.44766855872751</v>
      </c>
    </row>
    <row r="844" spans="19:20" x14ac:dyDescent="0.2">
      <c r="S844">
        <v>842</v>
      </c>
      <c r="T844" s="3">
        <v>334.85945161807814</v>
      </c>
    </row>
    <row r="845" spans="19:20" x14ac:dyDescent="0.2">
      <c r="S845">
        <v>843</v>
      </c>
      <c r="T845" s="3">
        <v>348.02218724822569</v>
      </c>
    </row>
    <row r="846" spans="19:20" x14ac:dyDescent="0.2">
      <c r="S846">
        <v>844</v>
      </c>
      <c r="T846" s="3">
        <v>277.85530089817468</v>
      </c>
    </row>
    <row r="847" spans="19:20" x14ac:dyDescent="0.2">
      <c r="S847">
        <v>845</v>
      </c>
      <c r="T847" s="3">
        <v>371.79047406464872</v>
      </c>
    </row>
    <row r="848" spans="19:20" x14ac:dyDescent="0.2">
      <c r="S848">
        <v>846</v>
      </c>
      <c r="T848" s="3">
        <v>372.29343139094954</v>
      </c>
    </row>
    <row r="849" spans="19:20" x14ac:dyDescent="0.2">
      <c r="S849">
        <v>847</v>
      </c>
      <c r="T849" s="3">
        <v>378.41695886619755</v>
      </c>
    </row>
    <row r="850" spans="19:20" x14ac:dyDescent="0.2">
      <c r="S850">
        <v>848</v>
      </c>
      <c r="T850" s="3">
        <v>349.73787892598892</v>
      </c>
    </row>
    <row r="851" spans="19:20" x14ac:dyDescent="0.2">
      <c r="S851">
        <v>849</v>
      </c>
      <c r="T851" s="3">
        <v>321.68723871688093</v>
      </c>
    </row>
    <row r="852" spans="19:20" x14ac:dyDescent="0.2">
      <c r="S852">
        <v>850</v>
      </c>
      <c r="T852" s="3">
        <v>336.82146773306107</v>
      </c>
    </row>
    <row r="853" spans="19:20" x14ac:dyDescent="0.2">
      <c r="S853">
        <v>851</v>
      </c>
      <c r="T853" s="3">
        <v>366.99190365586281</v>
      </c>
    </row>
    <row r="854" spans="19:20" x14ac:dyDescent="0.2">
      <c r="S854">
        <v>852</v>
      </c>
      <c r="T854" s="3">
        <v>346.70543069964623</v>
      </c>
    </row>
    <row r="855" spans="19:20" x14ac:dyDescent="0.2">
      <c r="S855">
        <v>853</v>
      </c>
      <c r="T855" s="3">
        <v>340.1190385433531</v>
      </c>
    </row>
    <row r="856" spans="19:20" x14ac:dyDescent="0.2">
      <c r="S856">
        <v>854</v>
      </c>
      <c r="T856" s="3">
        <v>340.69783711286129</v>
      </c>
    </row>
    <row r="857" spans="19:20" x14ac:dyDescent="0.2">
      <c r="S857">
        <v>855</v>
      </c>
      <c r="T857" s="3">
        <v>356.67699093434027</v>
      </c>
    </row>
    <row r="858" spans="19:20" x14ac:dyDescent="0.2">
      <c r="S858">
        <v>856</v>
      </c>
      <c r="T858" s="3">
        <v>308.34469693561812</v>
      </c>
    </row>
    <row r="859" spans="19:20" x14ac:dyDescent="0.2">
      <c r="S859">
        <v>857</v>
      </c>
      <c r="T859" s="3">
        <v>334.62161327074966</v>
      </c>
    </row>
    <row r="860" spans="19:20" x14ac:dyDescent="0.2">
      <c r="S860">
        <v>858</v>
      </c>
      <c r="T860" s="3">
        <v>302.8873607873897</v>
      </c>
    </row>
    <row r="861" spans="19:20" x14ac:dyDescent="0.2">
      <c r="S861">
        <v>859</v>
      </c>
      <c r="T861" s="3">
        <v>306.44244801357468</v>
      </c>
    </row>
    <row r="862" spans="19:20" x14ac:dyDescent="0.2">
      <c r="S862">
        <v>860</v>
      </c>
      <c r="T862" s="3">
        <v>368.24640049528648</v>
      </c>
    </row>
    <row r="863" spans="19:20" x14ac:dyDescent="0.2">
      <c r="S863">
        <v>861</v>
      </c>
      <c r="T863" s="3">
        <v>384.78556358372953</v>
      </c>
    </row>
    <row r="864" spans="19:20" x14ac:dyDescent="0.2">
      <c r="S864">
        <v>862</v>
      </c>
      <c r="T864" s="3">
        <v>348.31353458047801</v>
      </c>
    </row>
    <row r="865" spans="19:20" x14ac:dyDescent="0.2">
      <c r="S865">
        <v>863</v>
      </c>
      <c r="T865" s="3">
        <v>374.30189048188436</v>
      </c>
    </row>
    <row r="866" spans="19:20" x14ac:dyDescent="0.2">
      <c r="S866">
        <v>864</v>
      </c>
      <c r="T866" s="3">
        <v>342.7911590365556</v>
      </c>
    </row>
    <row r="867" spans="19:20" x14ac:dyDescent="0.2">
      <c r="S867">
        <v>865</v>
      </c>
      <c r="T867" s="3">
        <v>346.97943829204229</v>
      </c>
    </row>
    <row r="868" spans="19:20" x14ac:dyDescent="0.2">
      <c r="S868">
        <v>866</v>
      </c>
      <c r="T868" s="3">
        <v>390.72613105355731</v>
      </c>
    </row>
    <row r="869" spans="19:20" x14ac:dyDescent="0.2">
      <c r="S869">
        <v>867</v>
      </c>
      <c r="T869" s="3">
        <v>336.03368513236217</v>
      </c>
    </row>
    <row r="870" spans="19:20" x14ac:dyDescent="0.2">
      <c r="S870">
        <v>868</v>
      </c>
      <c r="T870" s="3">
        <v>350.05032908128078</v>
      </c>
    </row>
    <row r="871" spans="19:20" x14ac:dyDescent="0.2">
      <c r="S871">
        <v>869</v>
      </c>
      <c r="T871" s="3">
        <v>344.19592808179016</v>
      </c>
    </row>
    <row r="872" spans="19:20" x14ac:dyDescent="0.2">
      <c r="S872">
        <v>870</v>
      </c>
      <c r="T872" s="3">
        <v>335.75716199143869</v>
      </c>
    </row>
    <row r="873" spans="19:20" x14ac:dyDescent="0.2">
      <c r="S873">
        <v>871</v>
      </c>
      <c r="T873" s="3">
        <v>331.38164495903339</v>
      </c>
    </row>
    <row r="874" spans="19:20" x14ac:dyDescent="0.2">
      <c r="S874">
        <v>872</v>
      </c>
      <c r="T874" s="3">
        <v>343.18440226207997</v>
      </c>
    </row>
    <row r="875" spans="19:20" x14ac:dyDescent="0.2">
      <c r="S875">
        <v>873</v>
      </c>
      <c r="T875" s="3">
        <v>355.51228826436369</v>
      </c>
    </row>
    <row r="876" spans="19:20" x14ac:dyDescent="0.2">
      <c r="S876">
        <v>874</v>
      </c>
      <c r="T876" s="3">
        <v>285.68503800471024</v>
      </c>
    </row>
    <row r="877" spans="19:20" x14ac:dyDescent="0.2">
      <c r="S877">
        <v>875</v>
      </c>
      <c r="T877" s="3">
        <v>316.53315322049502</v>
      </c>
    </row>
    <row r="878" spans="19:20" x14ac:dyDescent="0.2">
      <c r="S878">
        <v>876</v>
      </c>
      <c r="T878" s="3">
        <v>357.89916675420471</v>
      </c>
    </row>
    <row r="879" spans="19:20" x14ac:dyDescent="0.2">
      <c r="S879">
        <v>877</v>
      </c>
      <c r="T879" s="3">
        <v>320.99967878158697</v>
      </c>
    </row>
    <row r="880" spans="19:20" x14ac:dyDescent="0.2">
      <c r="S880">
        <v>878</v>
      </c>
      <c r="T880" s="3">
        <v>293.09777566580198</v>
      </c>
    </row>
    <row r="881" spans="19:20" x14ac:dyDescent="0.2">
      <c r="S881">
        <v>879</v>
      </c>
      <c r="T881" s="3">
        <v>332.16743514618253</v>
      </c>
    </row>
    <row r="882" spans="19:20" x14ac:dyDescent="0.2">
      <c r="S882">
        <v>880</v>
      </c>
      <c r="T882" s="3">
        <v>338.96097106451555</v>
      </c>
    </row>
    <row r="883" spans="19:20" x14ac:dyDescent="0.2">
      <c r="S883">
        <v>881</v>
      </c>
      <c r="T883" s="3">
        <v>326.069911214115</v>
      </c>
    </row>
    <row r="884" spans="19:20" x14ac:dyDescent="0.2">
      <c r="S884">
        <v>882</v>
      </c>
      <c r="T884" s="3">
        <v>304.18827285957201</v>
      </c>
    </row>
    <row r="885" spans="19:20" x14ac:dyDescent="0.2">
      <c r="S885">
        <v>883</v>
      </c>
      <c r="T885" s="3">
        <v>348.31302465230476</v>
      </c>
    </row>
    <row r="886" spans="19:20" x14ac:dyDescent="0.2">
      <c r="S886">
        <v>884</v>
      </c>
      <c r="T886" s="3">
        <v>322.18792455311467</v>
      </c>
    </row>
    <row r="887" spans="19:20" x14ac:dyDescent="0.2">
      <c r="S887">
        <v>885</v>
      </c>
      <c r="T887" s="3">
        <v>327.03638915998255</v>
      </c>
    </row>
    <row r="888" spans="19:20" x14ac:dyDescent="0.2">
      <c r="S888">
        <v>886</v>
      </c>
      <c r="T888" s="3">
        <v>315.30915268211453</v>
      </c>
    </row>
    <row r="889" spans="19:20" x14ac:dyDescent="0.2">
      <c r="S889">
        <v>887</v>
      </c>
      <c r="T889" s="3">
        <v>387.72349995266114</v>
      </c>
    </row>
    <row r="890" spans="19:20" x14ac:dyDescent="0.2">
      <c r="S890">
        <v>888</v>
      </c>
      <c r="T890" s="3">
        <v>366.68222982814535</v>
      </c>
    </row>
    <row r="891" spans="19:20" x14ac:dyDescent="0.2">
      <c r="S891">
        <v>889</v>
      </c>
      <c r="T891" s="3">
        <v>342.88116409773505</v>
      </c>
    </row>
    <row r="892" spans="19:20" x14ac:dyDescent="0.2">
      <c r="S892">
        <v>890</v>
      </c>
      <c r="T892" s="3">
        <v>382.29523154861988</v>
      </c>
    </row>
    <row r="893" spans="19:20" x14ac:dyDescent="0.2">
      <c r="S893">
        <v>891</v>
      </c>
      <c r="T893" s="3">
        <v>383.38021951427436</v>
      </c>
    </row>
    <row r="894" spans="19:20" x14ac:dyDescent="0.2">
      <c r="S894">
        <v>892</v>
      </c>
      <c r="T894" s="3">
        <v>328.73016276915178</v>
      </c>
    </row>
    <row r="895" spans="19:20" x14ac:dyDescent="0.2">
      <c r="S895">
        <v>893</v>
      </c>
      <c r="T895" s="3">
        <v>323.94740826015766</v>
      </c>
    </row>
    <row r="896" spans="19:20" x14ac:dyDescent="0.2">
      <c r="S896">
        <v>894</v>
      </c>
      <c r="T896" s="3">
        <v>323.02289726135137</v>
      </c>
    </row>
    <row r="897" spans="19:20" x14ac:dyDescent="0.2">
      <c r="S897">
        <v>895</v>
      </c>
      <c r="T897" s="3">
        <v>337.46173757472366</v>
      </c>
    </row>
    <row r="898" spans="19:20" x14ac:dyDescent="0.2">
      <c r="S898">
        <v>896</v>
      </c>
      <c r="T898" s="3">
        <v>369.92756571939458</v>
      </c>
    </row>
    <row r="899" spans="19:20" x14ac:dyDescent="0.2">
      <c r="S899">
        <v>897</v>
      </c>
      <c r="T899" s="3">
        <v>328.56171087187153</v>
      </c>
    </row>
    <row r="900" spans="19:20" x14ac:dyDescent="0.2">
      <c r="S900">
        <v>898</v>
      </c>
      <c r="T900" s="3">
        <v>345.18222524732442</v>
      </c>
    </row>
    <row r="901" spans="19:20" x14ac:dyDescent="0.2">
      <c r="S901">
        <v>899</v>
      </c>
      <c r="T901" s="3">
        <v>323.4893312998833</v>
      </c>
    </row>
    <row r="902" spans="19:20" x14ac:dyDescent="0.2">
      <c r="S902">
        <v>900</v>
      </c>
      <c r="T902" s="3">
        <v>368.11379757089691</v>
      </c>
    </row>
    <row r="903" spans="19:20" x14ac:dyDescent="0.2">
      <c r="S903">
        <v>901</v>
      </c>
      <c r="T903" s="3">
        <v>357.74373735732536</v>
      </c>
    </row>
    <row r="904" spans="19:20" x14ac:dyDescent="0.2">
      <c r="S904">
        <v>902</v>
      </c>
      <c r="T904" s="3">
        <v>345.06521615965499</v>
      </c>
    </row>
    <row r="905" spans="19:20" x14ac:dyDescent="0.2">
      <c r="S905">
        <v>903</v>
      </c>
      <c r="T905" s="3">
        <v>341.06038940058846</v>
      </c>
    </row>
    <row r="906" spans="19:20" x14ac:dyDescent="0.2">
      <c r="S906">
        <v>904</v>
      </c>
      <c r="T906" s="3">
        <v>342.37920708795343</v>
      </c>
    </row>
    <row r="907" spans="19:20" x14ac:dyDescent="0.2">
      <c r="S907">
        <v>905</v>
      </c>
      <c r="T907" s="3">
        <v>367.9227557525208</v>
      </c>
    </row>
    <row r="908" spans="19:20" x14ac:dyDescent="0.2">
      <c r="S908">
        <v>906</v>
      </c>
      <c r="T908" s="3">
        <v>390.3462900244337</v>
      </c>
    </row>
    <row r="909" spans="19:20" x14ac:dyDescent="0.2">
      <c r="S909">
        <v>907</v>
      </c>
      <c r="T909" s="3">
        <v>323.16368914608148</v>
      </c>
    </row>
    <row r="910" spans="19:20" x14ac:dyDescent="0.2">
      <c r="S910">
        <v>908</v>
      </c>
      <c r="T910" s="3">
        <v>300.3685362745681</v>
      </c>
    </row>
    <row r="911" spans="19:20" x14ac:dyDescent="0.2">
      <c r="S911">
        <v>909</v>
      </c>
      <c r="T911" s="3">
        <v>315.77263596023204</v>
      </c>
    </row>
    <row r="912" spans="19:20" x14ac:dyDescent="0.2">
      <c r="S912">
        <v>910</v>
      </c>
      <c r="T912" s="3">
        <v>288.21430414619209</v>
      </c>
    </row>
    <row r="913" spans="19:20" x14ac:dyDescent="0.2">
      <c r="S913">
        <v>911</v>
      </c>
      <c r="T913" s="3">
        <v>371.17041757722228</v>
      </c>
    </row>
    <row r="914" spans="19:20" x14ac:dyDescent="0.2">
      <c r="S914">
        <v>912</v>
      </c>
      <c r="T914" s="3">
        <v>360.84467916061141</v>
      </c>
    </row>
    <row r="915" spans="19:20" x14ac:dyDescent="0.2">
      <c r="S915">
        <v>913</v>
      </c>
      <c r="T915" s="3">
        <v>335.39373940843967</v>
      </c>
    </row>
    <row r="916" spans="19:20" x14ac:dyDescent="0.2">
      <c r="S916">
        <v>914</v>
      </c>
      <c r="T916" s="3">
        <v>355.55452921399217</v>
      </c>
    </row>
    <row r="917" spans="19:20" x14ac:dyDescent="0.2">
      <c r="S917">
        <v>915</v>
      </c>
      <c r="T917" s="3">
        <v>329.10063526653209</v>
      </c>
    </row>
    <row r="918" spans="19:20" x14ac:dyDescent="0.2">
      <c r="S918">
        <v>916</v>
      </c>
      <c r="T918" s="3">
        <v>319.12155350771002</v>
      </c>
    </row>
    <row r="919" spans="19:20" x14ac:dyDescent="0.2">
      <c r="S919">
        <v>917</v>
      </c>
      <c r="T919" s="3">
        <v>312.65285704277829</v>
      </c>
    </row>
    <row r="920" spans="19:20" x14ac:dyDescent="0.2">
      <c r="S920">
        <v>918</v>
      </c>
      <c r="T920" s="3">
        <v>367.90317894589293</v>
      </c>
    </row>
    <row r="921" spans="19:20" x14ac:dyDescent="0.2">
      <c r="S921">
        <v>919</v>
      </c>
      <c r="T921" s="3">
        <v>317.72527570731762</v>
      </c>
    </row>
    <row r="922" spans="19:20" x14ac:dyDescent="0.2">
      <c r="S922">
        <v>920</v>
      </c>
      <c r="T922" s="3">
        <v>346.99785561601294</v>
      </c>
    </row>
    <row r="923" spans="19:20" x14ac:dyDescent="0.2">
      <c r="S923">
        <v>921</v>
      </c>
      <c r="T923" s="3">
        <v>360.3308206055242</v>
      </c>
    </row>
    <row r="924" spans="19:20" x14ac:dyDescent="0.2">
      <c r="S924">
        <v>922</v>
      </c>
      <c r="T924" s="3">
        <v>356.10896958884103</v>
      </c>
    </row>
    <row r="925" spans="19:20" x14ac:dyDescent="0.2">
      <c r="S925">
        <v>923</v>
      </c>
      <c r="T925" s="3">
        <v>365.80562021833447</v>
      </c>
    </row>
    <row r="926" spans="19:20" x14ac:dyDescent="0.2">
      <c r="S926">
        <v>924</v>
      </c>
      <c r="T926" s="3">
        <v>305.59448132820216</v>
      </c>
    </row>
    <row r="927" spans="19:20" x14ac:dyDescent="0.2">
      <c r="S927">
        <v>925</v>
      </c>
      <c r="T927" s="3">
        <v>328.06213950163396</v>
      </c>
    </row>
    <row r="928" spans="19:20" x14ac:dyDescent="0.2">
      <c r="S928">
        <v>926</v>
      </c>
      <c r="T928" s="3">
        <v>362.10955063032407</v>
      </c>
    </row>
    <row r="929" spans="19:20" x14ac:dyDescent="0.2">
      <c r="S929">
        <v>927</v>
      </c>
      <c r="T929" s="3">
        <v>312.22329459586592</v>
      </c>
    </row>
    <row r="930" spans="19:20" x14ac:dyDescent="0.2">
      <c r="S930">
        <v>928</v>
      </c>
      <c r="T930" s="3">
        <v>327.59873688787275</v>
      </c>
    </row>
    <row r="931" spans="19:20" x14ac:dyDescent="0.2">
      <c r="S931">
        <v>929</v>
      </c>
      <c r="T931" s="3">
        <v>326.47374125669376</v>
      </c>
    </row>
    <row r="932" spans="19:20" x14ac:dyDescent="0.2">
      <c r="S932">
        <v>930</v>
      </c>
      <c r="T932" s="3">
        <v>337.8165617073052</v>
      </c>
    </row>
    <row r="933" spans="19:20" x14ac:dyDescent="0.2">
      <c r="S933">
        <v>931</v>
      </c>
      <c r="T933" s="3">
        <v>274.32739886347264</v>
      </c>
    </row>
    <row r="934" spans="19:20" x14ac:dyDescent="0.2">
      <c r="S934">
        <v>932</v>
      </c>
      <c r="T934" s="3">
        <v>335.17586295070129</v>
      </c>
    </row>
    <row r="935" spans="19:20" x14ac:dyDescent="0.2">
      <c r="S935">
        <v>933</v>
      </c>
      <c r="T935" s="3">
        <v>395.94231131239712</v>
      </c>
    </row>
    <row r="936" spans="19:20" x14ac:dyDescent="0.2">
      <c r="S936">
        <v>934</v>
      </c>
      <c r="T936" s="3">
        <v>344.17181633800658</v>
      </c>
    </row>
    <row r="937" spans="19:20" x14ac:dyDescent="0.2">
      <c r="S937">
        <v>935</v>
      </c>
      <c r="T937" s="3">
        <v>393.14014444355365</v>
      </c>
    </row>
    <row r="938" spans="19:20" x14ac:dyDescent="0.2">
      <c r="S938">
        <v>936</v>
      </c>
      <c r="T938" s="3">
        <v>345.91699887819328</v>
      </c>
    </row>
    <row r="939" spans="19:20" x14ac:dyDescent="0.2">
      <c r="S939">
        <v>937</v>
      </c>
      <c r="T939" s="3">
        <v>358.09272018348844</v>
      </c>
    </row>
    <row r="940" spans="19:20" x14ac:dyDescent="0.2">
      <c r="S940">
        <v>938</v>
      </c>
      <c r="T940" s="3">
        <v>349.7500168479329</v>
      </c>
    </row>
    <row r="941" spans="19:20" x14ac:dyDescent="0.2">
      <c r="S941">
        <v>939</v>
      </c>
      <c r="T941" s="3">
        <v>357.88868467450044</v>
      </c>
    </row>
    <row r="942" spans="19:20" x14ac:dyDescent="0.2">
      <c r="S942">
        <v>940</v>
      </c>
      <c r="T942" s="3">
        <v>351.91950026151068</v>
      </c>
    </row>
    <row r="943" spans="19:20" x14ac:dyDescent="0.2">
      <c r="S943">
        <v>941</v>
      </c>
      <c r="T943" s="3">
        <v>313.34844113697881</v>
      </c>
    </row>
    <row r="944" spans="19:20" x14ac:dyDescent="0.2">
      <c r="S944">
        <v>942</v>
      </c>
      <c r="T944" s="3">
        <v>323.54213233450633</v>
      </c>
    </row>
    <row r="945" spans="19:20" x14ac:dyDescent="0.2">
      <c r="S945">
        <v>943</v>
      </c>
      <c r="T945" s="3">
        <v>313.45408685460433</v>
      </c>
    </row>
    <row r="946" spans="19:20" x14ac:dyDescent="0.2">
      <c r="S946">
        <v>944</v>
      </c>
      <c r="T946" s="3">
        <v>358.95599418529201</v>
      </c>
    </row>
    <row r="947" spans="19:20" x14ac:dyDescent="0.2">
      <c r="S947">
        <v>945</v>
      </c>
      <c r="T947" s="3">
        <v>319.9468946559341</v>
      </c>
    </row>
    <row r="948" spans="19:20" x14ac:dyDescent="0.2">
      <c r="S948">
        <v>946</v>
      </c>
      <c r="T948" s="3">
        <v>318.56124378342867</v>
      </c>
    </row>
    <row r="949" spans="19:20" x14ac:dyDescent="0.2">
      <c r="S949">
        <v>947</v>
      </c>
      <c r="T949" s="3">
        <v>357.61925089716107</v>
      </c>
    </row>
    <row r="950" spans="19:20" x14ac:dyDescent="0.2">
      <c r="S950">
        <v>948</v>
      </c>
      <c r="T950" s="3">
        <v>303.77898052151392</v>
      </c>
    </row>
    <row r="951" spans="19:20" x14ac:dyDescent="0.2">
      <c r="S951">
        <v>949</v>
      </c>
      <c r="T951" s="3">
        <v>353.21946923818382</v>
      </c>
    </row>
    <row r="952" spans="19:20" x14ac:dyDescent="0.2">
      <c r="S952">
        <v>950</v>
      </c>
      <c r="T952" s="3">
        <v>372.71162036333124</v>
      </c>
    </row>
    <row r="953" spans="19:20" x14ac:dyDescent="0.2">
      <c r="S953">
        <v>951</v>
      </c>
      <c r="T953" s="3">
        <v>314.01912260476837</v>
      </c>
    </row>
    <row r="954" spans="19:20" x14ac:dyDescent="0.2">
      <c r="S954">
        <v>952</v>
      </c>
      <c r="T954" s="3">
        <v>330.48719790465987</v>
      </c>
    </row>
    <row r="955" spans="19:20" x14ac:dyDescent="0.2">
      <c r="S955">
        <v>953</v>
      </c>
      <c r="T955" s="3">
        <v>328.08888459741576</v>
      </c>
    </row>
    <row r="956" spans="19:20" x14ac:dyDescent="0.2">
      <c r="S956">
        <v>954</v>
      </c>
      <c r="T956" s="3">
        <v>323.18841606971574</v>
      </c>
    </row>
    <row r="957" spans="19:20" x14ac:dyDescent="0.2">
      <c r="S957">
        <v>955</v>
      </c>
      <c r="T957" s="3">
        <v>344.77999623601937</v>
      </c>
    </row>
    <row r="958" spans="19:20" x14ac:dyDescent="0.2">
      <c r="S958">
        <v>956</v>
      </c>
      <c r="T958" s="3">
        <v>309.95032485241671</v>
      </c>
    </row>
    <row r="959" spans="19:20" x14ac:dyDescent="0.2">
      <c r="S959">
        <v>957</v>
      </c>
      <c r="T959" s="3">
        <v>282.14532389234449</v>
      </c>
    </row>
    <row r="960" spans="19:20" x14ac:dyDescent="0.2">
      <c r="S960">
        <v>958</v>
      </c>
      <c r="T960" s="3">
        <v>319.27720263972026</v>
      </c>
    </row>
    <row r="961" spans="19:20" x14ac:dyDescent="0.2">
      <c r="S961">
        <v>959</v>
      </c>
      <c r="T961" s="3">
        <v>366.05670835141757</v>
      </c>
    </row>
    <row r="962" spans="19:20" x14ac:dyDescent="0.2">
      <c r="S962">
        <v>960</v>
      </c>
      <c r="T962" s="3">
        <v>361.75357189423181</v>
      </c>
    </row>
    <row r="963" spans="19:20" x14ac:dyDescent="0.2">
      <c r="S963">
        <v>961</v>
      </c>
      <c r="T963" s="3">
        <v>287.44410656753126</v>
      </c>
    </row>
    <row r="964" spans="19:20" x14ac:dyDescent="0.2">
      <c r="S964">
        <v>962</v>
      </c>
      <c r="T964" s="3">
        <v>337.44434243192808</v>
      </c>
    </row>
    <row r="965" spans="19:20" x14ac:dyDescent="0.2">
      <c r="S965">
        <v>963</v>
      </c>
      <c r="T965" s="3">
        <v>344.33214181938757</v>
      </c>
    </row>
    <row r="966" spans="19:20" x14ac:dyDescent="0.2">
      <c r="S966">
        <v>964</v>
      </c>
      <c r="T966" s="3">
        <v>321.93507397927266</v>
      </c>
    </row>
    <row r="967" spans="19:20" x14ac:dyDescent="0.2">
      <c r="S967">
        <v>965</v>
      </c>
      <c r="T967" s="3">
        <v>301.3146079622428</v>
      </c>
    </row>
    <row r="968" spans="19:20" x14ac:dyDescent="0.2">
      <c r="S968">
        <v>966</v>
      </c>
      <c r="T968" s="3">
        <v>335.43757264573765</v>
      </c>
    </row>
    <row r="969" spans="19:20" x14ac:dyDescent="0.2">
      <c r="S969">
        <v>967</v>
      </c>
      <c r="T969" s="3">
        <v>314.37302718706536</v>
      </c>
    </row>
    <row r="970" spans="19:20" x14ac:dyDescent="0.2">
      <c r="S970">
        <v>968</v>
      </c>
      <c r="T970" s="3">
        <v>320.93885225170374</v>
      </c>
    </row>
    <row r="971" spans="19:20" x14ac:dyDescent="0.2">
      <c r="S971">
        <v>969</v>
      </c>
      <c r="T971" s="3">
        <v>323.77458100418198</v>
      </c>
    </row>
    <row r="972" spans="19:20" x14ac:dyDescent="0.2">
      <c r="S972">
        <v>970</v>
      </c>
      <c r="T972" s="3">
        <v>330.31540739872952</v>
      </c>
    </row>
    <row r="973" spans="19:20" x14ac:dyDescent="0.2">
      <c r="S973">
        <v>971</v>
      </c>
      <c r="T973" s="3">
        <v>321.44807447780141</v>
      </c>
    </row>
    <row r="974" spans="19:20" x14ac:dyDescent="0.2">
      <c r="S974">
        <v>972</v>
      </c>
      <c r="T974" s="3">
        <v>328.29947586008967</v>
      </c>
    </row>
    <row r="975" spans="19:20" x14ac:dyDescent="0.2">
      <c r="S975">
        <v>973</v>
      </c>
      <c r="T975" s="3">
        <v>345.26878295295086</v>
      </c>
    </row>
    <row r="976" spans="19:20" x14ac:dyDescent="0.2">
      <c r="S976">
        <v>974</v>
      </c>
      <c r="T976" s="3">
        <v>341.80503086115948</v>
      </c>
    </row>
    <row r="977" spans="19:20" x14ac:dyDescent="0.2">
      <c r="S977">
        <v>975</v>
      </c>
      <c r="T977" s="3">
        <v>356.49618763919716</v>
      </c>
    </row>
    <row r="978" spans="19:20" x14ac:dyDescent="0.2">
      <c r="S978">
        <v>976</v>
      </c>
      <c r="T978" s="3">
        <v>316.02367136190304</v>
      </c>
    </row>
    <row r="979" spans="19:20" x14ac:dyDescent="0.2">
      <c r="S979">
        <v>977</v>
      </c>
      <c r="T979" s="3">
        <v>382.3472840345932</v>
      </c>
    </row>
    <row r="980" spans="19:20" x14ac:dyDescent="0.2">
      <c r="S980">
        <v>978</v>
      </c>
      <c r="T980" s="3">
        <v>337.99507848750858</v>
      </c>
    </row>
    <row r="981" spans="19:20" x14ac:dyDescent="0.2">
      <c r="S981">
        <v>979</v>
      </c>
      <c r="T981" s="3">
        <v>338.13802195456464</v>
      </c>
    </row>
    <row r="982" spans="19:20" x14ac:dyDescent="0.2">
      <c r="S982">
        <v>980</v>
      </c>
      <c r="T982" s="3">
        <v>301.25465368833</v>
      </c>
    </row>
    <row r="983" spans="19:20" x14ac:dyDescent="0.2">
      <c r="S983">
        <v>981</v>
      </c>
      <c r="T983" s="3">
        <v>373.19537497946487</v>
      </c>
    </row>
    <row r="984" spans="19:20" x14ac:dyDescent="0.2">
      <c r="S984">
        <v>982</v>
      </c>
      <c r="T984" s="3">
        <v>364.74023766549033</v>
      </c>
    </row>
    <row r="985" spans="19:20" x14ac:dyDescent="0.2">
      <c r="S985">
        <v>983</v>
      </c>
      <c r="T985" s="3">
        <v>324.19733826057512</v>
      </c>
    </row>
    <row r="986" spans="19:20" x14ac:dyDescent="0.2">
      <c r="S986">
        <v>984</v>
      </c>
      <c r="T986" s="3">
        <v>315.12596719809892</v>
      </c>
    </row>
    <row r="987" spans="19:20" x14ac:dyDescent="0.2">
      <c r="S987">
        <v>985</v>
      </c>
      <c r="T987" s="3">
        <v>358.03350481786026</v>
      </c>
    </row>
    <row r="988" spans="19:20" x14ac:dyDescent="0.2">
      <c r="S988">
        <v>986</v>
      </c>
      <c r="T988" s="3">
        <v>371.84352513162855</v>
      </c>
    </row>
    <row r="989" spans="19:20" x14ac:dyDescent="0.2">
      <c r="S989">
        <v>987</v>
      </c>
      <c r="T989" s="3">
        <v>335.38299224149591</v>
      </c>
    </row>
    <row r="990" spans="19:20" x14ac:dyDescent="0.2">
      <c r="S990">
        <v>988</v>
      </c>
      <c r="T990" s="3">
        <v>333.76799042078329</v>
      </c>
    </row>
    <row r="991" spans="19:20" x14ac:dyDescent="0.2">
      <c r="S991">
        <v>989</v>
      </c>
      <c r="T991" s="3">
        <v>307.42594271578582</v>
      </c>
    </row>
    <row r="992" spans="19:20" x14ac:dyDescent="0.2">
      <c r="S992">
        <v>990</v>
      </c>
      <c r="T992" s="3">
        <v>394.5867257032366</v>
      </c>
    </row>
    <row r="993" spans="19:20" x14ac:dyDescent="0.2">
      <c r="S993">
        <v>991</v>
      </c>
      <c r="T993" s="3">
        <v>340.42068179772042</v>
      </c>
    </row>
    <row r="994" spans="19:20" x14ac:dyDescent="0.2">
      <c r="S994">
        <v>992</v>
      </c>
      <c r="T994" s="3">
        <v>308.31905949667561</v>
      </c>
    </row>
    <row r="995" spans="19:20" x14ac:dyDescent="0.2">
      <c r="S995">
        <v>993</v>
      </c>
      <c r="T995" s="3">
        <v>323.40767306888017</v>
      </c>
    </row>
    <row r="996" spans="19:20" x14ac:dyDescent="0.2">
      <c r="S996">
        <v>994</v>
      </c>
      <c r="T996" s="3">
        <v>370.51088976183217</v>
      </c>
    </row>
    <row r="997" spans="19:20" x14ac:dyDescent="0.2">
      <c r="S997">
        <v>995</v>
      </c>
      <c r="T997" s="3">
        <v>334.7130830841233</v>
      </c>
    </row>
    <row r="998" spans="19:20" x14ac:dyDescent="0.2">
      <c r="S998">
        <v>996</v>
      </c>
      <c r="T998" s="3">
        <v>344.03152131604719</v>
      </c>
    </row>
    <row r="999" spans="19:20" x14ac:dyDescent="0.2">
      <c r="S999">
        <v>997</v>
      </c>
      <c r="T999" s="3">
        <v>311.39700156694329</v>
      </c>
    </row>
    <row r="1000" spans="19:20" x14ac:dyDescent="0.2">
      <c r="S1000">
        <v>998</v>
      </c>
      <c r="T1000" s="3">
        <v>313.12685108430804</v>
      </c>
    </row>
    <row r="1001" spans="19:20" x14ac:dyDescent="0.2">
      <c r="S1001">
        <v>999</v>
      </c>
      <c r="T1001" s="3">
        <v>308.55946665237769</v>
      </c>
    </row>
    <row r="1002" spans="19:20" x14ac:dyDescent="0.2">
      <c r="S1002">
        <v>1000</v>
      </c>
      <c r="T1002" s="3">
        <v>353.19793106595222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A1E4-BE9B-6942-AC73-41855DF87760}">
  <dimension ref="A1:AB1002"/>
  <sheetViews>
    <sheetView showGridLines="0" workbookViewId="0"/>
  </sheetViews>
  <sheetFormatPr baseColWidth="10" defaultRowHeight="16" x14ac:dyDescent="0.2"/>
  <cols>
    <col min="1" max="10" width="16.1640625" customWidth="1"/>
    <col min="11" max="11" width="25.1640625" bestFit="1" customWidth="1"/>
    <col min="12" max="12" width="3" customWidth="1"/>
    <col min="13" max="13" width="20.33203125" bestFit="1" customWidth="1"/>
    <col min="14" max="14" width="14" bestFit="1" customWidth="1"/>
    <col min="16" max="16" width="3.1640625" bestFit="1" customWidth="1"/>
    <col min="19" max="19" width="5.1640625" bestFit="1" customWidth="1"/>
    <col min="20" max="20" width="10.83203125" style="3"/>
    <col min="22" max="22" width="20.83203125" customWidth="1"/>
    <col min="24" max="24" width="11.1640625" bestFit="1" customWidth="1"/>
  </cols>
  <sheetData>
    <row r="1" spans="1:28" ht="17" thickBot="1" x14ac:dyDescent="0.25">
      <c r="A1" s="22" t="e" vm="751">
        <v>#VALUE!</v>
      </c>
      <c r="B1" s="18"/>
      <c r="C1" s="18"/>
      <c r="D1" s="16"/>
      <c r="E1" s="16"/>
      <c r="F1" s="16"/>
      <c r="G1" s="17"/>
      <c r="H1" s="17"/>
      <c r="I1" s="17"/>
      <c r="J1" s="17"/>
      <c r="K1" s="21" cm="1">
        <f t="array" ref="K1">_FV(A1,"Beta")</f>
        <v>2.085</v>
      </c>
    </row>
    <row r="2" spans="1:28" ht="17" thickBot="1" x14ac:dyDescent="0.25">
      <c r="A2" s="19" t="str" cm="1">
        <f t="array" ref="A2">_FV(A1,"Ticker symbol",TRUE)</f>
        <v>TSLA</v>
      </c>
      <c r="B2" s="23">
        <v>44470</v>
      </c>
      <c r="C2" s="23">
        <f ca="1">TODAY()</f>
        <v>44653</v>
      </c>
      <c r="D2" s="19"/>
      <c r="E2" s="19"/>
      <c r="F2" s="19"/>
      <c r="G2" s="20"/>
      <c r="H2" s="20"/>
      <c r="I2" s="20"/>
      <c r="J2" s="20"/>
      <c r="K2" s="20">
        <v>0.1</v>
      </c>
      <c r="T2" s="3">
        <f ca="1">Q33</f>
        <v>1011.8694869031126</v>
      </c>
    </row>
    <row r="3" spans="1:28" ht="17" thickBot="1" x14ac:dyDescent="0.25">
      <c r="A3" s="24" t="str" cm="1">
        <f t="array" aca="1" ref="A3:F130" ca="1">_xlfn.STOCKHISTORY(A2,B2,C2,0,1,0,2,3,4,1,5)</f>
        <v>Date</v>
      </c>
      <c r="B3" s="24" t="str">
        <f ca="1"/>
        <v>Open</v>
      </c>
      <c r="C3" s="24" t="str">
        <f ca="1"/>
        <v>High</v>
      </c>
      <c r="D3" s="24" t="str">
        <f ca="1"/>
        <v>Low</v>
      </c>
      <c r="E3" s="24" t="str">
        <f ca="1"/>
        <v>Close</v>
      </c>
      <c r="F3" s="24" t="str">
        <f ca="1"/>
        <v>Volume</v>
      </c>
      <c r="G3" s="25" t="s">
        <v>6</v>
      </c>
      <c r="H3" s="25" t="s">
        <v>7</v>
      </c>
      <c r="I3" s="25" t="s">
        <v>8</v>
      </c>
      <c r="J3" s="25" t="s">
        <v>12</v>
      </c>
      <c r="K3" s="25" t="s">
        <v>13</v>
      </c>
      <c r="M3" s="1" t="s">
        <v>1</v>
      </c>
      <c r="N3" s="3">
        <f ca="1">AVERAGE(E4:E66)</f>
        <v>1005.3657142857143</v>
      </c>
      <c r="P3">
        <v>1</v>
      </c>
      <c r="Q3" s="3">
        <f ca="1">E66*(1+_xlfn.NORM.INV(RAND(),0,N7))</f>
        <v>1029.3027773564149</v>
      </c>
      <c r="S3">
        <v>1</v>
      </c>
      <c r="T3" s="3">
        <f t="dataTable" ref="T3:T1002" dt2D="0" dtr="0" r1="V4" ca="1"/>
        <v>1155.9630851789996</v>
      </c>
      <c r="V3" s="1" t="s">
        <v>9</v>
      </c>
      <c r="W3" s="4">
        <f>AVERAGE(T3:T1002)</f>
        <v>1072.1094759280656</v>
      </c>
    </row>
    <row r="4" spans="1:28" x14ac:dyDescent="0.2">
      <c r="A4" s="11" vm="2">
        <f ca="1"/>
        <v>44470</v>
      </c>
      <c r="B4" s="11" vm="752">
        <f ca="1"/>
        <v>778.4</v>
      </c>
      <c r="C4" s="11" vm="753">
        <f ca="1"/>
        <v>780.78</v>
      </c>
      <c r="D4" s="11" vm="754">
        <f ca="1"/>
        <v>763.59</v>
      </c>
      <c r="E4" s="11" vm="755">
        <f ca="1"/>
        <v>775.22</v>
      </c>
      <c r="F4" s="11" vm="756">
        <f ca="1"/>
        <v>17031414</v>
      </c>
      <c r="G4" s="15"/>
      <c r="H4" s="13">
        <f ca="1">$N$3-E4</f>
        <v>230.14571428571423</v>
      </c>
      <c r="I4" s="13">
        <f ca="1">H4^2</f>
        <v>52967.049804081609</v>
      </c>
      <c r="J4" s="13">
        <f ca="1">SUM(E$4:E4)/COUNT(E$4:E4)</f>
        <v>775.22</v>
      </c>
      <c r="K4" s="13"/>
      <c r="M4" s="1" t="s">
        <v>2</v>
      </c>
      <c r="N4" s="4">
        <f ca="1">SUM(I4:I66)</f>
        <v>1027145.8855428566</v>
      </c>
      <c r="P4">
        <v>2</v>
      </c>
      <c r="Q4" s="3">
        <f ca="1">Q3*(1+_xlfn.NORM.INV(RAND(),0,$N$7))</f>
        <v>999.29684049207231</v>
      </c>
      <c r="S4">
        <v>2</v>
      </c>
      <c r="T4" s="3">
        <v>747.98918861981167</v>
      </c>
      <c r="V4" s="1" t="s">
        <v>10</v>
      </c>
      <c r="W4" s="4">
        <f>MEDIAN(T3:T1002)</f>
        <v>1048.1080775208168</v>
      </c>
      <c r="Z4" s="6" cm="1">
        <f t="array" ref="Z4">_FV(A1,"Price")</f>
        <v>1084.5899999999999</v>
      </c>
      <c r="AA4" s="7">
        <f>AB4/Z4</f>
        <v>4.6100369724965198</v>
      </c>
      <c r="AB4">
        <f>'Stocks -&gt;'!C10</f>
        <v>5000</v>
      </c>
    </row>
    <row r="5" spans="1:28" x14ac:dyDescent="0.2">
      <c r="A5" s="11" vm="8">
        <f ca="1"/>
        <v>44473</v>
      </c>
      <c r="B5" s="11" vm="757">
        <f ca="1"/>
        <v>796.5</v>
      </c>
      <c r="C5" s="11" vm="758">
        <f ca="1"/>
        <v>806.96990000000005</v>
      </c>
      <c r="D5" s="11" vm="759">
        <f ca="1"/>
        <v>776.12</v>
      </c>
      <c r="E5" s="11" vm="760">
        <f ca="1"/>
        <v>781.53</v>
      </c>
      <c r="F5" s="11" vm="761">
        <f ca="1"/>
        <v>30483341</v>
      </c>
      <c r="G5" s="12">
        <f ca="1">(E5-E4)/E4</f>
        <v>8.1396248806789619E-3</v>
      </c>
      <c r="H5" s="13">
        <f t="shared" ref="H5:H68" ca="1" si="0">$N$3-E5</f>
        <v>223.83571428571429</v>
      </c>
      <c r="I5" s="13">
        <f t="shared" ref="I5:I68" ca="1" si="1">H5^2</f>
        <v>50102.426989795917</v>
      </c>
      <c r="J5" s="13">
        <f ca="1">SUM(E$4:E5)/COUNT(E$4:E5)</f>
        <v>778.375</v>
      </c>
      <c r="K5" s="13">
        <f ca="1">K$2*E4+(1-K$2)*J5</f>
        <v>778.05950000000007</v>
      </c>
      <c r="M5" s="1" t="s">
        <v>3</v>
      </c>
      <c r="N5" s="3">
        <f ca="1">N4/COUNT(I4:I66)</f>
        <v>16303.902945124708</v>
      </c>
      <c r="P5">
        <v>3</v>
      </c>
      <c r="Q5" s="3">
        <f t="shared" ref="Q5:Q33" ca="1" si="2">Q4*(1+_xlfn.NORM.INV(RAND(),0,$N$7))</f>
        <v>1009.9360221669981</v>
      </c>
      <c r="S5">
        <v>3</v>
      </c>
      <c r="T5" s="3">
        <v>991.84154907796119</v>
      </c>
      <c r="V5" s="1" t="s">
        <v>11</v>
      </c>
      <c r="W5" s="3">
        <f>_xlfn.STDEV.S(T3:T1002)</f>
        <v>231.94159496609194</v>
      </c>
    </row>
    <row r="6" spans="1:28" x14ac:dyDescent="0.2">
      <c r="A6" s="11" vm="14">
        <f ca="1"/>
        <v>44474</v>
      </c>
      <c r="B6" s="11" vm="762">
        <f ca="1"/>
        <v>784.7962</v>
      </c>
      <c r="C6" s="11" vm="763">
        <f ca="1"/>
        <v>797.31</v>
      </c>
      <c r="D6" s="11" vm="764">
        <f ca="1"/>
        <v>774.2</v>
      </c>
      <c r="E6" s="11" vm="765">
        <f ca="1"/>
        <v>780.59</v>
      </c>
      <c r="F6" s="11" vm="766">
        <f ca="1"/>
        <v>18432625</v>
      </c>
      <c r="G6" s="12">
        <f t="shared" ref="G6:G69" ca="1" si="3">(E6-E5)/E5</f>
        <v>-1.2027689276162667E-3</v>
      </c>
      <c r="H6" s="13">
        <f t="shared" ca="1" si="0"/>
        <v>224.77571428571423</v>
      </c>
      <c r="I6" s="13">
        <f t="shared" ca="1" si="1"/>
        <v>50524.121732653039</v>
      </c>
      <c r="J6" s="13">
        <f ca="1">SUM(E$4:E6)/COUNT(E$4:E6)</f>
        <v>779.11333333333334</v>
      </c>
      <c r="K6" s="13">
        <f t="shared" ref="K6:K69" ca="1" si="4">K$2*E5+(1-K$2)*J6</f>
        <v>779.35500000000002</v>
      </c>
      <c r="M6" s="1" t="s">
        <v>4</v>
      </c>
      <c r="N6" s="3">
        <f ca="1">SQRT(N5)</f>
        <v>127.68673754593587</v>
      </c>
      <c r="P6">
        <v>4</v>
      </c>
      <c r="Q6" s="3">
        <f t="shared" ca="1" si="2"/>
        <v>1022.2122963866804</v>
      </c>
      <c r="S6">
        <v>4</v>
      </c>
      <c r="T6" s="3">
        <v>1134.393287436217</v>
      </c>
    </row>
    <row r="7" spans="1:28" x14ac:dyDescent="0.2">
      <c r="A7" s="11" vm="19">
        <f ca="1"/>
        <v>44475</v>
      </c>
      <c r="B7" s="11" vm="767">
        <f ca="1"/>
        <v>776.2</v>
      </c>
      <c r="C7" s="11" vm="768">
        <f ca="1"/>
        <v>786.66</v>
      </c>
      <c r="D7" s="11" vm="769">
        <f ca="1"/>
        <v>773.22</v>
      </c>
      <c r="E7" s="11" vm="770">
        <f ca="1"/>
        <v>782.75</v>
      </c>
      <c r="F7" s="11" vm="771">
        <f ca="1"/>
        <v>14632768</v>
      </c>
      <c r="G7" s="12">
        <f t="shared" ca="1" si="3"/>
        <v>2.7671376779102577E-3</v>
      </c>
      <c r="H7" s="13">
        <f t="shared" ca="1" si="0"/>
        <v>222.61571428571426</v>
      </c>
      <c r="I7" s="13">
        <f t="shared" ca="1" si="1"/>
        <v>49557.756246938763</v>
      </c>
      <c r="J7" s="13">
        <f ca="1">SUM(E$4:E7)/COUNT(E$4:E7)</f>
        <v>780.02250000000004</v>
      </c>
      <c r="K7" s="13">
        <f t="shared" ca="1" si="4"/>
        <v>780.07925</v>
      </c>
      <c r="M7" s="1" t="s">
        <v>5</v>
      </c>
      <c r="N7" s="2">
        <f ca="1">STDEVA(G5:G66)</f>
        <v>3.8552067208352782E-2</v>
      </c>
      <c r="P7">
        <v>5</v>
      </c>
      <c r="Q7" s="3">
        <f t="shared" ca="1" si="2"/>
        <v>974.2900188514119</v>
      </c>
      <c r="S7">
        <v>5</v>
      </c>
      <c r="T7" s="3">
        <v>1344.0913762587691</v>
      </c>
      <c r="V7" s="1"/>
    </row>
    <row r="8" spans="1:28" x14ac:dyDescent="0.2">
      <c r="A8" s="11" vm="25">
        <f ca="1"/>
        <v>44476</v>
      </c>
      <c r="B8" s="11" vm="772">
        <f ca="1"/>
        <v>785.46</v>
      </c>
      <c r="C8" s="11" vm="773">
        <f ca="1"/>
        <v>805</v>
      </c>
      <c r="D8" s="11" vm="774">
        <f ca="1"/>
        <v>783.38</v>
      </c>
      <c r="E8" s="11" vm="775">
        <f ca="1"/>
        <v>793.61</v>
      </c>
      <c r="F8" s="11" vm="776">
        <f ca="1"/>
        <v>19195782</v>
      </c>
      <c r="G8" s="12">
        <f t="shared" ca="1" si="3"/>
        <v>1.3874161609709376E-2</v>
      </c>
      <c r="H8" s="13">
        <f t="shared" ca="1" si="0"/>
        <v>211.75571428571425</v>
      </c>
      <c r="I8" s="13">
        <f t="shared" ca="1" si="1"/>
        <v>44840.482532653048</v>
      </c>
      <c r="J8" s="13">
        <f ca="1">SUM(E$4:E8)/COUNT(E$4:E8)</f>
        <v>782.74</v>
      </c>
      <c r="K8" s="13">
        <f t="shared" ca="1" si="4"/>
        <v>782.74099999999999</v>
      </c>
      <c r="P8">
        <v>6</v>
      </c>
      <c r="Q8" s="3">
        <f t="shared" ca="1" si="2"/>
        <v>1009.515848995733</v>
      </c>
      <c r="S8">
        <v>6</v>
      </c>
      <c r="T8" s="3">
        <v>931.64475690810082</v>
      </c>
      <c r="V8" s="5">
        <v>0.05</v>
      </c>
      <c r="W8" s="3">
        <f>_xlfn.PERCENTILE.EXC(T$3:T$1002,V8)</f>
        <v>725.85822749095598</v>
      </c>
      <c r="X8" s="3">
        <f>(W8*AA$4)-(AB$4)</f>
        <v>-1653.7667344759034</v>
      </c>
    </row>
    <row r="9" spans="1:28" x14ac:dyDescent="0.2">
      <c r="A9" s="11" vm="31">
        <f ca="1"/>
        <v>44477</v>
      </c>
      <c r="B9" s="11" vm="777">
        <f ca="1"/>
        <v>796.21</v>
      </c>
      <c r="C9" s="11" vm="778">
        <f ca="1"/>
        <v>796.38</v>
      </c>
      <c r="D9" s="11" vm="779">
        <f ca="1"/>
        <v>780.91</v>
      </c>
      <c r="E9" s="11" vm="780">
        <f ca="1"/>
        <v>785.49</v>
      </c>
      <c r="F9" s="11" vm="781">
        <f ca="1"/>
        <v>16738604</v>
      </c>
      <c r="G9" s="12">
        <f t="shared" ca="1" si="3"/>
        <v>-1.0231725910711816E-2</v>
      </c>
      <c r="H9" s="13">
        <f t="shared" ca="1" si="0"/>
        <v>219.87571428571425</v>
      </c>
      <c r="I9" s="13">
        <f t="shared" ca="1" si="1"/>
        <v>48345.329732653045</v>
      </c>
      <c r="J9" s="13">
        <f ca="1">SUM(E$4:E9)/COUNT(E$4:E9)</f>
        <v>783.19833333333338</v>
      </c>
      <c r="K9" s="13">
        <f t="shared" ca="1" si="4"/>
        <v>784.23950000000002</v>
      </c>
      <c r="P9">
        <v>7</v>
      </c>
      <c r="Q9" s="3">
        <f t="shared" ca="1" si="2"/>
        <v>966.27223747189635</v>
      </c>
      <c r="S9">
        <v>7</v>
      </c>
      <c r="T9" s="3">
        <v>1301.6264928857779</v>
      </c>
      <c r="V9" s="5">
        <v>0.25</v>
      </c>
      <c r="W9" s="3">
        <f>_xlfn.PERCENTILE.EXC(T$3:T$1002,V9)</f>
        <v>898.94104936417943</v>
      </c>
      <c r="X9" s="3">
        <f t="shared" ref="X9:X10" si="5">(W9*AA$4)-(AB$4)</f>
        <v>-855.84852633631363</v>
      </c>
    </row>
    <row r="10" spans="1:28" x14ac:dyDescent="0.2">
      <c r="A10" s="11" vm="36">
        <f ca="1"/>
        <v>44480</v>
      </c>
      <c r="B10" s="11" vm="782">
        <f ca="1"/>
        <v>787.65</v>
      </c>
      <c r="C10" s="11" vm="783">
        <f ca="1"/>
        <v>801.24</v>
      </c>
      <c r="D10" s="11" vm="784">
        <f ca="1"/>
        <v>785.5</v>
      </c>
      <c r="E10" s="11" vm="785">
        <f ca="1"/>
        <v>791.94</v>
      </c>
      <c r="F10" s="11" vm="786">
        <f ca="1"/>
        <v>14200322</v>
      </c>
      <c r="G10" s="12">
        <f t="shared" ca="1" si="3"/>
        <v>8.2114349005080207E-3</v>
      </c>
      <c r="H10" s="13">
        <f t="shared" ca="1" si="0"/>
        <v>213.42571428571421</v>
      </c>
      <c r="I10" s="13">
        <f t="shared" ca="1" si="1"/>
        <v>45550.535518367316</v>
      </c>
      <c r="J10" s="13">
        <f ca="1">SUM(E$4:E10)/COUNT(E$4:E10)</f>
        <v>784.44714285714304</v>
      </c>
      <c r="K10" s="13">
        <f t="shared" ca="1" si="4"/>
        <v>784.55142857142869</v>
      </c>
      <c r="P10">
        <v>8</v>
      </c>
      <c r="Q10" s="3">
        <f t="shared" ca="1" si="2"/>
        <v>957.3012915204049</v>
      </c>
      <c r="S10">
        <v>8</v>
      </c>
      <c r="T10" s="3">
        <v>1112.6173268205609</v>
      </c>
      <c r="V10" s="5">
        <v>0.75</v>
      </c>
      <c r="W10" s="3">
        <f>_xlfn.PERCENTILE.EXC(T$3:T$1002,V10)</f>
        <v>1213.020864306467</v>
      </c>
      <c r="X10" s="3">
        <f t="shared" si="5"/>
        <v>592.0710328624973</v>
      </c>
    </row>
    <row r="11" spans="1:28" x14ac:dyDescent="0.2">
      <c r="A11" s="11" vm="42">
        <f ca="1"/>
        <v>44481</v>
      </c>
      <c r="B11" s="11" vm="787">
        <f ca="1"/>
        <v>800.93</v>
      </c>
      <c r="C11" s="11" vm="788">
        <f ca="1"/>
        <v>812.32</v>
      </c>
      <c r="D11" s="11" vm="789">
        <f ca="1"/>
        <v>796.57</v>
      </c>
      <c r="E11" s="11" vm="790">
        <f ca="1"/>
        <v>805.72</v>
      </c>
      <c r="F11" s="11" vm="791">
        <f ca="1"/>
        <v>22020040</v>
      </c>
      <c r="G11" s="12">
        <f t="shared" ca="1" si="3"/>
        <v>1.7400308104149269E-2</v>
      </c>
      <c r="H11" s="13">
        <f t="shared" ca="1" si="0"/>
        <v>199.64571428571423</v>
      </c>
      <c r="I11" s="13">
        <f t="shared" ca="1" si="1"/>
        <v>39858.411232653038</v>
      </c>
      <c r="J11" s="13">
        <f ca="1">SUM(E$4:E11)/COUNT(E$4:E11)</f>
        <v>787.10625000000016</v>
      </c>
      <c r="K11" s="13">
        <f t="shared" ca="1" si="4"/>
        <v>787.58962500000007</v>
      </c>
      <c r="P11">
        <v>9</v>
      </c>
      <c r="Q11" s="3">
        <f t="shared" ca="1" si="2"/>
        <v>930.05033731366052</v>
      </c>
      <c r="S11">
        <v>9</v>
      </c>
      <c r="T11" s="3">
        <v>1014.5814651867156</v>
      </c>
      <c r="V11" s="5">
        <v>0.95</v>
      </c>
      <c r="W11" s="3">
        <f>_xlfn.PERCENTILE.EXC(T$3:T$1002,V11)</f>
        <v>1479.727844492845</v>
      </c>
      <c r="X11" s="3">
        <f>(W11*AA$4)-(AB$4)</f>
        <v>1821.6000723445959</v>
      </c>
    </row>
    <row r="12" spans="1:28" x14ac:dyDescent="0.2">
      <c r="A12" s="11" vm="48">
        <f ca="1"/>
        <v>44482</v>
      </c>
      <c r="B12" s="11" vm="792">
        <f ca="1"/>
        <v>810.47</v>
      </c>
      <c r="C12" s="11" vm="793">
        <f ca="1"/>
        <v>815.41</v>
      </c>
      <c r="D12" s="11" vm="794">
        <f ca="1"/>
        <v>805.78</v>
      </c>
      <c r="E12" s="11" vm="795">
        <f ca="1"/>
        <v>811.08</v>
      </c>
      <c r="F12" s="11" vm="796">
        <f ca="1"/>
        <v>14120075</v>
      </c>
      <c r="G12" s="12">
        <f t="shared" ca="1" si="3"/>
        <v>6.6524350891128603E-3</v>
      </c>
      <c r="H12" s="13">
        <f t="shared" ca="1" si="0"/>
        <v>194.28571428571422</v>
      </c>
      <c r="I12" s="13">
        <f t="shared" ca="1" si="1"/>
        <v>37746.938775510178</v>
      </c>
      <c r="J12" s="13">
        <f ca="1">SUM(E$4:E12)/COUNT(E$4:E12)</f>
        <v>789.7700000000001</v>
      </c>
      <c r="K12" s="13">
        <f t="shared" ca="1" si="4"/>
        <v>791.36500000000012</v>
      </c>
      <c r="M12" s="14"/>
      <c r="P12">
        <v>10</v>
      </c>
      <c r="Q12" s="3">
        <f t="shared" ca="1" si="2"/>
        <v>964.30626084186633</v>
      </c>
      <c r="S12">
        <v>10</v>
      </c>
      <c r="T12" s="3">
        <v>665.10320959834996</v>
      </c>
    </row>
    <row r="13" spans="1:28" x14ac:dyDescent="0.2">
      <c r="A13" s="11" vm="54">
        <f ca="1"/>
        <v>44483</v>
      </c>
      <c r="B13" s="11" vm="797">
        <f ca="1"/>
        <v>815.49</v>
      </c>
      <c r="C13" s="11" vm="798">
        <f ca="1"/>
        <v>820.25</v>
      </c>
      <c r="D13" s="11" vm="799">
        <f ca="1"/>
        <v>813.3501</v>
      </c>
      <c r="E13" s="11" vm="800">
        <f ca="1"/>
        <v>818.32</v>
      </c>
      <c r="F13" s="11" vm="801">
        <f ca="1"/>
        <v>12247170</v>
      </c>
      <c r="G13" s="12">
        <f t="shared" ca="1" si="3"/>
        <v>8.9263697785668603E-3</v>
      </c>
      <c r="H13" s="13">
        <f t="shared" ca="1" si="0"/>
        <v>187.04571428571421</v>
      </c>
      <c r="I13" s="13">
        <f t="shared" ca="1" si="1"/>
        <v>34986.099232653032</v>
      </c>
      <c r="J13" s="13">
        <f ca="1">SUM(E$4:E13)/COUNT(E$4:E13)</f>
        <v>792.62500000000011</v>
      </c>
      <c r="K13" s="13">
        <f t="shared" ca="1" si="4"/>
        <v>794.47050000000013</v>
      </c>
      <c r="P13">
        <v>11</v>
      </c>
      <c r="Q13" s="3">
        <f t="shared" ca="1" si="2"/>
        <v>916.72609120198854</v>
      </c>
      <c r="S13">
        <v>11</v>
      </c>
      <c r="T13" s="3">
        <v>1317.6480223680037</v>
      </c>
    </row>
    <row r="14" spans="1:28" x14ac:dyDescent="0.2">
      <c r="A14" s="11" vm="60">
        <f ca="1"/>
        <v>44484</v>
      </c>
      <c r="B14" s="11" vm="802">
        <f ca="1"/>
        <v>823.73839999999996</v>
      </c>
      <c r="C14" s="11" vm="803">
        <f ca="1"/>
        <v>843.21</v>
      </c>
      <c r="D14" s="11" vm="804">
        <f ca="1"/>
        <v>822.35</v>
      </c>
      <c r="E14" s="11" vm="805">
        <f ca="1"/>
        <v>843.03</v>
      </c>
      <c r="F14" s="11" vm="806">
        <f ca="1"/>
        <v>18924567</v>
      </c>
      <c r="G14" s="12">
        <f t="shared" ca="1" si="3"/>
        <v>3.0196011340306875E-2</v>
      </c>
      <c r="H14" s="13">
        <f t="shared" ca="1" si="0"/>
        <v>162.33571428571429</v>
      </c>
      <c r="I14" s="13">
        <f t="shared" ca="1" si="1"/>
        <v>26352.884132653064</v>
      </c>
      <c r="J14" s="13">
        <f ca="1">SUM(E$4:E14)/COUNT(E$4:E14)</f>
        <v>797.20727272727277</v>
      </c>
      <c r="K14" s="13">
        <f t="shared" ca="1" si="4"/>
        <v>799.31854545454553</v>
      </c>
      <c r="P14">
        <v>12</v>
      </c>
      <c r="Q14" s="3">
        <f t="shared" ca="1" si="2"/>
        <v>890.28213028252731</v>
      </c>
      <c r="S14">
        <v>12</v>
      </c>
      <c r="T14" s="3">
        <v>709.96512245982194</v>
      </c>
    </row>
    <row r="15" spans="1:28" x14ac:dyDescent="0.2">
      <c r="A15" s="11" vm="66">
        <f ca="1"/>
        <v>44487</v>
      </c>
      <c r="B15" s="11" vm="807">
        <f ca="1"/>
        <v>851.79</v>
      </c>
      <c r="C15" s="11" vm="808">
        <f ca="1"/>
        <v>875.26</v>
      </c>
      <c r="D15" s="11" vm="809">
        <f ca="1"/>
        <v>851.47</v>
      </c>
      <c r="E15" s="11" vm="810">
        <f ca="1"/>
        <v>870.11</v>
      </c>
      <c r="F15" s="11" vm="811">
        <f ca="1"/>
        <v>24207244</v>
      </c>
      <c r="G15" s="12">
        <f t="shared" ca="1" si="3"/>
        <v>3.2122225780814494E-2</v>
      </c>
      <c r="H15" s="13">
        <f t="shared" ca="1" si="0"/>
        <v>135.25571428571425</v>
      </c>
      <c r="I15" s="13">
        <f t="shared" ca="1" si="1"/>
        <v>18294.108246938766</v>
      </c>
      <c r="J15" s="13">
        <f ca="1">SUM(E$4:E15)/COUNT(E$4:E15)</f>
        <v>803.28250000000014</v>
      </c>
      <c r="K15" s="13">
        <f t="shared" ca="1" si="4"/>
        <v>807.25725000000011</v>
      </c>
      <c r="P15">
        <v>13</v>
      </c>
      <c r="Q15" s="3">
        <f t="shared" ca="1" si="2"/>
        <v>893.74075050360671</v>
      </c>
      <c r="S15">
        <v>13</v>
      </c>
      <c r="T15" s="3">
        <v>960.4581185194279</v>
      </c>
    </row>
    <row r="16" spans="1:28" x14ac:dyDescent="0.2">
      <c r="A16" s="11" vm="72">
        <f ca="1"/>
        <v>44488</v>
      </c>
      <c r="B16" s="11" vm="812">
        <f ca="1"/>
        <v>877.53</v>
      </c>
      <c r="C16" s="11" vm="813">
        <f ca="1"/>
        <v>877.95</v>
      </c>
      <c r="D16" s="11" vm="814">
        <f ca="1"/>
        <v>862.51</v>
      </c>
      <c r="E16" s="11" vm="815">
        <f ca="1"/>
        <v>864.27</v>
      </c>
      <c r="F16" s="11" vm="816">
        <f ca="1"/>
        <v>17381128</v>
      </c>
      <c r="G16" s="12">
        <f t="shared" ca="1" si="3"/>
        <v>-6.7117950603946992E-3</v>
      </c>
      <c r="H16" s="13">
        <f t="shared" ca="1" si="0"/>
        <v>141.09571428571428</v>
      </c>
      <c r="I16" s="13">
        <f t="shared" ca="1" si="1"/>
        <v>19908.000589795916</v>
      </c>
      <c r="J16" s="13">
        <f ca="1">SUM(E$4:E16)/COUNT(E$4:E16)</f>
        <v>807.97384615384624</v>
      </c>
      <c r="K16" s="13">
        <f t="shared" ca="1" si="4"/>
        <v>814.18746153846155</v>
      </c>
      <c r="P16">
        <v>14</v>
      </c>
      <c r="Q16" s="3">
        <f t="shared" ca="1" si="2"/>
        <v>969.1300241323861</v>
      </c>
      <c r="S16">
        <v>14</v>
      </c>
      <c r="T16" s="3">
        <v>1217.8487396813621</v>
      </c>
    </row>
    <row r="17" spans="1:20" x14ac:dyDescent="0.2">
      <c r="A17" s="11" vm="78">
        <f ca="1"/>
        <v>44489</v>
      </c>
      <c r="B17" s="11" vm="817">
        <f ca="1"/>
        <v>865.35</v>
      </c>
      <c r="C17" s="11" vm="818">
        <f ca="1"/>
        <v>869.49</v>
      </c>
      <c r="D17" s="11" vm="819">
        <f ca="1"/>
        <v>857.38</v>
      </c>
      <c r="E17" s="11" vm="820">
        <f ca="1"/>
        <v>865.8</v>
      </c>
      <c r="F17" s="11" vm="821">
        <f ca="1"/>
        <v>14032052</v>
      </c>
      <c r="G17" s="12">
        <f t="shared" ca="1" si="3"/>
        <v>1.7702801207955532E-3</v>
      </c>
      <c r="H17" s="13">
        <f t="shared" ca="1" si="0"/>
        <v>139.56571428571431</v>
      </c>
      <c r="I17" s="13">
        <f t="shared" ca="1" si="1"/>
        <v>19478.58860408164</v>
      </c>
      <c r="J17" s="13">
        <f ca="1">SUM(E$4:E17)/COUNT(E$4:E17)</f>
        <v>812.10428571428577</v>
      </c>
      <c r="K17" s="13">
        <f t="shared" ca="1" si="4"/>
        <v>817.32085714285722</v>
      </c>
      <c r="P17">
        <v>15</v>
      </c>
      <c r="Q17" s="3">
        <f t="shared" ca="1" si="2"/>
        <v>978.0901620040612</v>
      </c>
      <c r="S17">
        <v>15</v>
      </c>
      <c r="T17" s="3">
        <v>867.28498544654838</v>
      </c>
    </row>
    <row r="18" spans="1:20" x14ac:dyDescent="0.2">
      <c r="A18" s="11" vm="84">
        <f ca="1"/>
        <v>44490</v>
      </c>
      <c r="B18" s="11" vm="822">
        <f ca="1"/>
        <v>856</v>
      </c>
      <c r="C18" s="11" vm="823">
        <f ca="1"/>
        <v>900</v>
      </c>
      <c r="D18" s="11" vm="824">
        <f ca="1"/>
        <v>855.50459999999998</v>
      </c>
      <c r="E18" s="11" vm="825">
        <f ca="1"/>
        <v>894</v>
      </c>
      <c r="F18" s="11" vm="826">
        <f ca="1"/>
        <v>31481454</v>
      </c>
      <c r="G18" s="12">
        <f t="shared" ca="1" si="3"/>
        <v>3.2571032571032624E-2</v>
      </c>
      <c r="H18" s="13">
        <f t="shared" ca="1" si="0"/>
        <v>111.36571428571426</v>
      </c>
      <c r="I18" s="13">
        <f t="shared" ca="1" si="1"/>
        <v>12402.322318367342</v>
      </c>
      <c r="J18" s="13">
        <f ca="1">SUM(E$4:E18)/COUNT(E$4:E18)</f>
        <v>817.56400000000008</v>
      </c>
      <c r="K18" s="13">
        <f t="shared" ca="1" si="4"/>
        <v>822.38760000000013</v>
      </c>
      <c r="P18">
        <v>16</v>
      </c>
      <c r="Q18" s="3">
        <f t="shared" ca="1" si="2"/>
        <v>998.11808083685264</v>
      </c>
      <c r="S18">
        <v>16</v>
      </c>
      <c r="T18" s="3">
        <v>639.89831583423734</v>
      </c>
    </row>
    <row r="19" spans="1:20" x14ac:dyDescent="0.2">
      <c r="A19" s="11" vm="90">
        <f ca="1"/>
        <v>44491</v>
      </c>
      <c r="B19" s="11" vm="827">
        <f ca="1"/>
        <v>895.5</v>
      </c>
      <c r="C19" s="11" vm="828">
        <f ca="1"/>
        <v>910</v>
      </c>
      <c r="D19" s="11" vm="829">
        <f ca="1"/>
        <v>890.96</v>
      </c>
      <c r="E19" s="11" vm="830">
        <f ca="1"/>
        <v>909.68</v>
      </c>
      <c r="F19" s="11" vm="831">
        <f ca="1"/>
        <v>22880835</v>
      </c>
      <c r="G19" s="12">
        <f t="shared" ca="1" si="3"/>
        <v>1.7539149888143122E-2</v>
      </c>
      <c r="H19" s="13">
        <f t="shared" ca="1" si="0"/>
        <v>95.685714285714312</v>
      </c>
      <c r="I19" s="13">
        <f t="shared" ca="1" si="1"/>
        <v>9155.7559183673511</v>
      </c>
      <c r="J19" s="13">
        <f ca="1">SUM(E$4:E19)/COUNT(E$4:E19)</f>
        <v>823.32125000000008</v>
      </c>
      <c r="K19" s="13">
        <f t="shared" ca="1" si="4"/>
        <v>830.38912500000004</v>
      </c>
      <c r="P19">
        <v>17</v>
      </c>
      <c r="Q19" s="3">
        <f t="shared" ca="1" si="2"/>
        <v>1043.5047154089282</v>
      </c>
      <c r="S19">
        <v>17</v>
      </c>
      <c r="T19" s="3">
        <v>937.75336168660328</v>
      </c>
    </row>
    <row r="20" spans="1:20" x14ac:dyDescent="0.2">
      <c r="A20" s="11" vm="96">
        <f ca="1"/>
        <v>44494</v>
      </c>
      <c r="B20" s="11" vm="832">
        <f ca="1"/>
        <v>950.53</v>
      </c>
      <c r="C20" s="11" vm="833">
        <f ca="1"/>
        <v>1045.02</v>
      </c>
      <c r="D20" s="11" vm="834">
        <f ca="1"/>
        <v>944.2</v>
      </c>
      <c r="E20" s="11" vm="835">
        <f ca="1"/>
        <v>1024.8599999999999</v>
      </c>
      <c r="F20" s="11" vm="836">
        <f ca="1"/>
        <v>62852099</v>
      </c>
      <c r="G20" s="12">
        <f t="shared" ca="1" si="3"/>
        <v>0.12661595286254501</v>
      </c>
      <c r="H20" s="13">
        <f t="shared" ca="1" si="0"/>
        <v>-19.494285714285638</v>
      </c>
      <c r="I20" s="13">
        <f t="shared" ca="1" si="1"/>
        <v>380.02717551020112</v>
      </c>
      <c r="J20" s="13">
        <f ca="1">SUM(E$4:E20)/COUNT(E$4:E20)</f>
        <v>835.17647058823536</v>
      </c>
      <c r="K20" s="13">
        <f t="shared" ca="1" si="4"/>
        <v>842.62682352941181</v>
      </c>
      <c r="P20">
        <v>18</v>
      </c>
      <c r="Q20" s="3">
        <f t="shared" ca="1" si="2"/>
        <v>1038.1065571646575</v>
      </c>
      <c r="S20">
        <v>18</v>
      </c>
      <c r="T20" s="3">
        <v>1446.9326109002261</v>
      </c>
    </row>
    <row r="21" spans="1:20" x14ac:dyDescent="0.2">
      <c r="A21" s="11" vm="102">
        <f ca="1"/>
        <v>44495</v>
      </c>
      <c r="B21" s="11" vm="837">
        <f ca="1"/>
        <v>1024.69</v>
      </c>
      <c r="C21" s="11" vm="838">
        <f ca="1"/>
        <v>1094.94</v>
      </c>
      <c r="D21" s="11" vm="839">
        <f ca="1"/>
        <v>1001.44</v>
      </c>
      <c r="E21" s="11" vm="840">
        <f ca="1"/>
        <v>1018.43</v>
      </c>
      <c r="F21" s="11" vm="841">
        <f ca="1"/>
        <v>62414968</v>
      </c>
      <c r="G21" s="12">
        <f t="shared" ca="1" si="3"/>
        <v>-6.2740276720722353E-3</v>
      </c>
      <c r="H21" s="13">
        <f t="shared" ca="1" si="0"/>
        <v>-13.064285714285688</v>
      </c>
      <c r="I21" s="13">
        <f t="shared" ca="1" si="1"/>
        <v>170.67556122448912</v>
      </c>
      <c r="J21" s="13">
        <f ca="1">SUM(E$4:E21)/COUNT(E$4:E21)</f>
        <v>845.35722222222239</v>
      </c>
      <c r="K21" s="13">
        <f t="shared" ca="1" si="4"/>
        <v>863.30750000000012</v>
      </c>
      <c r="P21">
        <v>19</v>
      </c>
      <c r="Q21" s="3">
        <f t="shared" ca="1" si="2"/>
        <v>1028.0503566481659</v>
      </c>
      <c r="S21">
        <v>19</v>
      </c>
      <c r="T21" s="3">
        <v>928.4105123984483</v>
      </c>
    </row>
    <row r="22" spans="1:20" x14ac:dyDescent="0.2">
      <c r="A22" s="11" vm="108">
        <f ca="1"/>
        <v>44496</v>
      </c>
      <c r="B22" s="11" vm="842">
        <f ca="1"/>
        <v>1039.6600000000001</v>
      </c>
      <c r="C22" s="11" vm="843">
        <f ca="1"/>
        <v>1070.8800000000001</v>
      </c>
      <c r="D22" s="11" vm="844">
        <f ca="1"/>
        <v>1030.78</v>
      </c>
      <c r="E22" s="11" vm="845">
        <f ca="1"/>
        <v>1037.8599999999999</v>
      </c>
      <c r="F22" s="11" vm="846">
        <f ca="1"/>
        <v>38526459</v>
      </c>
      <c r="G22" s="12">
        <f t="shared" ca="1" si="3"/>
        <v>1.907838535785469E-2</v>
      </c>
      <c r="H22" s="13">
        <f t="shared" ca="1" si="0"/>
        <v>-32.494285714285638</v>
      </c>
      <c r="I22" s="13">
        <f t="shared" ca="1" si="1"/>
        <v>1055.8786040816276</v>
      </c>
      <c r="J22" s="13">
        <f ca="1">SUM(E$4:E22)/COUNT(E$4:E22)</f>
        <v>855.48894736842124</v>
      </c>
      <c r="K22" s="13">
        <f t="shared" ca="1" si="4"/>
        <v>871.78305263157904</v>
      </c>
      <c r="P22">
        <v>20</v>
      </c>
      <c r="Q22" s="3">
        <f t="shared" ca="1" si="2"/>
        <v>1109.6651194354113</v>
      </c>
      <c r="S22">
        <v>20</v>
      </c>
      <c r="T22" s="3">
        <v>846.49254148208001</v>
      </c>
    </row>
    <row r="23" spans="1:20" x14ac:dyDescent="0.2">
      <c r="A23" s="11" vm="113">
        <f ca="1"/>
        <v>44497</v>
      </c>
      <c r="B23" s="11" vm="847">
        <f ca="1"/>
        <v>1068.3050000000001</v>
      </c>
      <c r="C23" s="11" vm="848">
        <f ca="1"/>
        <v>1081</v>
      </c>
      <c r="D23" s="11" vm="849">
        <f ca="1"/>
        <v>1054.2</v>
      </c>
      <c r="E23" s="11" vm="850">
        <f ca="1"/>
        <v>1077.04</v>
      </c>
      <c r="F23" s="11" vm="851">
        <f ca="1"/>
        <v>27213173</v>
      </c>
      <c r="G23" s="12">
        <f t="shared" ca="1" si="3"/>
        <v>3.7750756364056871E-2</v>
      </c>
      <c r="H23" s="13">
        <f t="shared" ca="1" si="0"/>
        <v>-71.674285714285702</v>
      </c>
      <c r="I23" s="13">
        <f t="shared" ca="1" si="1"/>
        <v>5137.2032326530598</v>
      </c>
      <c r="J23" s="13">
        <f ca="1">SUM(E$4:E23)/COUNT(E$4:E23)</f>
        <v>866.56650000000013</v>
      </c>
      <c r="K23" s="13">
        <f t="shared" ca="1" si="4"/>
        <v>883.69585000000006</v>
      </c>
      <c r="P23">
        <v>21</v>
      </c>
      <c r="Q23" s="3">
        <f t="shared" ca="1" si="2"/>
        <v>1095.7241312906142</v>
      </c>
      <c r="S23">
        <v>21</v>
      </c>
      <c r="T23" s="3">
        <v>1163.1165395828318</v>
      </c>
    </row>
    <row r="24" spans="1:20" x14ac:dyDescent="0.2">
      <c r="A24" s="11" vm="119">
        <f ca="1"/>
        <v>44498</v>
      </c>
      <c r="B24" s="11" vm="852">
        <f ca="1"/>
        <v>1081.8599999999999</v>
      </c>
      <c r="C24" s="11" vm="853">
        <f ca="1"/>
        <v>1115.21</v>
      </c>
      <c r="D24" s="11" vm="854">
        <f ca="1"/>
        <v>1073.2049999999999</v>
      </c>
      <c r="E24" s="11" vm="855">
        <f ca="1"/>
        <v>1114</v>
      </c>
      <c r="F24" s="11" vm="856">
        <f ca="1"/>
        <v>29918417</v>
      </c>
      <c r="G24" s="12">
        <f t="shared" ca="1" si="3"/>
        <v>3.4316274233083303E-2</v>
      </c>
      <c r="H24" s="13">
        <f t="shared" ca="1" si="0"/>
        <v>-108.63428571428574</v>
      </c>
      <c r="I24" s="13">
        <f t="shared" ca="1" si="1"/>
        <v>11801.408032653066</v>
      </c>
      <c r="J24" s="13">
        <f ca="1">SUM(E$4:E24)/COUNT(E$4:E24)</f>
        <v>878.34904761904772</v>
      </c>
      <c r="K24" s="13">
        <f t="shared" ca="1" si="4"/>
        <v>898.21814285714299</v>
      </c>
      <c r="P24">
        <v>22</v>
      </c>
      <c r="Q24" s="3">
        <f t="shared" ca="1" si="2"/>
        <v>1109.7012128952811</v>
      </c>
      <c r="S24">
        <v>22</v>
      </c>
      <c r="T24" s="3">
        <v>1189.3872359584454</v>
      </c>
    </row>
    <row r="25" spans="1:20" x14ac:dyDescent="0.2">
      <c r="A25" s="11" vm="125">
        <f ca="1"/>
        <v>44501</v>
      </c>
      <c r="B25" s="11" vm="857">
        <f ca="1"/>
        <v>1145</v>
      </c>
      <c r="C25" s="11" vm="858">
        <f ca="1"/>
        <v>1209.75</v>
      </c>
      <c r="D25" s="11" vm="859">
        <f ca="1"/>
        <v>1118.6600000000001</v>
      </c>
      <c r="E25" s="11" vm="860">
        <f ca="1"/>
        <v>1208.5899999999999</v>
      </c>
      <c r="F25" s="11" vm="861">
        <f ca="1"/>
        <v>56048716</v>
      </c>
      <c r="G25" s="12">
        <f t="shared" ca="1" si="3"/>
        <v>8.4910233393177659E-2</v>
      </c>
      <c r="H25" s="13">
        <f t="shared" ca="1" si="0"/>
        <v>-203.22428571428566</v>
      </c>
      <c r="I25" s="13">
        <f t="shared" ca="1" si="1"/>
        <v>41300.110304081609</v>
      </c>
      <c r="J25" s="13">
        <f ca="1">SUM(E$4:E25)/COUNT(E$4:E25)</f>
        <v>893.36000000000013</v>
      </c>
      <c r="K25" s="13">
        <f t="shared" ca="1" si="4"/>
        <v>915.42400000000009</v>
      </c>
      <c r="P25">
        <v>23</v>
      </c>
      <c r="Q25" s="3">
        <f t="shared" ca="1" si="2"/>
        <v>1129.6409543461234</v>
      </c>
      <c r="S25">
        <v>23</v>
      </c>
      <c r="T25" s="3">
        <v>1452.630624583044</v>
      </c>
    </row>
    <row r="26" spans="1:20" x14ac:dyDescent="0.2">
      <c r="A26" s="11" vm="131">
        <f ca="1"/>
        <v>44502</v>
      </c>
      <c r="B26" s="11" vm="862">
        <f ca="1"/>
        <v>1159.355</v>
      </c>
      <c r="C26" s="11" vm="860">
        <f ca="1"/>
        <v>1208.5899999999999</v>
      </c>
      <c r="D26" s="11" vm="863">
        <f ca="1"/>
        <v>1146</v>
      </c>
      <c r="E26" s="11" vm="864">
        <f ca="1"/>
        <v>1172</v>
      </c>
      <c r="F26" s="11" vm="865">
        <f ca="1"/>
        <v>42737797</v>
      </c>
      <c r="G26" s="12">
        <f t="shared" ca="1" si="3"/>
        <v>-3.0274948493699202E-2</v>
      </c>
      <c r="H26" s="13">
        <f t="shared" ca="1" si="0"/>
        <v>-166.63428571428574</v>
      </c>
      <c r="I26" s="13">
        <f t="shared" ca="1" si="1"/>
        <v>27766.985175510214</v>
      </c>
      <c r="J26" s="13">
        <f ca="1">SUM(E$4:E26)/COUNT(E$4:E26)</f>
        <v>905.4747826086957</v>
      </c>
      <c r="K26" s="13">
        <f t="shared" ca="1" si="4"/>
        <v>935.78630434782622</v>
      </c>
      <c r="P26">
        <v>24</v>
      </c>
      <c r="Q26" s="3">
        <f t="shared" ca="1" si="2"/>
        <v>1118.6220164824388</v>
      </c>
      <c r="S26">
        <v>24</v>
      </c>
      <c r="T26" s="3">
        <v>791.5465833853259</v>
      </c>
    </row>
    <row r="27" spans="1:20" x14ac:dyDescent="0.2">
      <c r="A27" s="11" vm="137">
        <f ca="1"/>
        <v>44503</v>
      </c>
      <c r="B27" s="11" vm="866">
        <f ca="1"/>
        <v>1177.33</v>
      </c>
      <c r="C27" s="11" vm="867">
        <f ca="1"/>
        <v>1215.3900000000001</v>
      </c>
      <c r="D27" s="11" vm="868">
        <f ca="1"/>
        <v>1152.6199999999999</v>
      </c>
      <c r="E27" s="11" vm="869">
        <f ca="1"/>
        <v>1213.8599999999999</v>
      </c>
      <c r="F27" s="11" vm="870">
        <f ca="1"/>
        <v>34628519</v>
      </c>
      <c r="G27" s="12">
        <f t="shared" ca="1" si="3"/>
        <v>3.5716723549487968E-2</v>
      </c>
      <c r="H27" s="13">
        <f t="shared" ca="1" si="0"/>
        <v>-208.49428571428564</v>
      </c>
      <c r="I27" s="13">
        <f t="shared" ca="1" si="1"/>
        <v>43469.867175510175</v>
      </c>
      <c r="J27" s="13">
        <f ca="1">SUM(E$4:E27)/COUNT(E$4:E27)</f>
        <v>918.32416666666677</v>
      </c>
      <c r="K27" s="13">
        <f t="shared" ca="1" si="4"/>
        <v>943.69175000000018</v>
      </c>
      <c r="P27">
        <v>25</v>
      </c>
      <c r="Q27" s="3">
        <f t="shared" ca="1" si="2"/>
        <v>1077.0371006152161</v>
      </c>
      <c r="S27">
        <v>25</v>
      </c>
      <c r="T27" s="3">
        <v>880.27803637145587</v>
      </c>
    </row>
    <row r="28" spans="1:20" x14ac:dyDescent="0.2">
      <c r="A28" s="11" vm="143">
        <f ca="1"/>
        <v>44504</v>
      </c>
      <c r="B28" s="11" vm="871">
        <f ca="1"/>
        <v>1234.4100000000001</v>
      </c>
      <c r="C28" s="11" vm="872">
        <f ca="1"/>
        <v>1243.49</v>
      </c>
      <c r="D28" s="11" vm="873">
        <f ca="1"/>
        <v>1217</v>
      </c>
      <c r="E28" s="11" vm="874">
        <f ca="1"/>
        <v>1229.9100000000001</v>
      </c>
      <c r="F28" s="11" vm="875">
        <f ca="1"/>
        <v>25397410</v>
      </c>
      <c r="G28" s="12">
        <f t="shared" ca="1" si="3"/>
        <v>1.322228263555944E-2</v>
      </c>
      <c r="H28" s="13">
        <f t="shared" ca="1" si="0"/>
        <v>-224.54428571428582</v>
      </c>
      <c r="I28" s="13">
        <f t="shared" ca="1" si="1"/>
        <v>50420.136246938826</v>
      </c>
      <c r="J28" s="13">
        <f ca="1">SUM(E$4:E28)/COUNT(E$4:E28)</f>
        <v>930.78760000000011</v>
      </c>
      <c r="K28" s="13">
        <f t="shared" ca="1" si="4"/>
        <v>959.09484000000009</v>
      </c>
      <c r="P28">
        <v>26</v>
      </c>
      <c r="Q28" s="3">
        <f t="shared" ca="1" si="2"/>
        <v>1099.863386692406</v>
      </c>
      <c r="S28">
        <v>26</v>
      </c>
      <c r="T28" s="3">
        <v>1288.4655634937669</v>
      </c>
    </row>
    <row r="29" spans="1:20" x14ac:dyDescent="0.2">
      <c r="A29" s="11" vm="149">
        <f ca="1"/>
        <v>44505</v>
      </c>
      <c r="B29" s="11" vm="876">
        <f ca="1"/>
        <v>1228</v>
      </c>
      <c r="C29" s="11" vm="877">
        <f ca="1"/>
        <v>1239.8699999999999</v>
      </c>
      <c r="D29" s="11" vm="878">
        <f ca="1"/>
        <v>1208</v>
      </c>
      <c r="E29" s="11" vm="879">
        <f ca="1"/>
        <v>1222.0899999999999</v>
      </c>
      <c r="F29" s="11" vm="880">
        <f ca="1"/>
        <v>21628812</v>
      </c>
      <c r="G29" s="12">
        <f t="shared" ca="1" si="3"/>
        <v>-6.3581888105635077E-3</v>
      </c>
      <c r="H29" s="13">
        <f t="shared" ca="1" si="0"/>
        <v>-216.72428571428566</v>
      </c>
      <c r="I29" s="13">
        <f t="shared" ca="1" si="1"/>
        <v>46969.416018367323</v>
      </c>
      <c r="J29" s="13">
        <f ca="1">SUM(E$4:E29)/COUNT(E$4:E29)</f>
        <v>941.99153846153854</v>
      </c>
      <c r="K29" s="13">
        <f t="shared" ca="1" si="4"/>
        <v>970.78338461538465</v>
      </c>
      <c r="P29">
        <v>27</v>
      </c>
      <c r="Q29" s="3">
        <f t="shared" ca="1" si="2"/>
        <v>1029.4334470013505</v>
      </c>
      <c r="S29">
        <v>27</v>
      </c>
      <c r="T29" s="3">
        <v>1271.0983718665807</v>
      </c>
    </row>
    <row r="30" spans="1:20" x14ac:dyDescent="0.2">
      <c r="A30" s="11" vm="155">
        <f ca="1"/>
        <v>44508</v>
      </c>
      <c r="B30" s="11" vm="881">
        <f ca="1"/>
        <v>1149.7850000000001</v>
      </c>
      <c r="C30" s="11" vm="882">
        <f ca="1"/>
        <v>1197</v>
      </c>
      <c r="D30" s="11" vm="883">
        <f ca="1"/>
        <v>1133</v>
      </c>
      <c r="E30" s="11" vm="884">
        <f ca="1"/>
        <v>1162.94</v>
      </c>
      <c r="F30" s="11" vm="885">
        <f ca="1"/>
        <v>33445715</v>
      </c>
      <c r="G30" s="12">
        <f t="shared" ca="1" si="3"/>
        <v>-4.8400690620166983E-2</v>
      </c>
      <c r="H30" s="13">
        <f t="shared" ca="1" si="0"/>
        <v>-157.57428571428579</v>
      </c>
      <c r="I30" s="13">
        <f t="shared" ca="1" si="1"/>
        <v>24829.65551836737</v>
      </c>
      <c r="J30" s="13">
        <f ca="1">SUM(E$4:E30)/COUNT(E$4:E30)</f>
        <v>950.17481481481491</v>
      </c>
      <c r="K30" s="13">
        <f t="shared" ca="1" si="4"/>
        <v>977.36633333333339</v>
      </c>
      <c r="P30">
        <v>28</v>
      </c>
      <c r="Q30" s="3">
        <f t="shared" ca="1" si="2"/>
        <v>1002.011108147528</v>
      </c>
      <c r="S30">
        <v>28</v>
      </c>
      <c r="T30" s="3">
        <v>681.3169605638559</v>
      </c>
    </row>
    <row r="31" spans="1:20" x14ac:dyDescent="0.2">
      <c r="A31" s="11" vm="161">
        <f ca="1"/>
        <v>44509</v>
      </c>
      <c r="B31" s="11" vm="886">
        <f ca="1"/>
        <v>1173.5999999999999</v>
      </c>
      <c r="C31" s="11" vm="887">
        <f ca="1"/>
        <v>1174.5</v>
      </c>
      <c r="D31" s="11" vm="888">
        <f ca="1"/>
        <v>1011.52</v>
      </c>
      <c r="E31" s="11" vm="889">
        <f ca="1"/>
        <v>1023.5</v>
      </c>
      <c r="F31" s="11" vm="890">
        <f ca="1"/>
        <v>59105836</v>
      </c>
      <c r="G31" s="12">
        <f t="shared" ca="1" si="3"/>
        <v>-0.11990300445422812</v>
      </c>
      <c r="H31" s="13">
        <f t="shared" ca="1" si="0"/>
        <v>-18.134285714285738</v>
      </c>
      <c r="I31" s="13">
        <f t="shared" ca="1" si="1"/>
        <v>328.85231836734783</v>
      </c>
      <c r="J31" s="13">
        <f ca="1">SUM(E$4:E31)/COUNT(E$4:E31)</f>
        <v>952.79357142857145</v>
      </c>
      <c r="K31" s="13">
        <f t="shared" ca="1" si="4"/>
        <v>973.80821428571426</v>
      </c>
      <c r="P31">
        <v>29</v>
      </c>
      <c r="Q31" s="3">
        <f t="shared" ca="1" si="2"/>
        <v>990.75599747252465</v>
      </c>
      <c r="S31">
        <v>29</v>
      </c>
      <c r="T31" s="3">
        <v>1142.2687095863744</v>
      </c>
    </row>
    <row r="32" spans="1:20" x14ac:dyDescent="0.2">
      <c r="A32" s="11" vm="167">
        <f ca="1"/>
        <v>44510</v>
      </c>
      <c r="B32" s="11" vm="891">
        <f ca="1"/>
        <v>1010.41</v>
      </c>
      <c r="C32" s="11" vm="892">
        <f ca="1"/>
        <v>1078.0999999999999</v>
      </c>
      <c r="D32" s="11" vm="893">
        <f ca="1"/>
        <v>987.31</v>
      </c>
      <c r="E32" s="11" vm="894">
        <f ca="1"/>
        <v>1067.95</v>
      </c>
      <c r="F32" s="11" vm="895">
        <f ca="1"/>
        <v>42802722</v>
      </c>
      <c r="G32" s="12">
        <f t="shared" ca="1" si="3"/>
        <v>4.3429408891060131E-2</v>
      </c>
      <c r="H32" s="13">
        <f t="shared" ca="1" si="0"/>
        <v>-62.584285714285784</v>
      </c>
      <c r="I32" s="13">
        <f t="shared" ca="1" si="1"/>
        <v>3916.7928183673557</v>
      </c>
      <c r="J32" s="13">
        <f ca="1">SUM(E$4:E32)/COUNT(E$4:E32)</f>
        <v>956.76448275862072</v>
      </c>
      <c r="K32" s="13">
        <f t="shared" ca="1" si="4"/>
        <v>963.43803448275867</v>
      </c>
      <c r="P32">
        <v>30</v>
      </c>
      <c r="Q32" s="3">
        <f t="shared" ca="1" si="2"/>
        <v>1048.1162741026519</v>
      </c>
      <c r="S32">
        <v>30</v>
      </c>
      <c r="T32" s="3">
        <v>920.85429928165183</v>
      </c>
    </row>
    <row r="33" spans="1:20" x14ac:dyDescent="0.2">
      <c r="A33" s="11" vm="173">
        <f ca="1"/>
        <v>44511</v>
      </c>
      <c r="B33" s="11" vm="896">
        <f ca="1"/>
        <v>1102.77</v>
      </c>
      <c r="C33" s="11" vm="897">
        <f ca="1"/>
        <v>1104.97</v>
      </c>
      <c r="D33" s="11" vm="898">
        <f ca="1"/>
        <v>1054.68</v>
      </c>
      <c r="E33" s="11" vm="899">
        <f ca="1"/>
        <v>1063.51</v>
      </c>
      <c r="F33" s="11" vm="900">
        <f ca="1"/>
        <v>22396568</v>
      </c>
      <c r="G33" s="12">
        <f t="shared" ca="1" si="3"/>
        <v>-4.1574980102065213E-3</v>
      </c>
      <c r="H33" s="13">
        <f t="shared" ca="1" si="0"/>
        <v>-58.144285714285729</v>
      </c>
      <c r="I33" s="13">
        <f t="shared" ca="1" si="1"/>
        <v>3380.7579612244917</v>
      </c>
      <c r="J33" s="13">
        <f ca="1">SUM(E$4:E33)/COUNT(E$4:E33)</f>
        <v>960.32266666666669</v>
      </c>
      <c r="K33" s="13">
        <f t="shared" ca="1" si="4"/>
        <v>971.08540000000016</v>
      </c>
      <c r="P33">
        <v>31</v>
      </c>
      <c r="Q33" s="3">
        <f t="shared" ca="1" si="2"/>
        <v>1011.8694869031126</v>
      </c>
      <c r="S33">
        <v>31</v>
      </c>
      <c r="T33" s="3">
        <v>1097.3755614243544</v>
      </c>
    </row>
    <row r="34" spans="1:20" x14ac:dyDescent="0.2">
      <c r="A34" s="11" vm="179">
        <f ca="1"/>
        <v>44512</v>
      </c>
      <c r="B34" s="11" vm="901">
        <f ca="1"/>
        <v>1047.5</v>
      </c>
      <c r="C34" s="11" vm="902">
        <f ca="1"/>
        <v>1054.5</v>
      </c>
      <c r="D34" s="11" vm="903">
        <f ca="1"/>
        <v>1019.2</v>
      </c>
      <c r="E34" s="11" vm="904">
        <f ca="1"/>
        <v>1033.42</v>
      </c>
      <c r="F34" s="11" vm="905">
        <f ca="1"/>
        <v>25573148</v>
      </c>
      <c r="G34" s="12">
        <f t="shared" ca="1" si="3"/>
        <v>-2.8293104907335068E-2</v>
      </c>
      <c r="H34" s="13">
        <f t="shared" ca="1" si="0"/>
        <v>-28.054285714285811</v>
      </c>
      <c r="I34" s="13">
        <f t="shared" ca="1" si="1"/>
        <v>787.04294693878091</v>
      </c>
      <c r="J34" s="13">
        <f ca="1">SUM(E$4:E34)/COUNT(E$4:E34)</f>
        <v>962.68064516129027</v>
      </c>
      <c r="K34" s="13">
        <f t="shared" ca="1" si="4"/>
        <v>972.76358064516126</v>
      </c>
      <c r="S34">
        <v>32</v>
      </c>
      <c r="T34" s="3">
        <v>1069.026986986006</v>
      </c>
    </row>
    <row r="35" spans="1:20" x14ac:dyDescent="0.2">
      <c r="A35" s="11" vm="185">
        <f ca="1"/>
        <v>44515</v>
      </c>
      <c r="B35" s="11" vm="906">
        <f ca="1"/>
        <v>1017.63</v>
      </c>
      <c r="C35" s="11" vm="907">
        <f ca="1"/>
        <v>1031.98</v>
      </c>
      <c r="D35" s="11" vm="908">
        <f ca="1"/>
        <v>978.6</v>
      </c>
      <c r="E35" s="11" vm="909">
        <f ca="1"/>
        <v>1013.39</v>
      </c>
      <c r="F35" s="11" vm="910">
        <f ca="1"/>
        <v>34775649</v>
      </c>
      <c r="G35" s="12">
        <f t="shared" ca="1" si="3"/>
        <v>-1.9382245360066656E-2</v>
      </c>
      <c r="H35" s="13">
        <f t="shared" ca="1" si="0"/>
        <v>-8.0242857142857247</v>
      </c>
      <c r="I35" s="13">
        <f t="shared" ca="1" si="1"/>
        <v>64.389161224489968</v>
      </c>
      <c r="J35" s="13">
        <f ca="1">SUM(E$4:E35)/COUNT(E$4:E35)</f>
        <v>964.26531249999994</v>
      </c>
      <c r="K35" s="13">
        <f t="shared" ca="1" si="4"/>
        <v>971.18078125</v>
      </c>
      <c r="S35">
        <v>33</v>
      </c>
      <c r="T35" s="3">
        <v>1549.3730899101656</v>
      </c>
    </row>
    <row r="36" spans="1:20" x14ac:dyDescent="0.2">
      <c r="A36" s="11" vm="191">
        <f ca="1"/>
        <v>44516</v>
      </c>
      <c r="B36" s="11" vm="911">
        <f ca="1"/>
        <v>1003.31</v>
      </c>
      <c r="C36" s="11" vm="912">
        <f ca="1"/>
        <v>1057.1999000000001</v>
      </c>
      <c r="D36" s="11" vm="913">
        <f ca="1"/>
        <v>1002.18</v>
      </c>
      <c r="E36" s="11" vm="914">
        <f ca="1"/>
        <v>1054.73</v>
      </c>
      <c r="F36" s="11" vm="915">
        <f ca="1"/>
        <v>26542359</v>
      </c>
      <c r="G36" s="12">
        <f t="shared" ca="1" si="3"/>
        <v>4.0793771400941425E-2</v>
      </c>
      <c r="H36" s="13">
        <f t="shared" ca="1" si="0"/>
        <v>-49.364285714285757</v>
      </c>
      <c r="I36" s="13">
        <f t="shared" ca="1" si="1"/>
        <v>2436.8327040816366</v>
      </c>
      <c r="J36" s="13">
        <f ca="1">SUM(E$4:E36)/COUNT(E$4:E36)</f>
        <v>967.00666666666655</v>
      </c>
      <c r="K36" s="13">
        <f t="shared" ca="1" si="4"/>
        <v>971.64499999999998</v>
      </c>
      <c r="S36">
        <v>34</v>
      </c>
      <c r="T36" s="3">
        <v>882.44377952466948</v>
      </c>
    </row>
    <row r="37" spans="1:20" x14ac:dyDescent="0.2">
      <c r="A37" s="11" vm="197">
        <f ca="1"/>
        <v>44517</v>
      </c>
      <c r="B37" s="11" vm="899">
        <f ca="1"/>
        <v>1063.51</v>
      </c>
      <c r="C37" s="11" vm="916">
        <f ca="1"/>
        <v>1119.6400000000001</v>
      </c>
      <c r="D37" s="11" vm="917">
        <f ca="1"/>
        <v>1055.5</v>
      </c>
      <c r="E37" s="11" vm="918">
        <f ca="1"/>
        <v>1089.01</v>
      </c>
      <c r="F37" s="11" vm="919">
        <f ca="1"/>
        <v>31445365</v>
      </c>
      <c r="G37" s="12">
        <f t="shared" ca="1" si="3"/>
        <v>3.2501208840177077E-2</v>
      </c>
      <c r="H37" s="13">
        <f t="shared" ca="1" si="0"/>
        <v>-83.644285714285729</v>
      </c>
      <c r="I37" s="13">
        <f t="shared" ca="1" si="1"/>
        <v>6996.3665326530636</v>
      </c>
      <c r="J37" s="13">
        <f ca="1">SUM(E$4:E37)/COUNT(E$4:E37)</f>
        <v>970.59499999999991</v>
      </c>
      <c r="K37" s="13">
        <f t="shared" ca="1" si="4"/>
        <v>979.00849999999991</v>
      </c>
      <c r="S37">
        <v>35</v>
      </c>
      <c r="T37" s="3">
        <v>926.99587933617966</v>
      </c>
    </row>
    <row r="38" spans="1:20" x14ac:dyDescent="0.2">
      <c r="A38" s="11" vm="203">
        <f ca="1"/>
        <v>44518</v>
      </c>
      <c r="B38" s="11" vm="920">
        <f ca="1"/>
        <v>1106.55</v>
      </c>
      <c r="C38" s="11" vm="921">
        <f ca="1"/>
        <v>1112</v>
      </c>
      <c r="D38" s="11" vm="922">
        <f ca="1"/>
        <v>1075.02</v>
      </c>
      <c r="E38" s="11" vm="923">
        <f ca="1"/>
        <v>1096.3800000000001</v>
      </c>
      <c r="F38" s="11" vm="924">
        <f ca="1"/>
        <v>20898930</v>
      </c>
      <c r="G38" s="12">
        <f t="shared" ca="1" si="3"/>
        <v>6.7676146224553658E-3</v>
      </c>
      <c r="H38" s="13">
        <f t="shared" ca="1" si="0"/>
        <v>-91.014285714285847</v>
      </c>
      <c r="I38" s="13">
        <f t="shared" ca="1" si="1"/>
        <v>8283.6002040816566</v>
      </c>
      <c r="J38" s="13">
        <f ca="1">SUM(E$4:E38)/COUNT(E$4:E38)</f>
        <v>974.18885714285693</v>
      </c>
      <c r="K38" s="13">
        <f t="shared" ca="1" si="4"/>
        <v>985.67097142857119</v>
      </c>
      <c r="S38">
        <v>36</v>
      </c>
      <c r="T38" s="3">
        <v>1130.6787046291506</v>
      </c>
    </row>
    <row r="39" spans="1:20" x14ac:dyDescent="0.2">
      <c r="A39" s="11" vm="209">
        <f ca="1"/>
        <v>44519</v>
      </c>
      <c r="B39" s="11" vm="925">
        <f ca="1"/>
        <v>1098.8699999999999</v>
      </c>
      <c r="C39" s="11" vm="926">
        <f ca="1"/>
        <v>1138.7199000000001</v>
      </c>
      <c r="D39" s="11" vm="927">
        <f ca="1"/>
        <v>1092.7</v>
      </c>
      <c r="E39" s="11" vm="928">
        <f ca="1"/>
        <v>1137.06</v>
      </c>
      <c r="F39" s="11" vm="929">
        <f ca="1"/>
        <v>21642258</v>
      </c>
      <c r="G39" s="12">
        <f t="shared" ca="1" si="3"/>
        <v>3.7103923822032356E-2</v>
      </c>
      <c r="H39" s="13">
        <f t="shared" ca="1" si="0"/>
        <v>-131.69428571428568</v>
      </c>
      <c r="I39" s="13">
        <f t="shared" ca="1" si="1"/>
        <v>17343.384889795911</v>
      </c>
      <c r="J39" s="13">
        <f ca="1">SUM(E$4:E39)/COUNT(E$4:E39)</f>
        <v>978.71305555555534</v>
      </c>
      <c r="K39" s="13">
        <f t="shared" ca="1" si="4"/>
        <v>990.47974999999985</v>
      </c>
      <c r="S39">
        <v>37</v>
      </c>
      <c r="T39" s="3">
        <v>830.11217080262759</v>
      </c>
    </row>
    <row r="40" spans="1:20" x14ac:dyDescent="0.2">
      <c r="A40" s="11" vm="215">
        <f ca="1"/>
        <v>44522</v>
      </c>
      <c r="B40" s="11" vm="930">
        <f ca="1"/>
        <v>1162.33</v>
      </c>
      <c r="C40" s="11" vm="931">
        <f ca="1"/>
        <v>1201.95</v>
      </c>
      <c r="D40" s="11" vm="932">
        <f ca="1"/>
        <v>1132.43</v>
      </c>
      <c r="E40" s="11" vm="933">
        <f ca="1"/>
        <v>1156.8699999999999</v>
      </c>
      <c r="F40" s="11" vm="934">
        <f ca="1"/>
        <v>33072509</v>
      </c>
      <c r="G40" s="12">
        <f t="shared" ca="1" si="3"/>
        <v>1.7422123722582755E-2</v>
      </c>
      <c r="H40" s="13">
        <f t="shared" ca="1" si="0"/>
        <v>-151.50428571428563</v>
      </c>
      <c r="I40" s="13">
        <f t="shared" ca="1" si="1"/>
        <v>22953.548589795893</v>
      </c>
      <c r="J40" s="13">
        <f ca="1">SUM(E$4:E40)/COUNT(E$4:E40)</f>
        <v>983.52810810810797</v>
      </c>
      <c r="K40" s="13">
        <f t="shared" ca="1" si="4"/>
        <v>998.88129729729724</v>
      </c>
      <c r="S40">
        <v>38</v>
      </c>
      <c r="T40" s="3">
        <v>838.19065282352415</v>
      </c>
    </row>
    <row r="41" spans="1:20" x14ac:dyDescent="0.2">
      <c r="A41" s="11" vm="221">
        <f ca="1"/>
        <v>44523</v>
      </c>
      <c r="B41" s="11" vm="935">
        <f ca="1"/>
        <v>1167.51</v>
      </c>
      <c r="C41" s="11" vm="936">
        <f ca="1"/>
        <v>1180.4999</v>
      </c>
      <c r="D41" s="11" vm="937">
        <f ca="1"/>
        <v>1062.7</v>
      </c>
      <c r="E41" s="11" vm="938">
        <f ca="1"/>
        <v>1109.03</v>
      </c>
      <c r="F41" s="11" vm="939">
        <f ca="1"/>
        <v>36171700</v>
      </c>
      <c r="G41" s="12">
        <f t="shared" ca="1" si="3"/>
        <v>-4.1352961006854635E-2</v>
      </c>
      <c r="H41" s="13">
        <f t="shared" ca="1" si="0"/>
        <v>-103.66428571428571</v>
      </c>
      <c r="I41" s="13">
        <f t="shared" ca="1" si="1"/>
        <v>10746.28413265306</v>
      </c>
      <c r="J41" s="13">
        <f ca="1">SUM(E$4:E41)/COUNT(E$4:E41)</f>
        <v>986.83078947368404</v>
      </c>
      <c r="K41" s="13">
        <f t="shared" ca="1" si="4"/>
        <v>1003.8347105263157</v>
      </c>
      <c r="S41">
        <v>39</v>
      </c>
      <c r="T41" s="3">
        <v>1167.7346394339718</v>
      </c>
    </row>
    <row r="42" spans="1:20" x14ac:dyDescent="0.2">
      <c r="A42" s="11" vm="227">
        <f ca="1"/>
        <v>44524</v>
      </c>
      <c r="B42" s="11" vm="940">
        <f ca="1"/>
        <v>1080.3900000000001</v>
      </c>
      <c r="C42" s="11" vm="941">
        <f ca="1"/>
        <v>1132.77</v>
      </c>
      <c r="D42" s="11" vm="942">
        <f ca="1"/>
        <v>1062</v>
      </c>
      <c r="E42" s="11" vm="943">
        <f ca="1"/>
        <v>1116</v>
      </c>
      <c r="F42" s="11" vm="944">
        <f ca="1"/>
        <v>22560238</v>
      </c>
      <c r="G42" s="12">
        <f t="shared" ca="1" si="3"/>
        <v>6.2847713767887501E-3</v>
      </c>
      <c r="H42" s="13">
        <f t="shared" ca="1" si="0"/>
        <v>-110.63428571428574</v>
      </c>
      <c r="I42" s="13">
        <f t="shared" ca="1" si="1"/>
        <v>12239.945175510209</v>
      </c>
      <c r="J42" s="13">
        <f ca="1">SUM(E$4:E42)/COUNT(E$4:E42)</f>
        <v>990.14282051282032</v>
      </c>
      <c r="K42" s="13">
        <f t="shared" ca="1" si="4"/>
        <v>1002.0315384615383</v>
      </c>
      <c r="S42">
        <v>40</v>
      </c>
      <c r="T42" s="3">
        <v>1435.3411341441515</v>
      </c>
    </row>
    <row r="43" spans="1:20" x14ac:dyDescent="0.2">
      <c r="A43" s="11" vm="233">
        <f ca="1"/>
        <v>44526</v>
      </c>
      <c r="B43" s="11" vm="945">
        <f ca="1"/>
        <v>1099.47</v>
      </c>
      <c r="C43" s="11" vm="946">
        <f ca="1"/>
        <v>1108.7827</v>
      </c>
      <c r="D43" s="11" vm="848">
        <f ca="1"/>
        <v>1081</v>
      </c>
      <c r="E43" s="11" vm="947">
        <f ca="1"/>
        <v>1081.92</v>
      </c>
      <c r="F43" s="11" vm="948">
        <f ca="1"/>
        <v>11680890</v>
      </c>
      <c r="G43" s="12">
        <f t="shared" ca="1" si="3"/>
        <v>-3.0537634408602084E-2</v>
      </c>
      <c r="H43" s="13">
        <f t="shared" ca="1" si="0"/>
        <v>-76.554285714285811</v>
      </c>
      <c r="I43" s="13">
        <f t="shared" ca="1" si="1"/>
        <v>5860.5586612245042</v>
      </c>
      <c r="J43" s="13">
        <f ca="1">SUM(E$4:E43)/COUNT(E$4:E43)</f>
        <v>992.43724999999972</v>
      </c>
      <c r="K43" s="13">
        <f t="shared" ca="1" si="4"/>
        <v>1004.7935249999998</v>
      </c>
      <c r="S43">
        <v>41</v>
      </c>
      <c r="T43" s="3">
        <v>882.76836580940585</v>
      </c>
    </row>
    <row r="44" spans="1:20" x14ac:dyDescent="0.2">
      <c r="A44" s="11" vm="239">
        <f ca="1"/>
        <v>44529</v>
      </c>
      <c r="B44" s="11" vm="949">
        <f ca="1"/>
        <v>1100.99</v>
      </c>
      <c r="C44" s="11" vm="950">
        <f ca="1"/>
        <v>1142.67</v>
      </c>
      <c r="D44" s="11" vm="951">
        <f ca="1"/>
        <v>1100.19</v>
      </c>
      <c r="E44" s="11" vm="952">
        <f ca="1"/>
        <v>1136.99</v>
      </c>
      <c r="F44" s="11" vm="953">
        <f ca="1"/>
        <v>19464467</v>
      </c>
      <c r="G44" s="12">
        <f t="shared" ca="1" si="3"/>
        <v>5.0900251404909724E-2</v>
      </c>
      <c r="H44" s="13">
        <f t="shared" ca="1" si="0"/>
        <v>-131.62428571428575</v>
      </c>
      <c r="I44" s="13">
        <f t="shared" ca="1" si="1"/>
        <v>17324.952589795928</v>
      </c>
      <c r="J44" s="13">
        <f ca="1">SUM(E$4:E44)/COUNT(E$4:E44)</f>
        <v>995.96292682926799</v>
      </c>
      <c r="K44" s="13">
        <f t="shared" ca="1" si="4"/>
        <v>1004.5586341463412</v>
      </c>
      <c r="S44">
        <v>42</v>
      </c>
      <c r="T44" s="3">
        <v>892.59534988630196</v>
      </c>
    </row>
    <row r="45" spans="1:20" x14ac:dyDescent="0.2">
      <c r="A45" s="11" vm="245">
        <f ca="1"/>
        <v>44530</v>
      </c>
      <c r="B45" s="11" vm="954">
        <f ca="1"/>
        <v>1144.3699999999999</v>
      </c>
      <c r="C45" s="11" vm="955">
        <f ca="1"/>
        <v>1168</v>
      </c>
      <c r="D45" s="11" vm="956">
        <f ca="1"/>
        <v>1118</v>
      </c>
      <c r="E45" s="11" vm="957">
        <f ca="1"/>
        <v>1144.76</v>
      </c>
      <c r="F45" s="11" vm="958">
        <f ca="1"/>
        <v>27092038</v>
      </c>
      <c r="G45" s="12">
        <f t="shared" ca="1" si="3"/>
        <v>6.8338331911450244E-3</v>
      </c>
      <c r="H45" s="13">
        <f t="shared" ca="1" si="0"/>
        <v>-139.39428571428573</v>
      </c>
      <c r="I45" s="13">
        <f t="shared" ca="1" si="1"/>
        <v>19430.766889795923</v>
      </c>
      <c r="J45" s="13">
        <f ca="1">SUM(E$4:E45)/COUNT(E$4:E45)</f>
        <v>999.50571428571402</v>
      </c>
      <c r="K45" s="13">
        <f t="shared" ca="1" si="4"/>
        <v>1013.2541428571426</v>
      </c>
      <c r="S45">
        <v>43</v>
      </c>
      <c r="T45" s="3">
        <v>964.46187281589516</v>
      </c>
    </row>
    <row r="46" spans="1:20" x14ac:dyDescent="0.2">
      <c r="A46" s="11" vm="251">
        <f ca="1"/>
        <v>44531</v>
      </c>
      <c r="B46" s="11" vm="959">
        <f ca="1"/>
        <v>1160.6949999999999</v>
      </c>
      <c r="C46" s="11" vm="960">
        <f ca="1"/>
        <v>1172.8398999999999</v>
      </c>
      <c r="D46" s="11" vm="961">
        <f ca="1"/>
        <v>1090.76</v>
      </c>
      <c r="E46" s="11" vm="962">
        <f ca="1"/>
        <v>1095</v>
      </c>
      <c r="F46" s="11" vm="963">
        <f ca="1"/>
        <v>22934698</v>
      </c>
      <c r="G46" s="12">
        <f t="shared" ca="1" si="3"/>
        <v>-4.3467626402040598E-2</v>
      </c>
      <c r="H46" s="13">
        <f t="shared" ca="1" si="0"/>
        <v>-89.634285714285738</v>
      </c>
      <c r="I46" s="13">
        <f t="shared" ca="1" si="1"/>
        <v>8034.3051755102088</v>
      </c>
      <c r="J46" s="13">
        <f ca="1">SUM(E$4:E46)/COUNT(E$4:E46)</f>
        <v>1001.7265116279068</v>
      </c>
      <c r="K46" s="13">
        <f t="shared" ca="1" si="4"/>
        <v>1016.0298604651161</v>
      </c>
      <c r="S46">
        <v>44</v>
      </c>
      <c r="T46" s="3">
        <v>1713.121940339307</v>
      </c>
    </row>
    <row r="47" spans="1:20" x14ac:dyDescent="0.2">
      <c r="A47" s="11" vm="257">
        <f ca="1"/>
        <v>44532</v>
      </c>
      <c r="B47" s="11" vm="964">
        <f ca="1"/>
        <v>1099.06</v>
      </c>
      <c r="C47" s="11" vm="965">
        <f ca="1"/>
        <v>1113</v>
      </c>
      <c r="D47" s="11" vm="966">
        <f ca="1"/>
        <v>1056.6500000000001</v>
      </c>
      <c r="E47" s="11" vm="967">
        <f ca="1"/>
        <v>1084.5999999999999</v>
      </c>
      <c r="F47" s="11" vm="968">
        <f ca="1"/>
        <v>24371623</v>
      </c>
      <c r="G47" s="12">
        <f t="shared" ca="1" si="3"/>
        <v>-9.4977168949772518E-3</v>
      </c>
      <c r="H47" s="13">
        <f t="shared" ca="1" si="0"/>
        <v>-79.234285714285647</v>
      </c>
      <c r="I47" s="13">
        <f t="shared" ca="1" si="1"/>
        <v>6278.0720326530509</v>
      </c>
      <c r="J47" s="13">
        <f ca="1">SUM(E$4:E47)/COUNT(E$4:E47)</f>
        <v>1003.6099999999998</v>
      </c>
      <c r="K47" s="13">
        <f t="shared" ca="1" si="4"/>
        <v>1012.7489999999998</v>
      </c>
      <c r="S47">
        <v>45</v>
      </c>
      <c r="T47" s="3">
        <v>1255.787324783546</v>
      </c>
    </row>
    <row r="48" spans="1:20" x14ac:dyDescent="0.2">
      <c r="A48" s="11" vm="263">
        <f ca="1"/>
        <v>44533</v>
      </c>
      <c r="B48" s="11" vm="969">
        <f ca="1"/>
        <v>1084.79</v>
      </c>
      <c r="C48" s="11" vm="970">
        <f ca="1"/>
        <v>1090.5753</v>
      </c>
      <c r="D48" s="11" vm="971">
        <f ca="1"/>
        <v>1000.21</v>
      </c>
      <c r="E48" s="11" vm="972">
        <f ca="1"/>
        <v>1014.97</v>
      </c>
      <c r="F48" s="11" vm="973">
        <f ca="1"/>
        <v>30773995</v>
      </c>
      <c r="G48" s="12">
        <f t="shared" ca="1" si="3"/>
        <v>-6.4198782961460338E-2</v>
      </c>
      <c r="H48" s="13">
        <f t="shared" ca="1" si="0"/>
        <v>-9.6042857142857656</v>
      </c>
      <c r="I48" s="13">
        <f t="shared" ca="1" si="1"/>
        <v>92.242304081633634</v>
      </c>
      <c r="J48" s="13">
        <f ca="1">SUM(E$4:E48)/COUNT(E$4:E48)</f>
        <v>1003.8624444444442</v>
      </c>
      <c r="K48" s="13">
        <f t="shared" ca="1" si="4"/>
        <v>1011.9361999999999</v>
      </c>
      <c r="S48">
        <v>46</v>
      </c>
      <c r="T48" s="3">
        <v>713.46328999057346</v>
      </c>
    </row>
    <row r="49" spans="1:20" x14ac:dyDescent="0.2">
      <c r="A49" s="11" vm="269">
        <f ca="1"/>
        <v>44536</v>
      </c>
      <c r="B49" s="11" vm="974">
        <f ca="1"/>
        <v>1001.51</v>
      </c>
      <c r="C49" s="11" vm="975">
        <f ca="1"/>
        <v>1021.64</v>
      </c>
      <c r="D49" s="11" vm="976">
        <f ca="1"/>
        <v>950.5</v>
      </c>
      <c r="E49" s="11" vm="977">
        <f ca="1"/>
        <v>1009.01</v>
      </c>
      <c r="F49" s="11" vm="978">
        <f ca="1"/>
        <v>27221037</v>
      </c>
      <c r="G49" s="12">
        <f t="shared" ca="1" si="3"/>
        <v>-5.8720947417165393E-3</v>
      </c>
      <c r="H49" s="13">
        <f t="shared" ca="1" si="0"/>
        <v>-3.6442857142857292</v>
      </c>
      <c r="I49" s="13">
        <f t="shared" ca="1" si="1"/>
        <v>13.280818367347047</v>
      </c>
      <c r="J49" s="13">
        <f ca="1">SUM(E$4:E49)/COUNT(E$4:E49)</f>
        <v>1003.9743478260868</v>
      </c>
      <c r="K49" s="13">
        <f t="shared" ca="1" si="4"/>
        <v>1005.0739130434781</v>
      </c>
      <c r="S49">
        <v>47</v>
      </c>
      <c r="T49" s="3">
        <v>1332.0694716872358</v>
      </c>
    </row>
    <row r="50" spans="1:20" x14ac:dyDescent="0.2">
      <c r="A50" s="11" vm="275">
        <f ca="1"/>
        <v>44537</v>
      </c>
      <c r="B50" s="11" vm="979">
        <f ca="1"/>
        <v>1044.2</v>
      </c>
      <c r="C50" s="11" vm="980">
        <f ca="1"/>
        <v>1057.6739</v>
      </c>
      <c r="D50" s="11" vm="981">
        <f ca="1"/>
        <v>1026.81</v>
      </c>
      <c r="E50" s="11" vm="982">
        <f ca="1"/>
        <v>1051.75</v>
      </c>
      <c r="F50" s="11" vm="983">
        <f ca="1"/>
        <v>18694857</v>
      </c>
      <c r="G50" s="12">
        <f t="shared" ca="1" si="3"/>
        <v>4.2358351255190739E-2</v>
      </c>
      <c r="H50" s="13">
        <f t="shared" ca="1" si="0"/>
        <v>-46.384285714285738</v>
      </c>
      <c r="I50" s="13">
        <f t="shared" ca="1" si="1"/>
        <v>2151.5019612244919</v>
      </c>
      <c r="J50" s="13">
        <f ca="1">SUM(E$4:E50)/COUNT(E$4:E50)</f>
        <v>1004.9908510638296</v>
      </c>
      <c r="K50" s="13">
        <f t="shared" ca="1" si="4"/>
        <v>1005.3927659574467</v>
      </c>
      <c r="S50">
        <v>48</v>
      </c>
      <c r="T50" s="3">
        <v>1126.8994233980541</v>
      </c>
    </row>
    <row r="51" spans="1:20" x14ac:dyDescent="0.2">
      <c r="A51" s="11" vm="281">
        <f ca="1"/>
        <v>44538</v>
      </c>
      <c r="B51" s="11" vm="984">
        <f ca="1"/>
        <v>1052.71</v>
      </c>
      <c r="C51" s="11" vm="985">
        <f ca="1"/>
        <v>1072.3800000000001</v>
      </c>
      <c r="D51" s="11" vm="986">
        <f ca="1"/>
        <v>1033.0001</v>
      </c>
      <c r="E51" s="11" vm="987">
        <f ca="1"/>
        <v>1068.96</v>
      </c>
      <c r="F51" s="11" vm="988">
        <f ca="1"/>
        <v>13968790</v>
      </c>
      <c r="G51" s="12">
        <f t="shared" ca="1" si="3"/>
        <v>1.6363204183503718E-2</v>
      </c>
      <c r="H51" s="13">
        <f t="shared" ca="1" si="0"/>
        <v>-63.594285714285775</v>
      </c>
      <c r="I51" s="13">
        <f t="shared" ca="1" si="1"/>
        <v>4044.2331755102118</v>
      </c>
      <c r="J51" s="13">
        <f ca="1">SUM(E$4:E51)/COUNT(E$4:E51)</f>
        <v>1006.3235416666665</v>
      </c>
      <c r="K51" s="13">
        <f t="shared" ca="1" si="4"/>
        <v>1010.8661874999998</v>
      </c>
      <c r="S51">
        <v>49</v>
      </c>
      <c r="T51" s="3">
        <v>1151.7150175714</v>
      </c>
    </row>
    <row r="52" spans="1:20" x14ac:dyDescent="0.2">
      <c r="A52" s="11" vm="286">
        <f ca="1"/>
        <v>44539</v>
      </c>
      <c r="B52" s="11" vm="989">
        <f ca="1"/>
        <v>1060.6400000000001</v>
      </c>
      <c r="C52" s="11" vm="990">
        <f ca="1"/>
        <v>1062.49</v>
      </c>
      <c r="D52" s="11" vm="991">
        <f ca="1"/>
        <v>1002.36</v>
      </c>
      <c r="E52" s="11" vm="992">
        <f ca="1"/>
        <v>1003.8</v>
      </c>
      <c r="F52" s="11" vm="993">
        <f ca="1"/>
        <v>19812832</v>
      </c>
      <c r="G52" s="12">
        <f t="shared" ca="1" si="3"/>
        <v>-6.0956443646160832E-2</v>
      </c>
      <c r="H52" s="13">
        <f t="shared" ca="1" si="0"/>
        <v>1.5657142857143072</v>
      </c>
      <c r="I52" s="13">
        <f t="shared" ca="1" si="1"/>
        <v>2.4514612244898633</v>
      </c>
      <c r="J52" s="13">
        <f ca="1">SUM(E$4:E52)/COUNT(E$4:E52)</f>
        <v>1006.2720408163265</v>
      </c>
      <c r="K52" s="13">
        <f t="shared" ca="1" si="4"/>
        <v>1012.5408367346938</v>
      </c>
      <c r="S52">
        <v>50</v>
      </c>
      <c r="T52" s="3">
        <v>1217.6171213482314</v>
      </c>
    </row>
    <row r="53" spans="1:20" x14ac:dyDescent="0.2">
      <c r="A53" s="11" vm="292">
        <f ca="1"/>
        <v>44540</v>
      </c>
      <c r="B53" s="11" vm="994">
        <f ca="1"/>
        <v>1008.75</v>
      </c>
      <c r="C53" s="11" vm="995">
        <f ca="1"/>
        <v>1020.9797</v>
      </c>
      <c r="D53" s="11" vm="996">
        <f ca="1"/>
        <v>982.53</v>
      </c>
      <c r="E53" s="11" vm="997">
        <f ca="1"/>
        <v>1017.03</v>
      </c>
      <c r="F53" s="11" vm="998">
        <f ca="1"/>
        <v>19888122</v>
      </c>
      <c r="G53" s="12">
        <f t="shared" ca="1" si="3"/>
        <v>1.317991631799165E-2</v>
      </c>
      <c r="H53" s="13">
        <f t="shared" ca="1" si="0"/>
        <v>-11.664285714285711</v>
      </c>
      <c r="I53" s="13">
        <f t="shared" ca="1" si="1"/>
        <v>136.05556122448971</v>
      </c>
      <c r="J53" s="13">
        <f ca="1">SUM(E$4:E53)/COUNT(E$4:E53)</f>
        <v>1006.4871999999999</v>
      </c>
      <c r="K53" s="13">
        <f t="shared" ca="1" si="4"/>
        <v>1006.2184799999999</v>
      </c>
      <c r="S53">
        <v>51</v>
      </c>
      <c r="T53" s="3">
        <v>1279.6299734429138</v>
      </c>
    </row>
    <row r="54" spans="1:20" x14ac:dyDescent="0.2">
      <c r="A54" s="11" vm="298">
        <f ca="1"/>
        <v>44543</v>
      </c>
      <c r="B54" s="11" vm="999">
        <f ca="1"/>
        <v>1001.09</v>
      </c>
      <c r="C54" s="11" vm="1000">
        <f ca="1"/>
        <v>1005</v>
      </c>
      <c r="D54" s="11" vm="1001">
        <f ca="1"/>
        <v>951.42</v>
      </c>
      <c r="E54" s="11" vm="1002">
        <f ca="1"/>
        <v>966.41</v>
      </c>
      <c r="F54" s="11" vm="1003">
        <f ca="1"/>
        <v>26198502</v>
      </c>
      <c r="G54" s="12">
        <f t="shared" ca="1" si="3"/>
        <v>-4.9772376429407204E-2</v>
      </c>
      <c r="H54" s="13">
        <f t="shared" ca="1" si="0"/>
        <v>38.955714285714294</v>
      </c>
      <c r="I54" s="13">
        <f t="shared" ca="1" si="1"/>
        <v>1517.5476755102047</v>
      </c>
      <c r="J54" s="13">
        <f ca="1">SUM(E$4:E54)/COUNT(E$4:E54)</f>
        <v>1005.7013725490195</v>
      </c>
      <c r="K54" s="13">
        <f t="shared" ca="1" si="4"/>
        <v>1006.8342352941175</v>
      </c>
      <c r="S54">
        <v>52</v>
      </c>
      <c r="T54" s="3">
        <v>1012.3466330059064</v>
      </c>
    </row>
    <row r="55" spans="1:20" x14ac:dyDescent="0.2">
      <c r="A55" s="11" vm="304">
        <f ca="1"/>
        <v>44544</v>
      </c>
      <c r="B55" s="11" vm="1004">
        <f ca="1"/>
        <v>945</v>
      </c>
      <c r="C55" s="11" vm="1002">
        <f ca="1"/>
        <v>966.41</v>
      </c>
      <c r="D55" s="11" vm="1005">
        <f ca="1"/>
        <v>930</v>
      </c>
      <c r="E55" s="11" vm="1006">
        <f ca="1"/>
        <v>958.51</v>
      </c>
      <c r="F55" s="11" vm="1007">
        <f ca="1"/>
        <v>23602090</v>
      </c>
      <c r="G55" s="12">
        <f t="shared" ca="1" si="3"/>
        <v>-8.1745842861725114E-3</v>
      </c>
      <c r="H55" s="13">
        <f t="shared" ca="1" si="0"/>
        <v>46.855714285714271</v>
      </c>
      <c r="I55" s="13">
        <f t="shared" ca="1" si="1"/>
        <v>2195.4579612244884</v>
      </c>
      <c r="J55" s="13">
        <f ca="1">SUM(E$4:E55)/COUNT(E$4:E55)</f>
        <v>1004.7938461538462</v>
      </c>
      <c r="K55" s="13">
        <f t="shared" ca="1" si="4"/>
        <v>1000.9554615384616</v>
      </c>
      <c r="S55">
        <v>53</v>
      </c>
      <c r="T55" s="3">
        <v>1023.2214526669098</v>
      </c>
    </row>
    <row r="56" spans="1:20" x14ac:dyDescent="0.2">
      <c r="A56" s="11" vm="310">
        <f ca="1"/>
        <v>44545</v>
      </c>
      <c r="B56" s="11" vm="1008">
        <f ca="1"/>
        <v>953.21</v>
      </c>
      <c r="C56" s="11" vm="1009">
        <f ca="1"/>
        <v>978.74990000000003</v>
      </c>
      <c r="D56" s="11" vm="1010">
        <f ca="1"/>
        <v>928.25009999999997</v>
      </c>
      <c r="E56" s="11" vm="1011">
        <f ca="1"/>
        <v>975.99</v>
      </c>
      <c r="F56" s="11" vm="1012">
        <f ca="1"/>
        <v>25056410</v>
      </c>
      <c r="G56" s="12">
        <f t="shared" ca="1" si="3"/>
        <v>1.8236638115408307E-2</v>
      </c>
      <c r="H56" s="13">
        <f t="shared" ca="1" si="0"/>
        <v>29.375714285714253</v>
      </c>
      <c r="I56" s="13">
        <f t="shared" ca="1" si="1"/>
        <v>862.93258979591644</v>
      </c>
      <c r="J56" s="13">
        <f ca="1">SUM(E$4:E56)/COUNT(E$4:E56)</f>
        <v>1004.2503773584905</v>
      </c>
      <c r="K56" s="13">
        <f t="shared" ca="1" si="4"/>
        <v>999.67633962264142</v>
      </c>
      <c r="S56">
        <v>54</v>
      </c>
      <c r="T56" s="3">
        <v>808.71987198449483</v>
      </c>
    </row>
    <row r="57" spans="1:20" x14ac:dyDescent="0.2">
      <c r="A57" s="11" vm="316">
        <f ca="1"/>
        <v>44546</v>
      </c>
      <c r="B57" s="11" vm="1013">
        <f ca="1"/>
        <v>994.5</v>
      </c>
      <c r="C57" s="11" vm="1014">
        <f ca="1"/>
        <v>994.98</v>
      </c>
      <c r="D57" s="11" vm="1015">
        <f ca="1"/>
        <v>921.85</v>
      </c>
      <c r="E57" s="11" vm="1016">
        <f ca="1"/>
        <v>926.92</v>
      </c>
      <c r="F57" s="11" vm="1017">
        <f ca="1"/>
        <v>27590483</v>
      </c>
      <c r="G57" s="12">
        <f t="shared" ca="1" si="3"/>
        <v>-5.0277154479041845E-2</v>
      </c>
      <c r="H57" s="13">
        <f t="shared" ca="1" si="0"/>
        <v>78.445714285714303</v>
      </c>
      <c r="I57" s="13">
        <f t="shared" ca="1" si="1"/>
        <v>6153.7300897959212</v>
      </c>
      <c r="J57" s="13">
        <f ca="1">SUM(E$4:E57)/COUNT(E$4:E57)</f>
        <v>1002.8183333333333</v>
      </c>
      <c r="K57" s="13">
        <f t="shared" ca="1" si="4"/>
        <v>1000.1355</v>
      </c>
      <c r="S57">
        <v>55</v>
      </c>
      <c r="T57" s="3">
        <v>1112.7318769366605</v>
      </c>
    </row>
    <row r="58" spans="1:20" x14ac:dyDescent="0.2">
      <c r="A58" s="11" vm="322">
        <f ca="1"/>
        <v>44547</v>
      </c>
      <c r="B58" s="11" vm="1018">
        <f ca="1"/>
        <v>914.77</v>
      </c>
      <c r="C58" s="11" vm="1019">
        <f ca="1"/>
        <v>960.65989999999999</v>
      </c>
      <c r="D58" s="11" vm="1020">
        <f ca="1"/>
        <v>909.04010000000005</v>
      </c>
      <c r="E58" s="11" vm="1021">
        <f ca="1"/>
        <v>932.57</v>
      </c>
      <c r="F58" s="11" vm="1022">
        <f ca="1"/>
        <v>33626754</v>
      </c>
      <c r="G58" s="12">
        <f t="shared" ca="1" si="3"/>
        <v>6.0954559185259693E-3</v>
      </c>
      <c r="H58" s="13">
        <f t="shared" ca="1" si="0"/>
        <v>72.795714285714212</v>
      </c>
      <c r="I58" s="13">
        <f t="shared" ca="1" si="1"/>
        <v>5299.2160183673359</v>
      </c>
      <c r="J58" s="13">
        <f ca="1">SUM(E$4:E58)/COUNT(E$4:E58)</f>
        <v>1001.5410909090908</v>
      </c>
      <c r="K58" s="13">
        <f t="shared" ca="1" si="4"/>
        <v>994.07898181818177</v>
      </c>
      <c r="S58">
        <v>56</v>
      </c>
      <c r="T58" s="3">
        <v>1448.2185393590278</v>
      </c>
    </row>
    <row r="59" spans="1:20" x14ac:dyDescent="0.2">
      <c r="A59" s="11" vm="328">
        <f ca="1"/>
        <v>44550</v>
      </c>
      <c r="B59" s="11" vm="1023">
        <f ca="1"/>
        <v>910.7</v>
      </c>
      <c r="C59" s="11" vm="1024">
        <f ca="1"/>
        <v>921.6884</v>
      </c>
      <c r="D59" s="11" vm="1025">
        <f ca="1"/>
        <v>893.39</v>
      </c>
      <c r="E59" s="11" vm="1026">
        <f ca="1"/>
        <v>899.94</v>
      </c>
      <c r="F59" s="11" vm="1027">
        <f ca="1"/>
        <v>18826671</v>
      </c>
      <c r="G59" s="12">
        <f t="shared" ca="1" si="3"/>
        <v>-3.4989330559636267E-2</v>
      </c>
      <c r="H59" s="13">
        <f t="shared" ca="1" si="0"/>
        <v>105.42571428571421</v>
      </c>
      <c r="I59" s="13">
        <f t="shared" ca="1" si="1"/>
        <v>11114.581232653045</v>
      </c>
      <c r="J59" s="13">
        <f ca="1">SUM(E$4:E59)/COUNT(E$4:E59)</f>
        <v>999.72678571428571</v>
      </c>
      <c r="K59" s="13">
        <f t="shared" ca="1" si="4"/>
        <v>993.0111071428571</v>
      </c>
      <c r="S59">
        <v>57</v>
      </c>
      <c r="T59" s="3">
        <v>840.99734502851084</v>
      </c>
    </row>
    <row r="60" spans="1:20" x14ac:dyDescent="0.2">
      <c r="A60" s="11" vm="334">
        <f ca="1"/>
        <v>44551</v>
      </c>
      <c r="B60" s="11" vm="1028">
        <f ca="1"/>
        <v>916.87</v>
      </c>
      <c r="C60" s="11" vm="1029">
        <f ca="1"/>
        <v>939.5</v>
      </c>
      <c r="D60" s="11" vm="1030">
        <f ca="1"/>
        <v>886.12</v>
      </c>
      <c r="E60" s="11" vm="1031">
        <f ca="1"/>
        <v>938.53</v>
      </c>
      <c r="F60" s="11" vm="1032">
        <f ca="1"/>
        <v>23839305</v>
      </c>
      <c r="G60" s="12">
        <f t="shared" ca="1" si="3"/>
        <v>4.2880636486876809E-2</v>
      </c>
      <c r="H60" s="13">
        <f t="shared" ca="1" si="0"/>
        <v>66.835714285714289</v>
      </c>
      <c r="I60" s="13">
        <f t="shared" ca="1" si="1"/>
        <v>4467.0127040816333</v>
      </c>
      <c r="J60" s="13">
        <f ca="1">SUM(E$4:E60)/COUNT(E$4:E60)</f>
        <v>998.65315789473675</v>
      </c>
      <c r="K60" s="13">
        <f t="shared" ca="1" si="4"/>
        <v>988.78184210526308</v>
      </c>
      <c r="S60">
        <v>58</v>
      </c>
      <c r="T60" s="3">
        <v>1047.8133900375799</v>
      </c>
    </row>
    <row r="61" spans="1:20" x14ac:dyDescent="0.2">
      <c r="A61" s="11" vm="340">
        <f ca="1"/>
        <v>44552</v>
      </c>
      <c r="B61" s="11" vm="1033">
        <f ca="1"/>
        <v>965.66</v>
      </c>
      <c r="C61" s="11" vm="1034">
        <f ca="1"/>
        <v>1015.6599</v>
      </c>
      <c r="D61" s="11" vm="1035">
        <f ca="1"/>
        <v>957.05</v>
      </c>
      <c r="E61" s="11" vm="1036">
        <f ca="1"/>
        <v>1008.87</v>
      </c>
      <c r="F61" s="11" vm="1037">
        <f ca="1"/>
        <v>31211362</v>
      </c>
      <c r="G61" s="12">
        <f t="shared" ca="1" si="3"/>
        <v>7.4946991571926344E-2</v>
      </c>
      <c r="H61" s="13">
        <f t="shared" ca="1" si="0"/>
        <v>-3.5042857142857429</v>
      </c>
      <c r="I61" s="13">
        <f t="shared" ca="1" si="1"/>
        <v>12.280018367347139</v>
      </c>
      <c r="J61" s="13">
        <f ca="1">SUM(E$4:E61)/COUNT(E$4:E61)</f>
        <v>998.8293103448276</v>
      </c>
      <c r="K61" s="13">
        <f t="shared" ca="1" si="4"/>
        <v>992.79937931034488</v>
      </c>
      <c r="S61">
        <v>59</v>
      </c>
      <c r="T61" s="3">
        <v>1061.3722929540186</v>
      </c>
    </row>
    <row r="62" spans="1:20" x14ac:dyDescent="0.2">
      <c r="A62" s="11" vm="346">
        <f ca="1"/>
        <v>44553</v>
      </c>
      <c r="B62" s="11" vm="1038">
        <f ca="1"/>
        <v>1006.8</v>
      </c>
      <c r="C62" s="11" vm="1039">
        <f ca="1"/>
        <v>1072.9766999999999</v>
      </c>
      <c r="D62" s="11" vm="1040">
        <f ca="1"/>
        <v>997.56</v>
      </c>
      <c r="E62" s="11" vm="1041">
        <f ca="1"/>
        <v>1067</v>
      </c>
      <c r="F62" s="11" vm="1042">
        <f ca="1"/>
        <v>30904429</v>
      </c>
      <c r="G62" s="12">
        <f t="shared" ca="1" si="3"/>
        <v>5.7618920178020949E-2</v>
      </c>
      <c r="H62" s="13">
        <f t="shared" ca="1" si="0"/>
        <v>-61.634285714285738</v>
      </c>
      <c r="I62" s="13">
        <f t="shared" ca="1" si="1"/>
        <v>3798.785175510207</v>
      </c>
      <c r="J62" s="13">
        <f ca="1">SUM(E$4:E62)/COUNT(E$4:E62)</f>
        <v>999.9847457627119</v>
      </c>
      <c r="K62" s="13">
        <f t="shared" ca="1" si="4"/>
        <v>1000.8732711864407</v>
      </c>
      <c r="S62">
        <v>60</v>
      </c>
      <c r="T62" s="3">
        <v>842.9675356110472</v>
      </c>
    </row>
    <row r="63" spans="1:20" x14ac:dyDescent="0.2">
      <c r="A63" s="11" vm="352">
        <f ca="1"/>
        <v>44557</v>
      </c>
      <c r="B63" s="11" vm="1043">
        <f ca="1"/>
        <v>1073.67</v>
      </c>
      <c r="C63" s="11" vm="1044">
        <f ca="1"/>
        <v>1117</v>
      </c>
      <c r="D63" s="11" vm="1045">
        <f ca="1"/>
        <v>1070.7152000000001</v>
      </c>
      <c r="E63" s="11" vm="1046">
        <f ca="1"/>
        <v>1093.94</v>
      </c>
      <c r="F63" s="11" vm="1047">
        <f ca="1"/>
        <v>23715273</v>
      </c>
      <c r="G63" s="12">
        <f t="shared" ca="1" si="3"/>
        <v>2.5248359887535196E-2</v>
      </c>
      <c r="H63" s="13">
        <f t="shared" ca="1" si="0"/>
        <v>-88.574285714285793</v>
      </c>
      <c r="I63" s="13">
        <f t="shared" ca="1" si="1"/>
        <v>7845.4040897959321</v>
      </c>
      <c r="J63" s="13">
        <f ca="1">SUM(E$4:E63)/COUNT(E$4:E63)</f>
        <v>1001.5506666666666</v>
      </c>
      <c r="K63" s="13">
        <f t="shared" ca="1" si="4"/>
        <v>1008.0956</v>
      </c>
      <c r="S63">
        <v>61</v>
      </c>
      <c r="T63" s="3">
        <v>933.12430075788916</v>
      </c>
    </row>
    <row r="64" spans="1:20" x14ac:dyDescent="0.2">
      <c r="A64" s="11" vm="357">
        <f ca="1"/>
        <v>44558</v>
      </c>
      <c r="B64" s="11" vm="1048">
        <f ca="1"/>
        <v>1109.49</v>
      </c>
      <c r="C64" s="11" vm="1049">
        <f ca="1"/>
        <v>1118.9999</v>
      </c>
      <c r="D64" s="11" vm="1050">
        <f ca="1"/>
        <v>1078.42</v>
      </c>
      <c r="E64" s="11" vm="1051">
        <f ca="1"/>
        <v>1088.47</v>
      </c>
      <c r="F64" s="11" vm="1052">
        <f ca="1"/>
        <v>20107969</v>
      </c>
      <c r="G64" s="12">
        <f t="shared" ca="1" si="3"/>
        <v>-5.0002742380752391E-3</v>
      </c>
      <c r="H64" s="13">
        <f t="shared" ca="1" si="0"/>
        <v>-83.104285714285766</v>
      </c>
      <c r="I64" s="13">
        <f t="shared" ca="1" si="1"/>
        <v>6906.3223040816411</v>
      </c>
      <c r="J64" s="13">
        <f ca="1">SUM(E$4:E64)/COUNT(E$4:E64)</f>
        <v>1002.9755737704918</v>
      </c>
      <c r="K64" s="13">
        <f t="shared" ca="1" si="4"/>
        <v>1012.0720163934426</v>
      </c>
      <c r="S64">
        <v>62</v>
      </c>
      <c r="T64" s="3">
        <v>1137.4136386824682</v>
      </c>
    </row>
    <row r="65" spans="1:20" x14ac:dyDescent="0.2">
      <c r="A65" s="11" vm="363">
        <f ca="1"/>
        <v>44559</v>
      </c>
      <c r="B65" s="11" vm="1053">
        <f ca="1"/>
        <v>1098.6400000000001</v>
      </c>
      <c r="C65" s="11" vm="1054">
        <f ca="1"/>
        <v>1104</v>
      </c>
      <c r="D65" s="11" vm="1055">
        <f ca="1"/>
        <v>1064.1400000000001</v>
      </c>
      <c r="E65" s="11" vm="1056">
        <f ca="1"/>
        <v>1086.19</v>
      </c>
      <c r="F65" s="11" vm="1057">
        <f ca="1"/>
        <v>18718015</v>
      </c>
      <c r="G65" s="12">
        <f t="shared" ca="1" si="3"/>
        <v>-2.0946833628854929E-3</v>
      </c>
      <c r="H65" s="13">
        <f t="shared" ca="1" si="0"/>
        <v>-80.824285714285793</v>
      </c>
      <c r="I65" s="13">
        <f t="shared" ca="1" si="1"/>
        <v>6532.5651612245028</v>
      </c>
      <c r="J65" s="13">
        <f ca="1">SUM(E$4:E65)/COUNT(E$4:E65)</f>
        <v>1004.3177419354839</v>
      </c>
      <c r="K65" s="13">
        <f t="shared" ca="1" si="4"/>
        <v>1012.7329677419356</v>
      </c>
      <c r="S65">
        <v>63</v>
      </c>
      <c r="T65" s="3">
        <v>1291.4203950519095</v>
      </c>
    </row>
    <row r="66" spans="1:20" x14ac:dyDescent="0.2">
      <c r="A66" s="11" vm="369">
        <f ca="1"/>
        <v>44560</v>
      </c>
      <c r="B66" s="11" vm="1058">
        <f ca="1"/>
        <v>1061.33</v>
      </c>
      <c r="C66" s="11" vm="1059">
        <f ca="1"/>
        <v>1095.55</v>
      </c>
      <c r="D66" s="11" vm="1060">
        <f ca="1"/>
        <v>1053.1500000000001</v>
      </c>
      <c r="E66" s="11" vm="1061">
        <f ca="1"/>
        <v>1070.3399999999999</v>
      </c>
      <c r="F66" s="11" vm="1062">
        <f ca="1"/>
        <v>15680313</v>
      </c>
      <c r="G66" s="12">
        <f t="shared" ca="1" si="3"/>
        <v>-1.4592290483248912E-2</v>
      </c>
      <c r="H66" s="13">
        <f t="shared" ca="1" si="0"/>
        <v>-64.974285714285656</v>
      </c>
      <c r="I66" s="13">
        <f t="shared" ca="1" si="1"/>
        <v>4221.6578040816248</v>
      </c>
      <c r="J66" s="13">
        <f ca="1">SUM(E$4:E66)/COUNT(E$4:E66)</f>
        <v>1005.3657142857143</v>
      </c>
      <c r="K66" s="13">
        <f t="shared" ca="1" si="4"/>
        <v>1013.4481428571429</v>
      </c>
      <c r="S66">
        <v>64</v>
      </c>
      <c r="T66" s="3">
        <v>844.78117453100879</v>
      </c>
    </row>
    <row r="67" spans="1:20" x14ac:dyDescent="0.2">
      <c r="A67" vm="375">
        <f ca="1"/>
        <v>44561</v>
      </c>
      <c r="B67" vm="1063">
        <f ca="1"/>
        <v>1073.4444000000001</v>
      </c>
      <c r="C67" vm="1064">
        <f ca="1"/>
        <v>1081.9999</v>
      </c>
      <c r="D67" vm="1065">
        <f ca="1"/>
        <v>1054.5899999999999</v>
      </c>
      <c r="E67" vm="1066">
        <f ca="1"/>
        <v>1056.78</v>
      </c>
      <c r="F67" vm="1067">
        <f ca="1"/>
        <v>13577875</v>
      </c>
      <c r="G67" s="12">
        <f t="shared" ca="1" si="3"/>
        <v>-1.2668871573518646E-2</v>
      </c>
      <c r="H67" s="13">
        <f t="shared" ca="1" si="0"/>
        <v>-51.414285714285711</v>
      </c>
      <c r="I67" s="13">
        <f t="shared" ca="1" si="1"/>
        <v>2643.4287755102036</v>
      </c>
      <c r="J67" s="13">
        <f ca="1">SUM(E$4:E67)/COUNT(E$4:E67)</f>
        <v>1006.1690625</v>
      </c>
      <c r="K67" s="13">
        <f t="shared" ca="1" si="4"/>
        <v>1012.58615625</v>
      </c>
      <c r="S67">
        <v>65</v>
      </c>
      <c r="T67" s="3">
        <v>1149.2506881873619</v>
      </c>
    </row>
    <row r="68" spans="1:20" x14ac:dyDescent="0.2">
      <c r="A68" vm="380">
        <f ca="1"/>
        <v>44564</v>
      </c>
      <c r="B68" vm="1068">
        <f ca="1"/>
        <v>1147.75</v>
      </c>
      <c r="C68" vm="1069">
        <f ca="1"/>
        <v>1201.07</v>
      </c>
      <c r="D68" vm="1070">
        <f ca="1"/>
        <v>1136.04</v>
      </c>
      <c r="E68" vm="1071">
        <f ca="1"/>
        <v>1199.78</v>
      </c>
      <c r="F68" vm="1072">
        <f ca="1"/>
        <v>34895349</v>
      </c>
      <c r="G68" s="12">
        <f t="shared" ca="1" si="3"/>
        <v>0.13531671681901625</v>
      </c>
      <c r="H68" s="13">
        <f t="shared" ca="1" si="0"/>
        <v>-194.41428571428571</v>
      </c>
      <c r="I68" s="13">
        <f t="shared" ca="1" si="1"/>
        <v>37796.91448979592</v>
      </c>
      <c r="J68" s="13">
        <f ca="1">SUM(E$4:E68)/COUNT(E$4:E68)</f>
        <v>1009.1476923076924</v>
      </c>
      <c r="K68" s="13">
        <f t="shared" ca="1" si="4"/>
        <v>1013.9109230769232</v>
      </c>
      <c r="S68">
        <v>66</v>
      </c>
      <c r="T68" s="3">
        <v>822.89443971081641</v>
      </c>
    </row>
    <row r="69" spans="1:20" x14ac:dyDescent="0.2">
      <c r="A69" vm="385">
        <f ca="1"/>
        <v>44565</v>
      </c>
      <c r="B69" vm="1073">
        <f ca="1"/>
        <v>1189.55</v>
      </c>
      <c r="C69" vm="878">
        <f ca="1"/>
        <v>1208</v>
      </c>
      <c r="D69" vm="1074">
        <f ca="1"/>
        <v>1123.05</v>
      </c>
      <c r="E69" vm="1075">
        <f ca="1"/>
        <v>1149.5899999999999</v>
      </c>
      <c r="F69" vm="1076">
        <f ca="1"/>
        <v>33416086</v>
      </c>
      <c r="G69" s="12">
        <f t="shared" ca="1" si="3"/>
        <v>-4.1832669322709209E-2</v>
      </c>
      <c r="H69" s="13">
        <f t="shared" ref="H69:H130" ca="1" si="6">$N$3-E69</f>
        <v>-144.22428571428566</v>
      </c>
      <c r="I69" s="13">
        <f t="shared" ref="I69:I130" ca="1" si="7">H69^2</f>
        <v>20800.644589795902</v>
      </c>
      <c r="J69" s="13">
        <f ca="1">SUM(E$4:E69)/COUNT(E$4:E69)</f>
        <v>1011.2756060606062</v>
      </c>
      <c r="K69" s="13">
        <f t="shared" ca="1" si="4"/>
        <v>1030.1260454545456</v>
      </c>
      <c r="S69">
        <v>67</v>
      </c>
      <c r="T69" s="3">
        <v>725.00591117270255</v>
      </c>
    </row>
    <row r="70" spans="1:20" x14ac:dyDescent="0.2">
      <c r="A70" vm="391">
        <f ca="1"/>
        <v>44566</v>
      </c>
      <c r="B70" vm="1077">
        <f ca="1"/>
        <v>1146.6500000000001</v>
      </c>
      <c r="C70" vm="1078">
        <f ca="1"/>
        <v>1170.3399999999999</v>
      </c>
      <c r="D70" vm="1079">
        <f ca="1"/>
        <v>1081.0101</v>
      </c>
      <c r="E70" vm="1080">
        <f ca="1"/>
        <v>1088.1199999999999</v>
      </c>
      <c r="F70" vm="1081">
        <f ca="1"/>
        <v>26706599</v>
      </c>
      <c r="G70" s="12">
        <f t="shared" ref="G70:G130" ca="1" si="8">(E70-E69)/E69</f>
        <v>-5.3471237571656012E-2</v>
      </c>
      <c r="H70" s="13">
        <f t="shared" ca="1" si="6"/>
        <v>-82.754285714285629</v>
      </c>
      <c r="I70" s="13">
        <f t="shared" ca="1" si="7"/>
        <v>6848.2718040816189</v>
      </c>
      <c r="J70" s="13">
        <f ca="1">SUM(E$4:E70)/COUNT(E$4:E70)</f>
        <v>1012.4225373134328</v>
      </c>
      <c r="K70" s="13">
        <f t="shared" ref="K70:K130" ca="1" si="9">K$2*E69+(1-K$2)*J70</f>
        <v>1026.1392835820895</v>
      </c>
      <c r="S70">
        <v>68</v>
      </c>
      <c r="T70" s="3">
        <v>1038.0279438559917</v>
      </c>
    </row>
    <row r="71" spans="1:20" x14ac:dyDescent="0.2">
      <c r="A71" vm="397">
        <f ca="1"/>
        <v>44567</v>
      </c>
      <c r="B71" vm="1082">
        <f ca="1"/>
        <v>1077</v>
      </c>
      <c r="C71" vm="1083">
        <f ca="1"/>
        <v>1088</v>
      </c>
      <c r="D71" vm="1084">
        <f ca="1"/>
        <v>1020.5</v>
      </c>
      <c r="E71" vm="1085">
        <f ca="1"/>
        <v>1064.7</v>
      </c>
      <c r="F71" vm="1086">
        <f ca="1"/>
        <v>30112158</v>
      </c>
      <c r="G71" s="12">
        <f t="shared" ca="1" si="8"/>
        <v>-2.1523361393963762E-2</v>
      </c>
      <c r="H71" s="13">
        <f t="shared" ca="1" si="6"/>
        <v>-59.334285714285784</v>
      </c>
      <c r="I71" s="13">
        <f t="shared" ca="1" si="7"/>
        <v>3520.5574612244982</v>
      </c>
      <c r="J71" s="13">
        <f ca="1">SUM(E$4:E71)/COUNT(E$4:E71)</f>
        <v>1013.1913235294116</v>
      </c>
      <c r="K71" s="13">
        <f t="shared" ca="1" si="9"/>
        <v>1020.6841911764706</v>
      </c>
      <c r="S71">
        <v>69</v>
      </c>
      <c r="T71" s="3">
        <v>1138.1289992709687</v>
      </c>
    </row>
    <row r="72" spans="1:20" x14ac:dyDescent="0.2">
      <c r="A72" vm="403">
        <f ca="1"/>
        <v>44568</v>
      </c>
      <c r="B72" vm="1087">
        <f ca="1"/>
        <v>1080.3699999999999</v>
      </c>
      <c r="C72" vm="1088">
        <f ca="1"/>
        <v>1080.9299000000001</v>
      </c>
      <c r="D72" vm="1089">
        <f ca="1"/>
        <v>1010</v>
      </c>
      <c r="E72" vm="1090">
        <f ca="1"/>
        <v>1026.96</v>
      </c>
      <c r="F72" vm="1091">
        <f ca="1"/>
        <v>28054916</v>
      </c>
      <c r="G72" s="12">
        <f t="shared" ca="1" si="8"/>
        <v>-3.5446604677373914E-2</v>
      </c>
      <c r="H72" s="13">
        <f t="shared" ca="1" si="6"/>
        <v>-21.594285714285775</v>
      </c>
      <c r="I72" s="13">
        <f t="shared" ca="1" si="7"/>
        <v>466.31317551020669</v>
      </c>
      <c r="J72" s="13">
        <f ca="1">SUM(E$4:E72)/COUNT(E$4:E72)</f>
        <v>1013.3908695652174</v>
      </c>
      <c r="K72" s="13">
        <f t="shared" ca="1" si="9"/>
        <v>1018.5217826086957</v>
      </c>
      <c r="S72">
        <v>70</v>
      </c>
      <c r="T72" s="3">
        <v>1082.7371591297706</v>
      </c>
    </row>
    <row r="73" spans="1:20" x14ac:dyDescent="0.2">
      <c r="A73" vm="409">
        <f ca="1"/>
        <v>44571</v>
      </c>
      <c r="B73" vm="1092">
        <f ca="1"/>
        <v>1000</v>
      </c>
      <c r="C73" vm="1093">
        <f ca="1"/>
        <v>1059.0999999999999</v>
      </c>
      <c r="D73" vm="1094">
        <f ca="1"/>
        <v>980</v>
      </c>
      <c r="E73" vm="1095">
        <f ca="1"/>
        <v>1058.1199999999999</v>
      </c>
      <c r="F73" vm="1096">
        <f ca="1"/>
        <v>30604959</v>
      </c>
      <c r="G73" s="12">
        <f t="shared" ca="1" si="8"/>
        <v>3.0341980213445367E-2</v>
      </c>
      <c r="H73" s="13">
        <f t="shared" ca="1" si="6"/>
        <v>-52.754285714285629</v>
      </c>
      <c r="I73" s="13">
        <f t="shared" ca="1" si="7"/>
        <v>2783.0146612244807</v>
      </c>
      <c r="J73" s="13">
        <f ca="1">SUM(E$4:E73)/COUNT(E$4:E73)</f>
        <v>1014.0298571428571</v>
      </c>
      <c r="K73" s="13">
        <f t="shared" ca="1" si="9"/>
        <v>1015.3228714285714</v>
      </c>
      <c r="S73">
        <v>71</v>
      </c>
      <c r="T73" s="3">
        <v>1262.9520342338408</v>
      </c>
    </row>
    <row r="74" spans="1:20" x14ac:dyDescent="0.2">
      <c r="A74" vm="415">
        <f ca="1"/>
        <v>44572</v>
      </c>
      <c r="B74" vm="1097">
        <f ca="1"/>
        <v>1053.67</v>
      </c>
      <c r="C74" vm="1098">
        <f ca="1"/>
        <v>1075.8499999999999</v>
      </c>
      <c r="D74" vm="1099">
        <f ca="1"/>
        <v>1038.82</v>
      </c>
      <c r="E74" vm="1100">
        <f ca="1"/>
        <v>1064.4000000000001</v>
      </c>
      <c r="F74" vm="1101">
        <f ca="1"/>
        <v>22021070</v>
      </c>
      <c r="G74" s="12">
        <f t="shared" ca="1" si="8"/>
        <v>5.9350546251844792E-3</v>
      </c>
      <c r="H74" s="13">
        <f t="shared" ca="1" si="6"/>
        <v>-59.034285714285829</v>
      </c>
      <c r="I74" s="13">
        <f t="shared" ca="1" si="7"/>
        <v>3485.0468897959317</v>
      </c>
      <c r="J74" s="13">
        <f ca="1">SUM(E$4:E74)/COUNT(E$4:E74)</f>
        <v>1014.7392957746478</v>
      </c>
      <c r="K74" s="13">
        <f t="shared" ca="1" si="9"/>
        <v>1019.077366197183</v>
      </c>
      <c r="S74">
        <v>72</v>
      </c>
      <c r="T74" s="3">
        <v>1001.3483012422672</v>
      </c>
    </row>
    <row r="75" spans="1:20" x14ac:dyDescent="0.2">
      <c r="A75" vm="421">
        <f ca="1"/>
        <v>44573</v>
      </c>
      <c r="B75" vm="1102">
        <f ca="1"/>
        <v>1078.8499999999999</v>
      </c>
      <c r="C75" vm="1103">
        <f ca="1"/>
        <v>1114.8399999999999</v>
      </c>
      <c r="D75" vm="1104">
        <f ca="1"/>
        <v>1072.5900999999999</v>
      </c>
      <c r="E75" vm="1105">
        <f ca="1"/>
        <v>1106.22</v>
      </c>
      <c r="F75" vm="1106">
        <f ca="1"/>
        <v>27913005</v>
      </c>
      <c r="G75" s="12">
        <f t="shared" ca="1" si="8"/>
        <v>3.9289740698985283E-2</v>
      </c>
      <c r="H75" s="13">
        <f t="shared" ca="1" si="6"/>
        <v>-100.85428571428577</v>
      </c>
      <c r="I75" s="13">
        <f t="shared" ca="1" si="7"/>
        <v>10171.586946938785</v>
      </c>
      <c r="J75" s="13">
        <f ca="1">SUM(E$4:E75)/COUNT(E$4:E75)</f>
        <v>1016.009861111111</v>
      </c>
      <c r="K75" s="13">
        <f t="shared" ca="1" si="9"/>
        <v>1020.848875</v>
      </c>
      <c r="S75">
        <v>73</v>
      </c>
      <c r="T75" s="3">
        <v>1007.4471661611158</v>
      </c>
    </row>
    <row r="76" spans="1:20" x14ac:dyDescent="0.2">
      <c r="A76" vm="427">
        <f ca="1"/>
        <v>44574</v>
      </c>
      <c r="B76" vm="1107">
        <f ca="1"/>
        <v>1109.0650000000001</v>
      </c>
      <c r="C76" vm="1108">
        <f ca="1"/>
        <v>1115.5999999999999</v>
      </c>
      <c r="D76" vm="1109">
        <f ca="1"/>
        <v>1026.5391</v>
      </c>
      <c r="E76" vm="1110">
        <f ca="1"/>
        <v>1031.56</v>
      </c>
      <c r="F76" vm="1111">
        <f ca="1"/>
        <v>32403264</v>
      </c>
      <c r="G76" s="12">
        <f t="shared" ca="1" si="8"/>
        <v>-6.7491095803728085E-2</v>
      </c>
      <c r="H76" s="13">
        <f t="shared" ca="1" si="6"/>
        <v>-26.194285714285684</v>
      </c>
      <c r="I76" s="13">
        <f t="shared" ca="1" si="7"/>
        <v>686.14060408163107</v>
      </c>
      <c r="J76" s="13">
        <f ca="1">SUM(E$4:E76)/COUNT(E$4:E76)</f>
        <v>1016.2228767123286</v>
      </c>
      <c r="K76" s="13">
        <f t="shared" ca="1" si="9"/>
        <v>1025.2225890410957</v>
      </c>
      <c r="S76">
        <v>74</v>
      </c>
      <c r="T76" s="3">
        <v>898.79679856919336</v>
      </c>
    </row>
    <row r="77" spans="1:20" x14ac:dyDescent="0.2">
      <c r="A77" vm="432">
        <f ca="1"/>
        <v>44575</v>
      </c>
      <c r="B77" vm="1112">
        <f ca="1"/>
        <v>1019.88</v>
      </c>
      <c r="C77" vm="1113">
        <f ca="1"/>
        <v>1052</v>
      </c>
      <c r="D77" vm="1114">
        <f ca="1"/>
        <v>1013.3788</v>
      </c>
      <c r="E77" vm="1115">
        <f ca="1"/>
        <v>1049.6099999999999</v>
      </c>
      <c r="F77" vm="1116">
        <f ca="1"/>
        <v>24308137</v>
      </c>
      <c r="G77" s="12">
        <f t="shared" ca="1" si="8"/>
        <v>1.7497770367210782E-2</v>
      </c>
      <c r="H77" s="13">
        <f t="shared" ca="1" si="6"/>
        <v>-44.244285714285638</v>
      </c>
      <c r="I77" s="13">
        <f t="shared" ca="1" si="7"/>
        <v>1957.5568183673402</v>
      </c>
      <c r="J77" s="13">
        <f ca="1">SUM(E$4:E77)/COUNT(E$4:E77)</f>
        <v>1016.674054054054</v>
      </c>
      <c r="K77" s="13">
        <f t="shared" ca="1" si="9"/>
        <v>1018.1626486486487</v>
      </c>
      <c r="S77">
        <v>75</v>
      </c>
      <c r="T77" s="3">
        <v>1142.7493861107819</v>
      </c>
    </row>
    <row r="78" spans="1:20" x14ac:dyDescent="0.2">
      <c r="A78" vm="438">
        <f ca="1"/>
        <v>44579</v>
      </c>
      <c r="B78" vm="1117">
        <f ca="1"/>
        <v>1026.605</v>
      </c>
      <c r="C78" vm="1118">
        <f ca="1"/>
        <v>1070.7899</v>
      </c>
      <c r="D78" vm="1119">
        <f ca="1"/>
        <v>1016.06</v>
      </c>
      <c r="E78" vm="1120">
        <f ca="1"/>
        <v>1030.51</v>
      </c>
      <c r="F78" vm="1121">
        <f ca="1"/>
        <v>22329803</v>
      </c>
      <c r="G78" s="12">
        <f t="shared" ca="1" si="8"/>
        <v>-1.8197235163536846E-2</v>
      </c>
      <c r="H78" s="13">
        <f t="shared" ca="1" si="6"/>
        <v>-25.144285714285729</v>
      </c>
      <c r="I78" s="13">
        <f t="shared" ca="1" si="7"/>
        <v>632.23510408163338</v>
      </c>
      <c r="J78" s="13">
        <f ca="1">SUM(E$4:E78)/COUNT(E$4:E78)</f>
        <v>1016.8585333333332</v>
      </c>
      <c r="K78" s="13">
        <f t="shared" ca="1" si="9"/>
        <v>1020.1336799999999</v>
      </c>
      <c r="S78">
        <v>76</v>
      </c>
      <c r="T78" s="3">
        <v>1118.4916292261958</v>
      </c>
    </row>
    <row r="79" spans="1:20" x14ac:dyDescent="0.2">
      <c r="A79" vm="444">
        <f ca="1"/>
        <v>44580</v>
      </c>
      <c r="B79" vm="1122">
        <f ca="1"/>
        <v>1041.7049999999999</v>
      </c>
      <c r="C79" vm="1123">
        <f ca="1"/>
        <v>1054.6699000000001</v>
      </c>
      <c r="D79" vm="1124">
        <f ca="1"/>
        <v>995</v>
      </c>
      <c r="E79" vm="1125">
        <f ca="1"/>
        <v>995.65</v>
      </c>
      <c r="F79" vm="1126">
        <f ca="1"/>
        <v>25147496</v>
      </c>
      <c r="G79" s="12">
        <f t="shared" ca="1" si="8"/>
        <v>-3.3827910452106251E-2</v>
      </c>
      <c r="H79" s="13">
        <f t="shared" ca="1" si="6"/>
        <v>9.7157142857142844</v>
      </c>
      <c r="I79" s="13">
        <f t="shared" ca="1" si="7"/>
        <v>94.395104081632624</v>
      </c>
      <c r="J79" s="13">
        <f ca="1">SUM(E$4:E79)/COUNT(E$4:E79)</f>
        <v>1016.5794736842103</v>
      </c>
      <c r="K79" s="13">
        <f t="shared" ca="1" si="9"/>
        <v>1017.9725263157893</v>
      </c>
      <c r="S79">
        <v>77</v>
      </c>
      <c r="T79" s="3">
        <v>1150.6389925524265</v>
      </c>
    </row>
    <row r="80" spans="1:20" x14ac:dyDescent="0.2">
      <c r="A80" vm="450">
        <f ca="1"/>
        <v>44581</v>
      </c>
      <c r="B80" vm="1127">
        <f ca="1"/>
        <v>1009.73</v>
      </c>
      <c r="C80" vm="1128">
        <f ca="1"/>
        <v>1041.6600000000001</v>
      </c>
      <c r="D80" vm="1129">
        <f ca="1"/>
        <v>994</v>
      </c>
      <c r="E80" vm="1130">
        <f ca="1"/>
        <v>996.27</v>
      </c>
      <c r="F80" vm="1131">
        <f ca="1"/>
        <v>23496248</v>
      </c>
      <c r="G80" s="12">
        <f t="shared" ca="1" si="8"/>
        <v>6.2270878320695483E-4</v>
      </c>
      <c r="H80" s="13">
        <f t="shared" ca="1" si="6"/>
        <v>9.0957142857142799</v>
      </c>
      <c r="I80" s="13">
        <f t="shared" ca="1" si="7"/>
        <v>82.732018367346839</v>
      </c>
      <c r="J80" s="13">
        <f ca="1">SUM(E$4:E80)/COUNT(E$4:E80)</f>
        <v>1016.3157142857141</v>
      </c>
      <c r="K80" s="13">
        <f t="shared" ca="1" si="9"/>
        <v>1014.2491428571427</v>
      </c>
      <c r="S80">
        <v>78</v>
      </c>
      <c r="T80" s="3">
        <v>1028.6513637657811</v>
      </c>
    </row>
    <row r="81" spans="1:20" x14ac:dyDescent="0.2">
      <c r="A81" vm="456">
        <f ca="1"/>
        <v>44582</v>
      </c>
      <c r="B81" vm="1132">
        <f ca="1"/>
        <v>996.34</v>
      </c>
      <c r="C81" vm="1133">
        <f ca="1"/>
        <v>1004.55</v>
      </c>
      <c r="D81" vm="1134">
        <f ca="1"/>
        <v>940.5</v>
      </c>
      <c r="E81" vm="1135">
        <f ca="1"/>
        <v>943.9</v>
      </c>
      <c r="F81" vm="1136">
        <f ca="1"/>
        <v>34472009</v>
      </c>
      <c r="G81" s="12">
        <f t="shared" ca="1" si="8"/>
        <v>-5.2566071446495437E-2</v>
      </c>
      <c r="H81" s="13">
        <f t="shared" ca="1" si="6"/>
        <v>61.465714285714284</v>
      </c>
      <c r="I81" s="13">
        <f t="shared" ca="1" si="7"/>
        <v>3778.0340326530609</v>
      </c>
      <c r="J81" s="13">
        <f ca="1">SUM(E$4:E81)/COUNT(E$4:E81)</f>
        <v>1015.3873076923074</v>
      </c>
      <c r="K81" s="13">
        <f t="shared" ca="1" si="9"/>
        <v>1013.4755769230767</v>
      </c>
      <c r="S81">
        <v>79</v>
      </c>
      <c r="T81" s="3">
        <v>1314.3702692786662</v>
      </c>
    </row>
    <row r="82" spans="1:20" x14ac:dyDescent="0.2">
      <c r="A82" vm="462">
        <f ca="1"/>
        <v>44585</v>
      </c>
      <c r="B82" vm="1137">
        <f ca="1"/>
        <v>904.76</v>
      </c>
      <c r="C82" vm="1138">
        <f ca="1"/>
        <v>933.51310000000001</v>
      </c>
      <c r="D82" vm="809">
        <f ca="1"/>
        <v>851.47</v>
      </c>
      <c r="E82" vm="1005">
        <f ca="1"/>
        <v>930</v>
      </c>
      <c r="F82" vm="1139">
        <f ca="1"/>
        <v>50791714</v>
      </c>
      <c r="G82" s="12">
        <f t="shared" ca="1" si="8"/>
        <v>-1.4726136243246082E-2</v>
      </c>
      <c r="H82" s="13">
        <f t="shared" ca="1" si="6"/>
        <v>75.365714285714262</v>
      </c>
      <c r="I82" s="13">
        <f t="shared" ca="1" si="7"/>
        <v>5679.9908897959149</v>
      </c>
      <c r="J82" s="13">
        <f ca="1">SUM(E$4:E82)/COUNT(E$4:E82)</f>
        <v>1014.3064556962022</v>
      </c>
      <c r="K82" s="13">
        <f t="shared" ca="1" si="9"/>
        <v>1007.265810126582</v>
      </c>
      <c r="S82">
        <v>80</v>
      </c>
      <c r="T82" s="3">
        <v>1198.3567930023828</v>
      </c>
    </row>
    <row r="83" spans="1:20" x14ac:dyDescent="0.2">
      <c r="A83" vm="468">
        <f ca="1"/>
        <v>44586</v>
      </c>
      <c r="B83" vm="1140">
        <f ca="1"/>
        <v>914.2</v>
      </c>
      <c r="C83" vm="1141">
        <f ca="1"/>
        <v>951.26</v>
      </c>
      <c r="D83" vm="1142">
        <f ca="1"/>
        <v>903.21</v>
      </c>
      <c r="E83" vm="1143">
        <f ca="1"/>
        <v>918.4</v>
      </c>
      <c r="F83" vm="1144">
        <f ca="1"/>
        <v>28865302</v>
      </c>
      <c r="G83" s="12">
        <f t="shared" ca="1" si="8"/>
        <v>-1.2473118279569918E-2</v>
      </c>
      <c r="H83" s="13">
        <f t="shared" ca="1" si="6"/>
        <v>86.965714285714284</v>
      </c>
      <c r="I83" s="13">
        <f t="shared" ca="1" si="7"/>
        <v>7563.0354612244892</v>
      </c>
      <c r="J83" s="13">
        <f ca="1">SUM(E$4:E83)/COUNT(E$4:E83)</f>
        <v>1013.1076249999996</v>
      </c>
      <c r="K83" s="13">
        <f t="shared" ca="1" si="9"/>
        <v>1004.7968624999997</v>
      </c>
      <c r="S83">
        <v>81</v>
      </c>
      <c r="T83" s="3">
        <v>967.04356621553382</v>
      </c>
    </row>
    <row r="84" spans="1:20" x14ac:dyDescent="0.2">
      <c r="A84" vm="474">
        <f ca="1"/>
        <v>44587</v>
      </c>
      <c r="B84" vm="1145">
        <f ca="1"/>
        <v>952.43</v>
      </c>
      <c r="C84" vm="1146">
        <f ca="1"/>
        <v>987.69</v>
      </c>
      <c r="D84" vm="1147">
        <f ca="1"/>
        <v>906</v>
      </c>
      <c r="E84" vm="1148">
        <f ca="1"/>
        <v>937.41</v>
      </c>
      <c r="F84" vm="1149">
        <f ca="1"/>
        <v>34955761</v>
      </c>
      <c r="G84" s="12">
        <f t="shared" ca="1" si="8"/>
        <v>2.0699041811846682E-2</v>
      </c>
      <c r="H84" s="13">
        <f t="shared" ca="1" si="6"/>
        <v>67.955714285714294</v>
      </c>
      <c r="I84" s="13">
        <f t="shared" ca="1" si="7"/>
        <v>4617.9791040816335</v>
      </c>
      <c r="J84" s="13">
        <f ca="1">SUM(E$4:E84)/COUNT(E$4:E84)</f>
        <v>1012.1730864197527</v>
      </c>
      <c r="K84" s="13">
        <f t="shared" ca="1" si="9"/>
        <v>1002.7957777777775</v>
      </c>
      <c r="S84">
        <v>82</v>
      </c>
      <c r="T84" s="3">
        <v>707.31722047985215</v>
      </c>
    </row>
    <row r="85" spans="1:20" x14ac:dyDescent="0.2">
      <c r="A85" vm="480">
        <f ca="1"/>
        <v>44588</v>
      </c>
      <c r="B85" vm="1150">
        <f ca="1"/>
        <v>933.36</v>
      </c>
      <c r="C85" vm="1151">
        <f ca="1"/>
        <v>935.39</v>
      </c>
      <c r="D85" vm="1152">
        <f ca="1"/>
        <v>829</v>
      </c>
      <c r="E85" vm="1153">
        <f ca="1"/>
        <v>829.1</v>
      </c>
      <c r="F85" vm="1154">
        <f ca="1"/>
        <v>49036523</v>
      </c>
      <c r="G85" s="12">
        <f t="shared" ca="1" si="8"/>
        <v>-0.11554175867549946</v>
      </c>
      <c r="H85" s="13">
        <f t="shared" ca="1" si="6"/>
        <v>176.26571428571424</v>
      </c>
      <c r="I85" s="13">
        <f t="shared" ca="1" si="7"/>
        <v>31069.602032653045</v>
      </c>
      <c r="J85" s="13">
        <f ca="1">SUM(E$4:E85)/COUNT(E$4:E85)</f>
        <v>1009.9404878048778</v>
      </c>
      <c r="K85" s="13">
        <f t="shared" ca="1" si="9"/>
        <v>1002.68743902439</v>
      </c>
      <c r="S85">
        <v>83</v>
      </c>
      <c r="T85" s="3">
        <v>1375.1830985446607</v>
      </c>
    </row>
    <row r="86" spans="1:20" x14ac:dyDescent="0.2">
      <c r="A86" vm="486">
        <f ca="1"/>
        <v>44589</v>
      </c>
      <c r="B86" vm="1155">
        <f ca="1"/>
        <v>831.56</v>
      </c>
      <c r="C86" vm="1156">
        <f ca="1"/>
        <v>857.5</v>
      </c>
      <c r="D86" vm="1157">
        <f ca="1"/>
        <v>792.01</v>
      </c>
      <c r="E86" vm="1158">
        <f ca="1"/>
        <v>846.35</v>
      </c>
      <c r="F86" vm="1159">
        <f ca="1"/>
        <v>44929650</v>
      </c>
      <c r="G86" s="12">
        <f t="shared" ca="1" si="8"/>
        <v>2.0805692920033772E-2</v>
      </c>
      <c r="H86" s="13">
        <f t="shared" ca="1" si="6"/>
        <v>159.01571428571424</v>
      </c>
      <c r="I86" s="13">
        <f t="shared" ca="1" si="7"/>
        <v>25285.997389795903</v>
      </c>
      <c r="J86" s="13">
        <f ca="1">SUM(E$4:E86)/COUNT(E$4:E86)</f>
        <v>1007.969518072289</v>
      </c>
      <c r="K86" s="13">
        <f t="shared" ca="1" si="9"/>
        <v>990.08256626506011</v>
      </c>
      <c r="S86">
        <v>84</v>
      </c>
      <c r="T86" s="3">
        <v>1207.9442279153234</v>
      </c>
    </row>
    <row r="87" spans="1:20" x14ac:dyDescent="0.2">
      <c r="A87" vm="492">
        <f ca="1"/>
        <v>44592</v>
      </c>
      <c r="B87" vm="1160">
        <f ca="1"/>
        <v>872.71</v>
      </c>
      <c r="C87" vm="1161">
        <f ca="1"/>
        <v>937.99</v>
      </c>
      <c r="D87" vm="1162">
        <f ca="1"/>
        <v>862.05</v>
      </c>
      <c r="E87" vm="1163">
        <f ca="1"/>
        <v>936.72</v>
      </c>
      <c r="F87" vm="1164">
        <f ca="1"/>
        <v>34812032</v>
      </c>
      <c r="G87" s="12">
        <f t="shared" ca="1" si="8"/>
        <v>0.10677615643646246</v>
      </c>
      <c r="H87" s="13">
        <f t="shared" ca="1" si="6"/>
        <v>68.645714285714234</v>
      </c>
      <c r="I87" s="13">
        <f t="shared" ca="1" si="7"/>
        <v>4712.2340897959111</v>
      </c>
      <c r="J87" s="13">
        <f ca="1">SUM(E$4:E87)/COUNT(E$4:E87)</f>
        <v>1007.1213095238094</v>
      </c>
      <c r="K87" s="13">
        <f t="shared" ca="1" si="9"/>
        <v>991.04417857142846</v>
      </c>
      <c r="S87">
        <v>85</v>
      </c>
      <c r="T87" s="3">
        <v>977.424846650272</v>
      </c>
    </row>
    <row r="88" spans="1:20" x14ac:dyDescent="0.2">
      <c r="A88" vm="498">
        <f ca="1"/>
        <v>44593</v>
      </c>
      <c r="B88" vm="1165">
        <f ca="1"/>
        <v>935.21</v>
      </c>
      <c r="C88" vm="1166">
        <f ca="1"/>
        <v>943.7</v>
      </c>
      <c r="D88" vm="1167">
        <f ca="1"/>
        <v>905</v>
      </c>
      <c r="E88" vm="1168">
        <f ca="1"/>
        <v>931.25</v>
      </c>
      <c r="F88" vm="1169">
        <f ca="1"/>
        <v>24379446</v>
      </c>
      <c r="G88" s="12">
        <f t="shared" ca="1" si="8"/>
        <v>-5.8395251515928207E-3</v>
      </c>
      <c r="H88" s="13">
        <f t="shared" ca="1" si="6"/>
        <v>74.115714285714262</v>
      </c>
      <c r="I88" s="13">
        <f t="shared" ca="1" si="7"/>
        <v>5493.1391040816288</v>
      </c>
      <c r="J88" s="13">
        <f ca="1">SUM(E$4:E88)/COUNT(E$4:E88)</f>
        <v>1006.2287058823528</v>
      </c>
      <c r="K88" s="13">
        <f t="shared" ca="1" si="9"/>
        <v>999.27783529411749</v>
      </c>
      <c r="S88">
        <v>86</v>
      </c>
      <c r="T88" s="3">
        <v>1463.5780883796508</v>
      </c>
    </row>
    <row r="89" spans="1:20" x14ac:dyDescent="0.2">
      <c r="A89" vm="504">
        <f ca="1"/>
        <v>44594</v>
      </c>
      <c r="B89" vm="1170">
        <f ca="1"/>
        <v>928.18</v>
      </c>
      <c r="C89" vm="1171">
        <f ca="1"/>
        <v>931.5</v>
      </c>
      <c r="D89" vm="1172">
        <f ca="1"/>
        <v>889.41</v>
      </c>
      <c r="E89" vm="1173">
        <f ca="1"/>
        <v>905.66</v>
      </c>
      <c r="F89" vm="1174">
        <f ca="1"/>
        <v>22264345</v>
      </c>
      <c r="G89" s="12">
        <f t="shared" ca="1" si="8"/>
        <v>-2.7479194630872516E-2</v>
      </c>
      <c r="H89" s="13">
        <f t="shared" ca="1" si="6"/>
        <v>99.705714285714294</v>
      </c>
      <c r="I89" s="13">
        <f t="shared" ca="1" si="7"/>
        <v>9941.2294612244914</v>
      </c>
      <c r="J89" s="13">
        <f ca="1">SUM(E$4:E89)/COUNT(E$4:E89)</f>
        <v>1005.0593023255813</v>
      </c>
      <c r="K89" s="13">
        <f t="shared" ca="1" si="9"/>
        <v>997.6783720930232</v>
      </c>
      <c r="S89">
        <v>87</v>
      </c>
      <c r="T89" s="3">
        <v>1006.6511000788903</v>
      </c>
    </row>
    <row r="90" spans="1:20" x14ac:dyDescent="0.2">
      <c r="A90" vm="510">
        <f ca="1"/>
        <v>44595</v>
      </c>
      <c r="B90" vm="1175">
        <f ca="1"/>
        <v>882</v>
      </c>
      <c r="C90" vm="1176">
        <f ca="1"/>
        <v>937</v>
      </c>
      <c r="D90" vm="1177">
        <f ca="1"/>
        <v>880.52</v>
      </c>
      <c r="E90" vm="1178">
        <f ca="1"/>
        <v>891.14</v>
      </c>
      <c r="F90" vm="1179">
        <f ca="1"/>
        <v>26285186</v>
      </c>
      <c r="G90" s="12">
        <f t="shared" ca="1" si="8"/>
        <v>-1.6032506680211098E-2</v>
      </c>
      <c r="H90" s="13">
        <f t="shared" ca="1" si="6"/>
        <v>114.22571428571428</v>
      </c>
      <c r="I90" s="13">
        <f t="shared" ca="1" si="7"/>
        <v>13047.513804081631</v>
      </c>
      <c r="J90" s="13">
        <f ca="1">SUM(E$4:E90)/COUNT(E$4:E90)</f>
        <v>1003.7498850574711</v>
      </c>
      <c r="K90" s="13">
        <f t="shared" ca="1" si="9"/>
        <v>993.94089655172411</v>
      </c>
      <c r="S90">
        <v>88</v>
      </c>
      <c r="T90" s="3">
        <v>1281.0329697562975</v>
      </c>
    </row>
    <row r="91" spans="1:20" x14ac:dyDescent="0.2">
      <c r="A91" vm="516">
        <f ca="1"/>
        <v>44596</v>
      </c>
      <c r="B91" vm="1180">
        <f ca="1"/>
        <v>897.22</v>
      </c>
      <c r="C91" vm="1181">
        <f ca="1"/>
        <v>936.5</v>
      </c>
      <c r="D91" vm="1182">
        <f ca="1"/>
        <v>881.17</v>
      </c>
      <c r="E91" vm="1183">
        <f ca="1"/>
        <v>923.32</v>
      </c>
      <c r="F91" vm="1184">
        <f ca="1"/>
        <v>24541822</v>
      </c>
      <c r="G91" s="12">
        <f t="shared" ca="1" si="8"/>
        <v>3.6111048768992599E-2</v>
      </c>
      <c r="H91" s="13">
        <f t="shared" ca="1" si="6"/>
        <v>82.045714285714212</v>
      </c>
      <c r="I91" s="13">
        <f t="shared" ca="1" si="7"/>
        <v>6731.4992326530491</v>
      </c>
      <c r="J91" s="13">
        <f ca="1">SUM(E$4:E91)/COUNT(E$4:E91)</f>
        <v>1002.835909090909</v>
      </c>
      <c r="K91" s="13">
        <f t="shared" ca="1" si="9"/>
        <v>991.66631818181816</v>
      </c>
      <c r="S91">
        <v>89</v>
      </c>
      <c r="T91" s="3">
        <v>1160.5006038958627</v>
      </c>
    </row>
    <row r="92" spans="1:20" x14ac:dyDescent="0.2">
      <c r="A92" vm="522">
        <f ca="1"/>
        <v>44599</v>
      </c>
      <c r="B92" vm="1185">
        <f ca="1"/>
        <v>923.79</v>
      </c>
      <c r="C92" vm="1186">
        <f ca="1"/>
        <v>947.77</v>
      </c>
      <c r="D92" vm="1187">
        <f ca="1"/>
        <v>902.70889999999997</v>
      </c>
      <c r="E92" vm="1188">
        <f ca="1"/>
        <v>907.34</v>
      </c>
      <c r="F92" vm="1189">
        <f ca="1"/>
        <v>20331488</v>
      </c>
      <c r="G92" s="12">
        <f t="shared" ca="1" si="8"/>
        <v>-1.7307109127929664E-2</v>
      </c>
      <c r="H92" s="13">
        <f t="shared" ca="1" si="6"/>
        <v>98.02571428571423</v>
      </c>
      <c r="I92" s="13">
        <f t="shared" ca="1" si="7"/>
        <v>9609.0406612244788</v>
      </c>
      <c r="J92" s="13">
        <f ca="1">SUM(E$4:E92)/COUNT(E$4:E92)</f>
        <v>1001.7629213483145</v>
      </c>
      <c r="K92" s="13">
        <f t="shared" ca="1" si="9"/>
        <v>993.91862921348309</v>
      </c>
      <c r="S92">
        <v>90</v>
      </c>
      <c r="T92" s="3">
        <v>1290.5219613900624</v>
      </c>
    </row>
    <row r="93" spans="1:20" x14ac:dyDescent="0.2">
      <c r="A93" vm="528">
        <f ca="1"/>
        <v>44600</v>
      </c>
      <c r="B93" vm="1190">
        <f ca="1"/>
        <v>905.53</v>
      </c>
      <c r="C93" vm="1191">
        <f ca="1"/>
        <v>926.28989999999999</v>
      </c>
      <c r="D93" vm="1192">
        <f ca="1"/>
        <v>894.8</v>
      </c>
      <c r="E93" vm="1193">
        <f ca="1"/>
        <v>922</v>
      </c>
      <c r="F93" vm="1194">
        <f ca="1"/>
        <v>16909671</v>
      </c>
      <c r="G93" s="12">
        <f t="shared" ca="1" si="8"/>
        <v>1.615711861044368E-2</v>
      </c>
      <c r="H93" s="13">
        <f t="shared" ca="1" si="6"/>
        <v>83.365714285714262</v>
      </c>
      <c r="I93" s="13">
        <f t="shared" ca="1" si="7"/>
        <v>6949.8423183673431</v>
      </c>
      <c r="J93" s="13">
        <f ca="1">SUM(E$4:E93)/COUNT(E$4:E93)</f>
        <v>1000.8766666666666</v>
      </c>
      <c r="K93" s="13">
        <f t="shared" ca="1" si="9"/>
        <v>991.52299999999991</v>
      </c>
      <c r="S93">
        <v>91</v>
      </c>
      <c r="T93" s="3">
        <v>840.13538277068608</v>
      </c>
    </row>
    <row r="94" spans="1:20" x14ac:dyDescent="0.2">
      <c r="A94" vm="533">
        <f ca="1"/>
        <v>44601</v>
      </c>
      <c r="B94" vm="1195">
        <f ca="1"/>
        <v>935</v>
      </c>
      <c r="C94" vm="1196">
        <f ca="1"/>
        <v>946.26990000000001</v>
      </c>
      <c r="D94" vm="1197">
        <f ca="1"/>
        <v>920</v>
      </c>
      <c r="E94" vm="1198">
        <f ca="1"/>
        <v>932</v>
      </c>
      <c r="F94" vm="1199">
        <f ca="1"/>
        <v>17419848</v>
      </c>
      <c r="G94" s="12">
        <f t="shared" ca="1" si="8"/>
        <v>1.0845986984815618E-2</v>
      </c>
      <c r="H94" s="13">
        <f t="shared" ca="1" si="6"/>
        <v>73.365714285714262</v>
      </c>
      <c r="I94" s="13">
        <f t="shared" ca="1" si="7"/>
        <v>5382.5280326530574</v>
      </c>
      <c r="J94" s="13">
        <f ca="1">SUM(E$4:E94)/COUNT(E$4:E94)</f>
        <v>1000.1197802197802</v>
      </c>
      <c r="K94" s="13">
        <f t="shared" ca="1" si="9"/>
        <v>992.30780219780218</v>
      </c>
      <c r="S94">
        <v>92</v>
      </c>
      <c r="T94" s="3">
        <v>1164.6849977953029</v>
      </c>
    </row>
    <row r="95" spans="1:20" x14ac:dyDescent="0.2">
      <c r="A95" vm="539">
        <f ca="1"/>
        <v>44602</v>
      </c>
      <c r="B95" vm="1200">
        <f ca="1"/>
        <v>908.37</v>
      </c>
      <c r="C95" vm="1201">
        <f ca="1"/>
        <v>943.81</v>
      </c>
      <c r="D95" vm="1202">
        <f ca="1"/>
        <v>896.7</v>
      </c>
      <c r="E95" vm="1203">
        <f ca="1"/>
        <v>904.55</v>
      </c>
      <c r="F95" vm="1204">
        <f ca="1"/>
        <v>22042277</v>
      </c>
      <c r="G95" s="12">
        <f t="shared" ca="1" si="8"/>
        <v>-2.9452789699570863E-2</v>
      </c>
      <c r="H95" s="13">
        <f t="shared" ca="1" si="6"/>
        <v>100.81571428571431</v>
      </c>
      <c r="I95" s="13">
        <f t="shared" ca="1" si="7"/>
        <v>10163.808246938779</v>
      </c>
      <c r="J95" s="13">
        <f ca="1">SUM(E$4:E95)/COUNT(E$4:E95)</f>
        <v>999.08097826086953</v>
      </c>
      <c r="K95" s="13">
        <f t="shared" ca="1" si="9"/>
        <v>992.37288043478259</v>
      </c>
      <c r="S95">
        <v>93</v>
      </c>
      <c r="T95" s="3">
        <v>1346.053778301093</v>
      </c>
    </row>
    <row r="96" spans="1:20" x14ac:dyDescent="0.2">
      <c r="A96" vm="545">
        <f ca="1"/>
        <v>44603</v>
      </c>
      <c r="B96" vm="1205">
        <f ca="1"/>
        <v>909.63</v>
      </c>
      <c r="C96" vm="1206">
        <f ca="1"/>
        <v>915.96</v>
      </c>
      <c r="D96" vm="1207">
        <f ca="1"/>
        <v>850.7</v>
      </c>
      <c r="E96" vm="1208">
        <f ca="1"/>
        <v>860</v>
      </c>
      <c r="F96" vm="1209">
        <f ca="1"/>
        <v>26548623</v>
      </c>
      <c r="G96" s="12">
        <f t="shared" ca="1" si="8"/>
        <v>-4.9251008788900513E-2</v>
      </c>
      <c r="H96" s="13">
        <f t="shared" ca="1" si="6"/>
        <v>145.36571428571426</v>
      </c>
      <c r="I96" s="13">
        <f t="shared" ca="1" si="7"/>
        <v>21131.190889795911</v>
      </c>
      <c r="J96" s="13">
        <f ca="1">SUM(E$4:E96)/COUNT(E$4:E96)</f>
        <v>997.58548387096766</v>
      </c>
      <c r="K96" s="13">
        <f t="shared" ca="1" si="9"/>
        <v>988.28193548387094</v>
      </c>
      <c r="S96">
        <v>94</v>
      </c>
      <c r="T96" s="3">
        <v>931.49784418559614</v>
      </c>
    </row>
    <row r="97" spans="1:20" x14ac:dyDescent="0.2">
      <c r="A97" vm="551">
        <f ca="1"/>
        <v>44606</v>
      </c>
      <c r="B97" vm="1210">
        <f ca="1"/>
        <v>861.57</v>
      </c>
      <c r="C97" vm="1211">
        <f ca="1"/>
        <v>898.87990000000002</v>
      </c>
      <c r="D97" vm="1212">
        <f ca="1"/>
        <v>853.15</v>
      </c>
      <c r="E97" vm="1213">
        <f ca="1"/>
        <v>875.76</v>
      </c>
      <c r="F97" vm="1214">
        <f ca="1"/>
        <v>22585472</v>
      </c>
      <c r="G97" s="12">
        <f t="shared" ca="1" si="8"/>
        <v>1.8325581395348827E-2</v>
      </c>
      <c r="H97" s="13">
        <f t="shared" ca="1" si="6"/>
        <v>129.60571428571427</v>
      </c>
      <c r="I97" s="13">
        <f t="shared" ca="1" si="7"/>
        <v>16797.641175510202</v>
      </c>
      <c r="J97" s="13">
        <f ca="1">SUM(E$4:E97)/COUNT(E$4:E97)</f>
        <v>996.28946808510625</v>
      </c>
      <c r="K97" s="13">
        <f t="shared" ca="1" si="9"/>
        <v>982.66052127659566</v>
      </c>
      <c r="S97">
        <v>95</v>
      </c>
      <c r="T97" s="3">
        <v>907.85657261121355</v>
      </c>
    </row>
    <row r="98" spans="1:20" x14ac:dyDescent="0.2">
      <c r="A98" vm="557">
        <f ca="1"/>
        <v>44607</v>
      </c>
      <c r="B98" vm="823">
        <f ca="1"/>
        <v>900</v>
      </c>
      <c r="C98" vm="1215">
        <f ca="1"/>
        <v>923</v>
      </c>
      <c r="D98" vm="1216">
        <f ca="1"/>
        <v>893.37739999999997</v>
      </c>
      <c r="E98" vm="1217">
        <f ca="1"/>
        <v>922.43</v>
      </c>
      <c r="F98" vm="1218">
        <f ca="1"/>
        <v>19216514</v>
      </c>
      <c r="G98" s="12">
        <f t="shared" ca="1" si="8"/>
        <v>5.3290855942267241E-2</v>
      </c>
      <c r="H98" s="13">
        <f t="shared" ca="1" si="6"/>
        <v>82.935714285714312</v>
      </c>
      <c r="I98" s="13">
        <f t="shared" ca="1" si="7"/>
        <v>6878.3327040816366</v>
      </c>
      <c r="J98" s="13">
        <f ca="1">SUM(E$4:E98)/COUNT(E$4:E98)</f>
        <v>995.51199999999983</v>
      </c>
      <c r="K98" s="13">
        <f t="shared" ca="1" si="9"/>
        <v>983.53679999999986</v>
      </c>
      <c r="S98">
        <v>96</v>
      </c>
      <c r="T98" s="3">
        <v>1379.8684564936736</v>
      </c>
    </row>
    <row r="99" spans="1:20" x14ac:dyDescent="0.2">
      <c r="A99" vm="563">
        <f ca="1"/>
        <v>44608</v>
      </c>
      <c r="B99" vm="1219">
        <f ca="1"/>
        <v>914.05</v>
      </c>
      <c r="C99" vm="1220">
        <f ca="1"/>
        <v>926.42989999999998</v>
      </c>
      <c r="D99" vm="1221">
        <f ca="1"/>
        <v>901.21</v>
      </c>
      <c r="E99" vm="1222">
        <f ca="1"/>
        <v>923.39</v>
      </c>
      <c r="F99" vm="1223">
        <f ca="1"/>
        <v>17098132</v>
      </c>
      <c r="G99" s="12">
        <f t="shared" ca="1" si="8"/>
        <v>1.0407293778390083E-3</v>
      </c>
      <c r="H99" s="13">
        <f t="shared" ca="1" si="6"/>
        <v>81.975714285714275</v>
      </c>
      <c r="I99" s="13">
        <f t="shared" ca="1" si="7"/>
        <v>6720.0177326530593</v>
      </c>
      <c r="J99" s="13">
        <f ca="1">SUM(E$4:E99)/COUNT(E$4:E99)</f>
        <v>994.76072916666647</v>
      </c>
      <c r="K99" s="13">
        <f t="shared" ca="1" si="9"/>
        <v>987.52765624999984</v>
      </c>
      <c r="S99">
        <v>97</v>
      </c>
      <c r="T99" s="3">
        <v>652.06818568154904</v>
      </c>
    </row>
    <row r="100" spans="1:20" x14ac:dyDescent="0.2">
      <c r="A100" vm="569">
        <f ca="1"/>
        <v>44609</v>
      </c>
      <c r="B100" vm="1224">
        <f ca="1"/>
        <v>913.26</v>
      </c>
      <c r="C100" vm="1225">
        <f ca="1"/>
        <v>918.49990000000003</v>
      </c>
      <c r="D100" vm="1226">
        <f ca="1"/>
        <v>874.1</v>
      </c>
      <c r="E100" vm="1227">
        <f ca="1"/>
        <v>876.35</v>
      </c>
      <c r="F100" vm="1228">
        <f ca="1"/>
        <v>18392806</v>
      </c>
      <c r="G100" s="12">
        <f t="shared" ca="1" si="8"/>
        <v>-5.0942721926813116E-2</v>
      </c>
      <c r="H100" s="13">
        <f t="shared" ca="1" si="6"/>
        <v>129.01571428571424</v>
      </c>
      <c r="I100" s="13">
        <f t="shared" ca="1" si="7"/>
        <v>16645.054532653048</v>
      </c>
      <c r="J100" s="13">
        <f ca="1">SUM(E$4:E100)/COUNT(E$4:E100)</f>
        <v>993.53999999999985</v>
      </c>
      <c r="K100" s="13">
        <f t="shared" ca="1" si="9"/>
        <v>986.52499999999986</v>
      </c>
      <c r="S100">
        <v>98</v>
      </c>
      <c r="T100" s="3">
        <v>886.74419689812714</v>
      </c>
    </row>
    <row r="101" spans="1:20" x14ac:dyDescent="0.2">
      <c r="A101" vm="575">
        <f ca="1"/>
        <v>44610</v>
      </c>
      <c r="B101" vm="1229">
        <f ca="1"/>
        <v>886</v>
      </c>
      <c r="C101" vm="1230">
        <f ca="1"/>
        <v>886.87</v>
      </c>
      <c r="D101" vm="1231">
        <f ca="1"/>
        <v>837.61</v>
      </c>
      <c r="E101" vm="1232">
        <f ca="1"/>
        <v>856.98</v>
      </c>
      <c r="F101" vm="1233">
        <f ca="1"/>
        <v>22833947</v>
      </c>
      <c r="G101" s="12">
        <f t="shared" ca="1" si="8"/>
        <v>-2.2103041022422554E-2</v>
      </c>
      <c r="H101" s="13">
        <f t="shared" ca="1" si="6"/>
        <v>148.38571428571424</v>
      </c>
      <c r="I101" s="13">
        <f t="shared" ca="1" si="7"/>
        <v>22018.320204081621</v>
      </c>
      <c r="J101" s="13">
        <f ca="1">SUM(E$4:E101)/COUNT(E$4:E101)</f>
        <v>992.14653061224476</v>
      </c>
      <c r="K101" s="13">
        <f t="shared" ca="1" si="9"/>
        <v>980.5668775510203</v>
      </c>
      <c r="S101">
        <v>99</v>
      </c>
      <c r="T101" s="3">
        <v>1116.3611702994567</v>
      </c>
    </row>
    <row r="102" spans="1:20" x14ac:dyDescent="0.2">
      <c r="A102" vm="581">
        <f ca="1"/>
        <v>44614</v>
      </c>
      <c r="B102" vm="1234">
        <f ca="1"/>
        <v>834.13</v>
      </c>
      <c r="C102" vm="1235">
        <f ca="1"/>
        <v>856.73379999999997</v>
      </c>
      <c r="D102" vm="1236">
        <f ca="1"/>
        <v>801.1001</v>
      </c>
      <c r="E102" vm="1237">
        <f ca="1"/>
        <v>821.53</v>
      </c>
      <c r="F102" vm="1238">
        <f ca="1"/>
        <v>27762734</v>
      </c>
      <c r="G102" s="12">
        <f t="shared" ca="1" si="8"/>
        <v>-4.1366192909986284E-2</v>
      </c>
      <c r="H102" s="13">
        <f t="shared" ca="1" si="6"/>
        <v>183.83571428571429</v>
      </c>
      <c r="I102" s="13">
        <f t="shared" ca="1" si="7"/>
        <v>33795.569846938779</v>
      </c>
      <c r="J102" s="13">
        <f ca="1">SUM(E$4:E102)/COUNT(E$4:E102)</f>
        <v>990.42313131313119</v>
      </c>
      <c r="K102" s="13">
        <f t="shared" ca="1" si="9"/>
        <v>977.07881818181806</v>
      </c>
      <c r="S102">
        <v>100</v>
      </c>
      <c r="T102" s="3">
        <v>1332.4510660432484</v>
      </c>
    </row>
    <row r="103" spans="1:20" x14ac:dyDescent="0.2">
      <c r="A103" vm="587">
        <f ca="1"/>
        <v>44615</v>
      </c>
      <c r="B103" vm="1239">
        <f ca="1"/>
        <v>830.43</v>
      </c>
      <c r="C103" vm="1240">
        <f ca="1"/>
        <v>835.29970000000003</v>
      </c>
      <c r="D103" vm="1241">
        <f ca="1"/>
        <v>760.56</v>
      </c>
      <c r="E103" vm="1242">
        <f ca="1"/>
        <v>764.04</v>
      </c>
      <c r="F103" vm="1243">
        <f ca="1"/>
        <v>31752336</v>
      </c>
      <c r="G103" s="12">
        <f t="shared" ca="1" si="8"/>
        <v>-6.9979185178873582E-2</v>
      </c>
      <c r="H103" s="13">
        <f t="shared" ca="1" si="6"/>
        <v>241.3257142857143</v>
      </c>
      <c r="I103" s="13">
        <f t="shared" ca="1" si="7"/>
        <v>58238.100375510207</v>
      </c>
      <c r="J103" s="13">
        <f ca="1">SUM(E$4:E103)/COUNT(E$4:E103)</f>
        <v>988.1592999999998</v>
      </c>
      <c r="K103" s="13">
        <f t="shared" ca="1" si="9"/>
        <v>971.49636999999984</v>
      </c>
      <c r="S103">
        <v>101</v>
      </c>
      <c r="T103" s="3">
        <v>1042.5131807264022</v>
      </c>
    </row>
    <row r="104" spans="1:20" x14ac:dyDescent="0.2">
      <c r="A104" vm="593">
        <f ca="1"/>
        <v>44616</v>
      </c>
      <c r="B104" vm="1244">
        <f ca="1"/>
        <v>700.39</v>
      </c>
      <c r="C104" vm="1245">
        <f ca="1"/>
        <v>802.48</v>
      </c>
      <c r="D104" vm="1246">
        <f ca="1"/>
        <v>700</v>
      </c>
      <c r="E104" vm="1247">
        <f ca="1"/>
        <v>800.77</v>
      </c>
      <c r="F104" vm="1248">
        <f ca="1"/>
        <v>45107425</v>
      </c>
      <c r="G104" s="12">
        <f t="shared" ca="1" si="8"/>
        <v>4.8073399298466074E-2</v>
      </c>
      <c r="H104" s="13">
        <f t="shared" ca="1" si="6"/>
        <v>204.59571428571428</v>
      </c>
      <c r="I104" s="13">
        <f t="shared" ca="1" si="7"/>
        <v>41859.406304081633</v>
      </c>
      <c r="J104" s="13">
        <f ca="1">SUM(E$4:E104)/COUNT(E$4:E104)</f>
        <v>986.30396039603943</v>
      </c>
      <c r="K104" s="13">
        <f t="shared" ca="1" si="9"/>
        <v>964.07756435643546</v>
      </c>
      <c r="S104">
        <v>102</v>
      </c>
      <c r="T104" s="3">
        <v>988.77193735490903</v>
      </c>
    </row>
    <row r="105" spans="1:20" x14ac:dyDescent="0.2">
      <c r="A105" vm="599">
        <f ca="1"/>
        <v>44617</v>
      </c>
      <c r="B105" vm="1249">
        <f ca="1"/>
        <v>809.23</v>
      </c>
      <c r="C105" vm="1250">
        <f ca="1"/>
        <v>819.5</v>
      </c>
      <c r="D105" vm="1251">
        <f ca="1"/>
        <v>782.40049999999997</v>
      </c>
      <c r="E105" vm="1252">
        <f ca="1"/>
        <v>809.87</v>
      </c>
      <c r="F105" vm="1253">
        <f ca="1"/>
        <v>25355921</v>
      </c>
      <c r="G105" s="12">
        <f t="shared" ca="1" si="8"/>
        <v>1.1364062090238174E-2</v>
      </c>
      <c r="H105" s="13">
        <f t="shared" ca="1" si="6"/>
        <v>195.49571428571426</v>
      </c>
      <c r="I105" s="13">
        <f t="shared" ca="1" si="7"/>
        <v>38218.574304081623</v>
      </c>
      <c r="J105" s="13">
        <f ca="1">SUM(E$4:E105)/COUNT(E$4:E105)</f>
        <v>984.57421568627433</v>
      </c>
      <c r="K105" s="13">
        <f t="shared" ca="1" si="9"/>
        <v>966.19379411764692</v>
      </c>
      <c r="S105">
        <v>103</v>
      </c>
      <c r="T105" s="3">
        <v>1467.2985218644328</v>
      </c>
    </row>
    <row r="106" spans="1:20" x14ac:dyDescent="0.2">
      <c r="A106" vm="605">
        <f ca="1"/>
        <v>44620</v>
      </c>
      <c r="B106" vm="1254">
        <f ca="1"/>
        <v>815.01</v>
      </c>
      <c r="C106" vm="1255">
        <f ca="1"/>
        <v>876.86</v>
      </c>
      <c r="D106" vm="1256">
        <f ca="1"/>
        <v>814.70749999999998</v>
      </c>
      <c r="E106" vm="1257">
        <f ca="1"/>
        <v>870.43</v>
      </c>
      <c r="F106" vm="1258">
        <f ca="1"/>
        <v>33002289</v>
      </c>
      <c r="G106" s="12">
        <f t="shared" ca="1" si="8"/>
        <v>7.4777433415239417E-2</v>
      </c>
      <c r="H106" s="13">
        <f t="shared" ca="1" si="6"/>
        <v>134.93571428571431</v>
      </c>
      <c r="I106" s="13">
        <f t="shared" ca="1" si="7"/>
        <v>18207.646989795925</v>
      </c>
      <c r="J106" s="13">
        <f ca="1">SUM(E$4:E106)/COUNT(E$4:E106)</f>
        <v>983.46601941747542</v>
      </c>
      <c r="K106" s="13">
        <f t="shared" ca="1" si="9"/>
        <v>966.10641747572788</v>
      </c>
      <c r="S106">
        <v>104</v>
      </c>
      <c r="T106" s="3">
        <v>1273.2914933627412</v>
      </c>
    </row>
    <row r="107" spans="1:20" x14ac:dyDescent="0.2">
      <c r="A107" vm="611">
        <f ca="1"/>
        <v>44621</v>
      </c>
      <c r="B107" vm="1259">
        <f ca="1"/>
        <v>869.68</v>
      </c>
      <c r="C107" vm="1260">
        <f ca="1"/>
        <v>889.88</v>
      </c>
      <c r="D107" vm="1261">
        <f ca="1"/>
        <v>853.78</v>
      </c>
      <c r="E107" vm="1262">
        <f ca="1"/>
        <v>864.37</v>
      </c>
      <c r="F107" vm="1263">
        <f ca="1"/>
        <v>24922287</v>
      </c>
      <c r="G107" s="12">
        <f t="shared" ca="1" si="8"/>
        <v>-6.9620762152039174E-3</v>
      </c>
      <c r="H107" s="13">
        <f t="shared" ca="1" si="6"/>
        <v>140.99571428571426</v>
      </c>
      <c r="I107" s="13">
        <f t="shared" ca="1" si="7"/>
        <v>19879.791446938769</v>
      </c>
      <c r="J107" s="13">
        <f ca="1">SUM(E$4:E107)/COUNT(E$4:E107)</f>
        <v>982.3208653846151</v>
      </c>
      <c r="K107" s="13">
        <f t="shared" ca="1" si="9"/>
        <v>971.13177884615357</v>
      </c>
      <c r="S107">
        <v>105</v>
      </c>
      <c r="T107" s="3">
        <v>797.57040978578482</v>
      </c>
    </row>
    <row r="108" spans="1:20" x14ac:dyDescent="0.2">
      <c r="A108" vm="616">
        <f ca="1"/>
        <v>44622</v>
      </c>
      <c r="B108" vm="1264">
        <f ca="1"/>
        <v>872.13</v>
      </c>
      <c r="C108" vm="1265">
        <f ca="1"/>
        <v>886.48</v>
      </c>
      <c r="D108" vm="1266">
        <f ca="1"/>
        <v>844.27210000000002</v>
      </c>
      <c r="E108" vm="1267">
        <f ca="1"/>
        <v>879.89</v>
      </c>
      <c r="F108" vm="1268">
        <f ca="1"/>
        <v>24881146</v>
      </c>
      <c r="G108" s="12">
        <f t="shared" ca="1" si="8"/>
        <v>1.7955273783217814E-2</v>
      </c>
      <c r="H108" s="13">
        <f t="shared" ca="1" si="6"/>
        <v>125.47571428571428</v>
      </c>
      <c r="I108" s="13">
        <f t="shared" ca="1" si="7"/>
        <v>15744.154875510201</v>
      </c>
      <c r="J108" s="13">
        <f ca="1">SUM(E$4:E108)/COUNT(E$4:E108)</f>
        <v>981.34533333333297</v>
      </c>
      <c r="K108" s="13">
        <f t="shared" ca="1" si="9"/>
        <v>969.64779999999973</v>
      </c>
      <c r="S108">
        <v>106</v>
      </c>
      <c r="T108" s="3">
        <v>765.79172980548071</v>
      </c>
    </row>
    <row r="109" spans="1:20" x14ac:dyDescent="0.2">
      <c r="A109" vm="622">
        <f ca="1"/>
        <v>44623</v>
      </c>
      <c r="B109" vm="1269">
        <f ca="1"/>
        <v>878.77</v>
      </c>
      <c r="C109" vm="1270">
        <f ca="1"/>
        <v>886.43899999999996</v>
      </c>
      <c r="D109" vm="1271">
        <f ca="1"/>
        <v>832.6001</v>
      </c>
      <c r="E109" vm="1272">
        <f ca="1"/>
        <v>839.29</v>
      </c>
      <c r="F109" vm="1273">
        <f ca="1"/>
        <v>20541169</v>
      </c>
      <c r="G109" s="12">
        <f t="shared" ca="1" si="8"/>
        <v>-4.6142131402789013E-2</v>
      </c>
      <c r="H109" s="13">
        <f t="shared" ca="1" si="6"/>
        <v>166.0757142857143</v>
      </c>
      <c r="I109" s="13">
        <f t="shared" ca="1" si="7"/>
        <v>27581.14287551021</v>
      </c>
      <c r="J109" s="13">
        <f ca="1">SUM(E$4:E109)/COUNT(E$4:E109)</f>
        <v>980.00518867924495</v>
      </c>
      <c r="K109" s="13">
        <f t="shared" ca="1" si="9"/>
        <v>969.9936698113205</v>
      </c>
      <c r="S109">
        <v>107</v>
      </c>
      <c r="T109" s="3">
        <v>849.35586598180441</v>
      </c>
    </row>
    <row r="110" spans="1:20" x14ac:dyDescent="0.2">
      <c r="A110" vm="628">
        <f ca="1"/>
        <v>44624</v>
      </c>
      <c r="B110" vm="1274">
        <f ca="1"/>
        <v>849.1</v>
      </c>
      <c r="C110" vm="1275">
        <f ca="1"/>
        <v>855.65</v>
      </c>
      <c r="D110" vm="1276">
        <f ca="1"/>
        <v>825.16089999999997</v>
      </c>
      <c r="E110" vm="1277">
        <f ca="1"/>
        <v>838.29</v>
      </c>
      <c r="F110" vm="1278">
        <f ca="1"/>
        <v>22393287</v>
      </c>
      <c r="G110" s="12">
        <f t="shared" ca="1" si="8"/>
        <v>-1.1914832775321998E-3</v>
      </c>
      <c r="H110" s="13">
        <f t="shared" ca="1" si="6"/>
        <v>167.0757142857143</v>
      </c>
      <c r="I110" s="13">
        <f t="shared" ca="1" si="7"/>
        <v>27914.294304081635</v>
      </c>
      <c r="J110" s="13">
        <f ca="1">SUM(E$4:E110)/COUNT(E$4:E110)</f>
        <v>978.68074766355096</v>
      </c>
      <c r="K110" s="13">
        <f t="shared" ca="1" si="9"/>
        <v>964.74167289719583</v>
      </c>
      <c r="S110">
        <v>108</v>
      </c>
      <c r="T110" s="3">
        <v>1266.3238693131377</v>
      </c>
    </row>
    <row r="111" spans="1:20" x14ac:dyDescent="0.2">
      <c r="A111" vm="634">
        <f ca="1"/>
        <v>44627</v>
      </c>
      <c r="B111" vm="1279">
        <f ca="1"/>
        <v>856.3</v>
      </c>
      <c r="C111" vm="1280">
        <f ca="1"/>
        <v>866.14</v>
      </c>
      <c r="D111" vm="1281">
        <f ca="1"/>
        <v>804.57</v>
      </c>
      <c r="E111" vm="1282">
        <f ca="1"/>
        <v>804.58</v>
      </c>
      <c r="F111" vm="1283">
        <f ca="1"/>
        <v>24164724</v>
      </c>
      <c r="G111" s="12">
        <f t="shared" ca="1" si="8"/>
        <v>-4.0212814181249834E-2</v>
      </c>
      <c r="H111" s="13">
        <f t="shared" ca="1" si="6"/>
        <v>200.78571428571422</v>
      </c>
      <c r="I111" s="13">
        <f t="shared" ca="1" si="7"/>
        <v>40314.903061224461</v>
      </c>
      <c r="J111" s="13">
        <f ca="1">SUM(E$4:E111)/COUNT(E$4:E111)</f>
        <v>977.06870370370325</v>
      </c>
      <c r="K111" s="13">
        <f t="shared" ca="1" si="9"/>
        <v>963.19083333333288</v>
      </c>
      <c r="S111">
        <v>109</v>
      </c>
      <c r="T111" s="3">
        <v>1080.541874718718</v>
      </c>
    </row>
    <row r="112" spans="1:20" x14ac:dyDescent="0.2">
      <c r="A112" vm="640">
        <f ca="1"/>
        <v>44628</v>
      </c>
      <c r="B112" vm="1284">
        <f ca="1"/>
        <v>795.53</v>
      </c>
      <c r="C112" vm="1285">
        <f ca="1"/>
        <v>849.99</v>
      </c>
      <c r="D112" vm="1286">
        <f ca="1"/>
        <v>782.17</v>
      </c>
      <c r="E112" vm="1287">
        <f ca="1"/>
        <v>824.4</v>
      </c>
      <c r="F112" vm="1288">
        <f ca="1"/>
        <v>26799702</v>
      </c>
      <c r="G112" s="12">
        <f t="shared" ca="1" si="8"/>
        <v>2.4633970518779903E-2</v>
      </c>
      <c r="H112" s="13">
        <f t="shared" ca="1" si="6"/>
        <v>180.96571428571428</v>
      </c>
      <c r="I112" s="13">
        <f t="shared" ca="1" si="7"/>
        <v>32748.589746938775</v>
      </c>
      <c r="J112" s="13">
        <f ca="1">SUM(E$4:E112)/COUNT(E$4:E112)</f>
        <v>975.66807339449497</v>
      </c>
      <c r="K112" s="13">
        <f t="shared" ca="1" si="9"/>
        <v>958.55926605504544</v>
      </c>
      <c r="S112">
        <v>110</v>
      </c>
      <c r="T112" s="3">
        <v>1467.82496064154</v>
      </c>
    </row>
    <row r="113" spans="1:20" x14ac:dyDescent="0.2">
      <c r="A113" vm="646">
        <f ca="1"/>
        <v>44629</v>
      </c>
      <c r="B113" vm="1289">
        <f ca="1"/>
        <v>839.48</v>
      </c>
      <c r="C113" vm="1290">
        <f ca="1"/>
        <v>860.56</v>
      </c>
      <c r="D113" vm="1291">
        <f ca="1"/>
        <v>832.01</v>
      </c>
      <c r="E113" vm="1292">
        <f ca="1"/>
        <v>858.97</v>
      </c>
      <c r="F113" vm="1293">
        <f ca="1"/>
        <v>19727993</v>
      </c>
      <c r="G113" s="12">
        <f t="shared" ca="1" si="8"/>
        <v>4.193352741387682E-2</v>
      </c>
      <c r="H113" s="13">
        <f t="shared" ca="1" si="6"/>
        <v>146.39571428571423</v>
      </c>
      <c r="I113" s="13">
        <f t="shared" ca="1" si="7"/>
        <v>21431.705161224476</v>
      </c>
      <c r="J113" s="13">
        <f ca="1">SUM(E$4:E113)/COUNT(E$4:E113)</f>
        <v>974.6071818181814</v>
      </c>
      <c r="K113" s="13">
        <f t="shared" ca="1" si="9"/>
        <v>959.58646363636331</v>
      </c>
      <c r="S113">
        <v>111</v>
      </c>
      <c r="T113" s="3">
        <v>855.49101082509014</v>
      </c>
    </row>
    <row r="114" spans="1:20" x14ac:dyDescent="0.2">
      <c r="A114" vm="652">
        <f ca="1"/>
        <v>44630</v>
      </c>
      <c r="B114" vm="1294">
        <f ca="1"/>
        <v>851.45</v>
      </c>
      <c r="C114" vm="1295">
        <f ca="1"/>
        <v>854.45</v>
      </c>
      <c r="D114" vm="1296">
        <f ca="1"/>
        <v>810.36009999999999</v>
      </c>
      <c r="E114" vm="1297">
        <f ca="1"/>
        <v>838.3</v>
      </c>
      <c r="F114" vm="1298">
        <f ca="1"/>
        <v>19549548</v>
      </c>
      <c r="G114" s="12">
        <f t="shared" ca="1" si="8"/>
        <v>-2.4063704203872164E-2</v>
      </c>
      <c r="H114" s="13">
        <f t="shared" ca="1" si="6"/>
        <v>167.06571428571431</v>
      </c>
      <c r="I114" s="13">
        <f t="shared" ca="1" si="7"/>
        <v>27910.952889795924</v>
      </c>
      <c r="J114" s="13">
        <f ca="1">SUM(E$4:E114)/COUNT(E$4:E114)</f>
        <v>973.37918918918876</v>
      </c>
      <c r="K114" s="13">
        <f t="shared" ca="1" si="9"/>
        <v>961.93827027026998</v>
      </c>
      <c r="S114">
        <v>112</v>
      </c>
      <c r="T114" s="3">
        <v>1048.8925778096136</v>
      </c>
    </row>
    <row r="115" spans="1:20" x14ac:dyDescent="0.2">
      <c r="A115" vm="658">
        <f ca="1"/>
        <v>44631</v>
      </c>
      <c r="B115" vm="1299">
        <f ca="1"/>
        <v>840.197</v>
      </c>
      <c r="C115" vm="1300">
        <f ca="1"/>
        <v>843.80200000000002</v>
      </c>
      <c r="D115" vm="1301">
        <f ca="1"/>
        <v>793.77</v>
      </c>
      <c r="E115" vm="1302">
        <f ca="1"/>
        <v>795.35</v>
      </c>
      <c r="F115" vm="1303">
        <f ca="1"/>
        <v>22345722</v>
      </c>
      <c r="G115" s="12">
        <f t="shared" ca="1" si="8"/>
        <v>-5.1234641536442721E-2</v>
      </c>
      <c r="H115" s="13">
        <f t="shared" ca="1" si="6"/>
        <v>210.01571428571424</v>
      </c>
      <c r="I115" s="13">
        <f t="shared" ca="1" si="7"/>
        <v>44106.600246938753</v>
      </c>
      <c r="J115" s="13">
        <f ca="1">SUM(E$4:E115)/COUNT(E$4:E115)</f>
        <v>971.78964285714244</v>
      </c>
      <c r="K115" s="13">
        <f t="shared" ca="1" si="9"/>
        <v>958.44067857142829</v>
      </c>
      <c r="S115">
        <v>113</v>
      </c>
      <c r="T115" s="3">
        <v>1265.9128683967187</v>
      </c>
    </row>
    <row r="116" spans="1:20" x14ac:dyDescent="0.2">
      <c r="A116" vm="664">
        <f ca="1"/>
        <v>44634</v>
      </c>
      <c r="B116" vm="1304">
        <f ca="1"/>
        <v>780.61</v>
      </c>
      <c r="C116" vm="1305">
        <f ca="1"/>
        <v>800.7</v>
      </c>
      <c r="D116" vm="1306">
        <f ca="1"/>
        <v>756.04</v>
      </c>
      <c r="E116" vm="1307">
        <f ca="1"/>
        <v>766.37</v>
      </c>
      <c r="F116" vm="1308">
        <f ca="1"/>
        <v>23717421</v>
      </c>
      <c r="G116" s="12">
        <f t="shared" ca="1" si="8"/>
        <v>-3.6436788835104067E-2</v>
      </c>
      <c r="H116" s="13">
        <f t="shared" ca="1" si="6"/>
        <v>238.99571428571426</v>
      </c>
      <c r="I116" s="13">
        <f t="shared" ca="1" si="7"/>
        <v>57118.951446938765</v>
      </c>
      <c r="J116" s="13">
        <f ca="1">SUM(E$4:E116)/COUNT(E$4:E116)</f>
        <v>969.971769911504</v>
      </c>
      <c r="K116" s="13">
        <f t="shared" ca="1" si="9"/>
        <v>952.50959292035361</v>
      </c>
      <c r="S116">
        <v>114</v>
      </c>
      <c r="T116" s="3">
        <v>959.12019009500625</v>
      </c>
    </row>
    <row r="117" spans="1:20" x14ac:dyDescent="0.2">
      <c r="A117" vm="670">
        <f ca="1"/>
        <v>44635</v>
      </c>
      <c r="B117" vm="1309">
        <f ca="1"/>
        <v>775.27</v>
      </c>
      <c r="C117" vm="1310">
        <f ca="1"/>
        <v>805.57</v>
      </c>
      <c r="D117" vm="1311">
        <f ca="1"/>
        <v>756.57</v>
      </c>
      <c r="E117" vm="1312">
        <f ca="1"/>
        <v>801.89</v>
      </c>
      <c r="F117" vm="1313">
        <f ca="1"/>
        <v>22280381</v>
      </c>
      <c r="G117" s="12">
        <f t="shared" ca="1" si="8"/>
        <v>4.634836958649214E-2</v>
      </c>
      <c r="H117" s="13">
        <f t="shared" ca="1" si="6"/>
        <v>203.47571428571428</v>
      </c>
      <c r="I117" s="13">
        <f t="shared" ca="1" si="7"/>
        <v>41402.366304081632</v>
      </c>
      <c r="J117" s="13">
        <f ca="1">SUM(E$4:E117)/COUNT(E$4:E117)</f>
        <v>968.49736842105222</v>
      </c>
      <c r="K117" s="13">
        <f t="shared" ca="1" si="9"/>
        <v>948.28463157894703</v>
      </c>
      <c r="S117">
        <v>115</v>
      </c>
      <c r="T117" s="3">
        <v>819.31317923539132</v>
      </c>
    </row>
    <row r="118" spans="1:20" x14ac:dyDescent="0.2">
      <c r="A118" vm="676">
        <f ca="1"/>
        <v>44636</v>
      </c>
      <c r="B118" vm="1314">
        <f ca="1"/>
        <v>809</v>
      </c>
      <c r="C118" vm="1315">
        <f ca="1"/>
        <v>842</v>
      </c>
      <c r="D118" vm="1316">
        <f ca="1"/>
        <v>802.26009999999997</v>
      </c>
      <c r="E118" vm="1317">
        <f ca="1"/>
        <v>840.23</v>
      </c>
      <c r="F118" vm="1318">
        <f ca="1"/>
        <v>28009607</v>
      </c>
      <c r="G118" s="12">
        <f t="shared" ca="1" si="8"/>
        <v>4.7812044045941506E-2</v>
      </c>
      <c r="H118" s="13">
        <f t="shared" ca="1" si="6"/>
        <v>165.13571428571424</v>
      </c>
      <c r="I118" s="13">
        <f t="shared" ca="1" si="7"/>
        <v>27269.804132653047</v>
      </c>
      <c r="J118" s="13">
        <f ca="1">SUM(E$4:E118)/COUNT(E$4:E118)</f>
        <v>967.38199999999961</v>
      </c>
      <c r="K118" s="13">
        <f t="shared" ca="1" si="9"/>
        <v>950.83279999999968</v>
      </c>
      <c r="S118">
        <v>116</v>
      </c>
      <c r="T118" s="3">
        <v>1160.3630100648386</v>
      </c>
    </row>
    <row r="119" spans="1:20" x14ac:dyDescent="0.2">
      <c r="A119" vm="682">
        <f ca="1"/>
        <v>44637</v>
      </c>
      <c r="B119" vm="1319">
        <f ca="1"/>
        <v>830.99</v>
      </c>
      <c r="C119" vm="1320">
        <f ca="1"/>
        <v>875</v>
      </c>
      <c r="D119" vm="1321">
        <f ca="1"/>
        <v>825.71780000000001</v>
      </c>
      <c r="E119" vm="1322">
        <f ca="1"/>
        <v>871.6</v>
      </c>
      <c r="F119" vm="1323">
        <f ca="1"/>
        <v>22194324</v>
      </c>
      <c r="G119" s="12">
        <f t="shared" ca="1" si="8"/>
        <v>3.7335015412446597E-2</v>
      </c>
      <c r="H119" s="13">
        <f t="shared" ca="1" si="6"/>
        <v>133.76571428571424</v>
      </c>
      <c r="I119" s="13">
        <f t="shared" ca="1" si="7"/>
        <v>17893.266318367336</v>
      </c>
      <c r="J119" s="13">
        <f ca="1">SUM(E$4:E119)/COUNT(E$4:E119)</f>
        <v>966.55629310344784</v>
      </c>
      <c r="K119" s="13">
        <f t="shared" ca="1" si="9"/>
        <v>953.92366379310306</v>
      </c>
      <c r="S119">
        <v>117</v>
      </c>
      <c r="T119" s="3">
        <v>839.21378218106759</v>
      </c>
    </row>
    <row r="120" spans="1:20" x14ac:dyDescent="0.2">
      <c r="A120" vm="687">
        <f ca="1"/>
        <v>44638</v>
      </c>
      <c r="B120" vm="1324">
        <f ca="1"/>
        <v>874.49</v>
      </c>
      <c r="C120" vm="1325">
        <f ca="1"/>
        <v>907.85</v>
      </c>
      <c r="D120" vm="1326">
        <f ca="1"/>
        <v>867.39</v>
      </c>
      <c r="E120" vm="1327">
        <f ca="1"/>
        <v>905.39</v>
      </c>
      <c r="F120" vm="1328">
        <f ca="1"/>
        <v>33471397</v>
      </c>
      <c r="G120" s="12">
        <f t="shared" ca="1" si="8"/>
        <v>3.8767783386874671E-2</v>
      </c>
      <c r="H120" s="13">
        <f t="shared" ca="1" si="6"/>
        <v>99.975714285714275</v>
      </c>
      <c r="I120" s="13">
        <f t="shared" ca="1" si="7"/>
        <v>9995.1434469387732</v>
      </c>
      <c r="J120" s="13">
        <f ca="1">SUM(E$4:E120)/COUNT(E$4:E120)</f>
        <v>966.03350427350392</v>
      </c>
      <c r="K120" s="13">
        <f t="shared" ca="1" si="9"/>
        <v>956.5901538461535</v>
      </c>
      <c r="S120">
        <v>118</v>
      </c>
      <c r="T120" s="3">
        <v>810.48955525438771</v>
      </c>
    </row>
    <row r="121" spans="1:20" x14ac:dyDescent="0.2">
      <c r="A121" vm="693">
        <f ca="1"/>
        <v>44641</v>
      </c>
      <c r="B121" vm="1329">
        <f ca="1"/>
        <v>914.98</v>
      </c>
      <c r="C121" vm="1330">
        <f ca="1"/>
        <v>942.85</v>
      </c>
      <c r="D121" vm="1331">
        <f ca="1"/>
        <v>907.09</v>
      </c>
      <c r="E121" vm="1332">
        <f ca="1"/>
        <v>921.16</v>
      </c>
      <c r="F121" vm="1333">
        <f ca="1"/>
        <v>27327216</v>
      </c>
      <c r="G121" s="12">
        <f t="shared" ca="1" si="8"/>
        <v>1.7417908304708449E-2</v>
      </c>
      <c r="H121" s="13">
        <f t="shared" ca="1" si="6"/>
        <v>84.205714285714294</v>
      </c>
      <c r="I121" s="13">
        <f t="shared" ca="1" si="7"/>
        <v>7090.6023183673478</v>
      </c>
      <c r="J121" s="13">
        <f ca="1">SUM(E$4:E121)/COUNT(E$4:E121)</f>
        <v>965.65322033898269</v>
      </c>
      <c r="K121" s="13">
        <f t="shared" ca="1" si="9"/>
        <v>959.62689830508441</v>
      </c>
      <c r="S121">
        <v>119</v>
      </c>
      <c r="T121" s="3">
        <v>1054.3235363111392</v>
      </c>
    </row>
    <row r="122" spans="1:20" x14ac:dyDescent="0.2">
      <c r="A122" vm="699">
        <f ca="1"/>
        <v>44642</v>
      </c>
      <c r="B122" vm="1005">
        <f ca="1"/>
        <v>930</v>
      </c>
      <c r="C122" vm="1334">
        <f ca="1"/>
        <v>997.86</v>
      </c>
      <c r="D122" vm="1335">
        <f ca="1"/>
        <v>921.75</v>
      </c>
      <c r="E122" vm="1336">
        <f ca="1"/>
        <v>993.98</v>
      </c>
      <c r="F122" vm="1337">
        <f ca="1"/>
        <v>35289519</v>
      </c>
      <c r="G122" s="12">
        <f t="shared" ca="1" si="8"/>
        <v>7.9052499022971096E-2</v>
      </c>
      <c r="H122" s="13">
        <f t="shared" ca="1" si="6"/>
        <v>11.385714285714243</v>
      </c>
      <c r="I122" s="13">
        <f t="shared" ca="1" si="7"/>
        <v>129.6344897959174</v>
      </c>
      <c r="J122" s="13">
        <f ca="1">SUM(E$4:E122)/COUNT(E$4:E122)</f>
        <v>965.89126050420134</v>
      </c>
      <c r="K122" s="13">
        <f t="shared" ca="1" si="9"/>
        <v>961.41813445378125</v>
      </c>
      <c r="S122">
        <v>120</v>
      </c>
      <c r="T122" s="3">
        <v>874.83088277862589</v>
      </c>
    </row>
    <row r="123" spans="1:20" x14ac:dyDescent="0.2">
      <c r="A123" vm="705">
        <f ca="1"/>
        <v>44643</v>
      </c>
      <c r="B123" vm="1338">
        <f ca="1"/>
        <v>979.94</v>
      </c>
      <c r="C123" vm="1339">
        <f ca="1"/>
        <v>1040.7</v>
      </c>
      <c r="D123" vm="1340">
        <f ca="1"/>
        <v>976.4</v>
      </c>
      <c r="E123" vm="1341">
        <f ca="1"/>
        <v>999.11</v>
      </c>
      <c r="F123" vm="1342">
        <f ca="1"/>
        <v>40225383</v>
      </c>
      <c r="G123" s="12">
        <f t="shared" ca="1" si="8"/>
        <v>5.1610696392281486E-3</v>
      </c>
      <c r="H123" s="13">
        <f t="shared" ca="1" si="6"/>
        <v>6.255714285714248</v>
      </c>
      <c r="I123" s="13">
        <f t="shared" ca="1" si="7"/>
        <v>39.133961224489326</v>
      </c>
      <c r="J123" s="13">
        <f ca="1">SUM(E$4:E123)/COUNT(E$4:E123)</f>
        <v>966.1680833333329</v>
      </c>
      <c r="K123" s="13">
        <f t="shared" ca="1" si="9"/>
        <v>968.9492749999996</v>
      </c>
      <c r="S123">
        <v>121</v>
      </c>
      <c r="T123" s="3">
        <v>1180.2998814638984</v>
      </c>
    </row>
    <row r="124" spans="1:20" x14ac:dyDescent="0.2">
      <c r="A124" vm="711">
        <f ca="1"/>
        <v>44644</v>
      </c>
      <c r="B124" vm="1127">
        <f ca="1"/>
        <v>1009.73</v>
      </c>
      <c r="C124" vm="1343">
        <f ca="1"/>
        <v>1024.49</v>
      </c>
      <c r="D124" vm="1344">
        <f ca="1"/>
        <v>988.8</v>
      </c>
      <c r="E124" vm="1345">
        <f ca="1"/>
        <v>1013.92</v>
      </c>
      <c r="F124" vm="1346">
        <f ca="1"/>
        <v>22973626</v>
      </c>
      <c r="G124" s="12">
        <f t="shared" ca="1" si="8"/>
        <v>1.4823192641450836E-2</v>
      </c>
      <c r="H124" s="13">
        <f t="shared" ca="1" si="6"/>
        <v>-8.5542857142856974</v>
      </c>
      <c r="I124" s="13">
        <f t="shared" ca="1" si="7"/>
        <v>73.175804081632364</v>
      </c>
      <c r="J124" s="13">
        <f ca="1">SUM(E$4:E124)/COUNT(E$4:E124)</f>
        <v>966.56272727272687</v>
      </c>
      <c r="K124" s="13">
        <f t="shared" ca="1" si="9"/>
        <v>969.81745454545421</v>
      </c>
      <c r="S124">
        <v>122</v>
      </c>
      <c r="T124" s="3">
        <v>715.33500135154418</v>
      </c>
    </row>
    <row r="125" spans="1:20" x14ac:dyDescent="0.2">
      <c r="A125" vm="716">
        <f ca="1"/>
        <v>44645</v>
      </c>
      <c r="B125" vm="1347">
        <f ca="1"/>
        <v>1008</v>
      </c>
      <c r="C125" vm="1348">
        <f ca="1"/>
        <v>1021.7999</v>
      </c>
      <c r="D125" vm="1349">
        <f ca="1"/>
        <v>997.32010000000002</v>
      </c>
      <c r="E125" vm="1350">
        <f ca="1"/>
        <v>1010.64</v>
      </c>
      <c r="F125" vm="1351">
        <f ca="1"/>
        <v>20677182</v>
      </c>
      <c r="G125" s="12">
        <f t="shared" ca="1" si="8"/>
        <v>-3.2349692283414598E-3</v>
      </c>
      <c r="H125" s="13">
        <f t="shared" ca="1" si="6"/>
        <v>-5.2742857142857247</v>
      </c>
      <c r="I125" s="13">
        <f t="shared" ca="1" si="7"/>
        <v>27.818089795918478</v>
      </c>
      <c r="J125" s="13">
        <f ca="1">SUM(E$4:E125)/COUNT(E$4:E125)</f>
        <v>966.92401639344223</v>
      </c>
      <c r="K125" s="13">
        <f t="shared" ca="1" si="9"/>
        <v>971.62361475409807</v>
      </c>
      <c r="S125">
        <v>123</v>
      </c>
      <c r="T125" s="3">
        <v>738.16395189240109</v>
      </c>
    </row>
    <row r="126" spans="1:20" x14ac:dyDescent="0.2">
      <c r="A126" vm="722">
        <f ca="1"/>
        <v>44648</v>
      </c>
      <c r="B126" vm="1352">
        <f ca="1"/>
        <v>1065.0999999999999</v>
      </c>
      <c r="C126" vm="1353">
        <f ca="1"/>
        <v>1097.8798999999999</v>
      </c>
      <c r="D126" vm="1354">
        <f ca="1"/>
        <v>1053.5999999999999</v>
      </c>
      <c r="E126" vm="1355">
        <f ca="1"/>
        <v>1091.8399999999999</v>
      </c>
      <c r="F126" vm="1356">
        <f ca="1"/>
        <v>34168693</v>
      </c>
      <c r="G126" s="12">
        <f t="shared" ca="1" si="8"/>
        <v>8.0345127839784619E-2</v>
      </c>
      <c r="H126" s="13">
        <f t="shared" ca="1" si="6"/>
        <v>-86.474285714285656</v>
      </c>
      <c r="I126" s="13">
        <f t="shared" ca="1" si="7"/>
        <v>7477.8020897959086</v>
      </c>
      <c r="J126" s="13">
        <f ca="1">SUM(E$4:E126)/COUNT(E$4:E126)</f>
        <v>967.93959349593456</v>
      </c>
      <c r="K126" s="13">
        <f t="shared" ca="1" si="9"/>
        <v>972.20963414634105</v>
      </c>
      <c r="S126">
        <v>124</v>
      </c>
      <c r="T126" s="3">
        <v>1179.233484876926</v>
      </c>
    </row>
    <row r="127" spans="1:20" x14ac:dyDescent="0.2">
      <c r="A127" vm="727">
        <f ca="1"/>
        <v>44649</v>
      </c>
      <c r="B127" vm="1357">
        <f ca="1"/>
        <v>1107.99</v>
      </c>
      <c r="C127" vm="1358">
        <f ca="1"/>
        <v>1114.77</v>
      </c>
      <c r="D127" vm="1359">
        <f ca="1"/>
        <v>1073.1099999999999</v>
      </c>
      <c r="E127" vm="1360">
        <f ca="1"/>
        <v>1099.57</v>
      </c>
      <c r="F127" vm="1361">
        <f ca="1"/>
        <v>24538273</v>
      </c>
      <c r="G127" s="12">
        <f t="shared" ca="1" si="8"/>
        <v>7.0797919109027137E-3</v>
      </c>
      <c r="H127" s="13">
        <f t="shared" ca="1" si="6"/>
        <v>-94.204285714285675</v>
      </c>
      <c r="I127" s="13">
        <f t="shared" ca="1" si="7"/>
        <v>8874.4474469387678</v>
      </c>
      <c r="J127" s="13">
        <f ca="1">SUM(E$4:E127)/COUNT(E$4:E127)</f>
        <v>969.00112903225772</v>
      </c>
      <c r="K127" s="13">
        <f t="shared" ca="1" si="9"/>
        <v>981.28501612903199</v>
      </c>
      <c r="S127">
        <v>125</v>
      </c>
      <c r="T127" s="3">
        <v>1103.8444540472897</v>
      </c>
    </row>
    <row r="128" spans="1:20" x14ac:dyDescent="0.2">
      <c r="A128" vm="733">
        <f ca="1"/>
        <v>44650</v>
      </c>
      <c r="B128" vm="1362">
        <f ca="1"/>
        <v>1091.17</v>
      </c>
      <c r="C128" vm="1363">
        <f ca="1"/>
        <v>1113.95</v>
      </c>
      <c r="D128" vm="1364">
        <f ca="1"/>
        <v>1084</v>
      </c>
      <c r="E128" vm="1365">
        <f ca="1"/>
        <v>1093.99</v>
      </c>
      <c r="F128" vm="1366">
        <f ca="1"/>
        <v>19955002</v>
      </c>
      <c r="G128" s="12">
        <f t="shared" ca="1" si="8"/>
        <v>-5.0747110233999903E-3</v>
      </c>
      <c r="H128" s="13">
        <f t="shared" ca="1" si="6"/>
        <v>-88.624285714285747</v>
      </c>
      <c r="I128" s="13">
        <f t="shared" ca="1" si="7"/>
        <v>7854.2640183673529</v>
      </c>
      <c r="J128" s="13">
        <f ca="1">SUM(E$4:E128)/COUNT(E$4:E128)</f>
        <v>970.00103999999965</v>
      </c>
      <c r="K128" s="13">
        <f t="shared" ca="1" si="9"/>
        <v>982.95793599999968</v>
      </c>
      <c r="S128">
        <v>126</v>
      </c>
      <c r="T128" s="3">
        <v>1331.4873803763992</v>
      </c>
    </row>
    <row r="129" spans="1:20" x14ac:dyDescent="0.2">
      <c r="A129" vm="739">
        <f ca="1"/>
        <v>44651</v>
      </c>
      <c r="B129" vm="1367">
        <f ca="1"/>
        <v>1094.57</v>
      </c>
      <c r="C129" vm="1368">
        <f ca="1"/>
        <v>1103.1398999999999</v>
      </c>
      <c r="D129" vm="1369">
        <f ca="1"/>
        <v>1076.6410000000001</v>
      </c>
      <c r="E129" vm="1370">
        <f ca="1"/>
        <v>1077.5999999999999</v>
      </c>
      <c r="F129" vm="1371">
        <f ca="1"/>
        <v>16330919</v>
      </c>
      <c r="G129" s="12">
        <f t="shared" ca="1" si="8"/>
        <v>-1.4981855410012981E-2</v>
      </c>
      <c r="H129" s="13">
        <f t="shared" ca="1" si="6"/>
        <v>-72.234285714285647</v>
      </c>
      <c r="I129" s="13">
        <f t="shared" ca="1" si="7"/>
        <v>5217.7920326530511</v>
      </c>
      <c r="J129" s="13">
        <f ca="1">SUM(E$4:E129)/COUNT(E$4:E129)</f>
        <v>970.85499999999979</v>
      </c>
      <c r="K129" s="13">
        <f t="shared" ca="1" si="9"/>
        <v>983.16849999999988</v>
      </c>
      <c r="S129">
        <v>127</v>
      </c>
      <c r="T129" s="3">
        <v>1440.4763074567743</v>
      </c>
    </row>
    <row r="130" spans="1:20" x14ac:dyDescent="0.2">
      <c r="A130" vm="745">
        <f ca="1"/>
        <v>44652</v>
      </c>
      <c r="B130" vm="1372">
        <f ca="1"/>
        <v>1081.1500000000001</v>
      </c>
      <c r="C130" vm="1373">
        <f ca="1"/>
        <v>1094.75</v>
      </c>
      <c r="D130" vm="1374">
        <f ca="1"/>
        <v>1066.6400000000001</v>
      </c>
      <c r="E130" vm="1375">
        <f ca="1"/>
        <v>1084.5899999999999</v>
      </c>
      <c r="F130" vm="1376">
        <f ca="1"/>
        <v>18087741</v>
      </c>
      <c r="G130" s="12">
        <f t="shared" ca="1" si="8"/>
        <v>6.4866369710467799E-3</v>
      </c>
      <c r="H130" s="13">
        <f t="shared" ca="1" si="6"/>
        <v>-79.224285714285656</v>
      </c>
      <c r="I130" s="13">
        <f t="shared" ca="1" si="7"/>
        <v>6276.487446938766</v>
      </c>
      <c r="J130" s="13">
        <f ca="1">SUM(E$4:E130)/COUNT(E$4:E130)</f>
        <v>971.75055118110208</v>
      </c>
      <c r="K130" s="13">
        <f t="shared" ca="1" si="9"/>
        <v>982.33549606299187</v>
      </c>
      <c r="S130">
        <v>128</v>
      </c>
      <c r="T130" s="3">
        <v>868.89962071456171</v>
      </c>
    </row>
    <row r="131" spans="1:20" x14ac:dyDescent="0.2">
      <c r="S131">
        <v>129</v>
      </c>
      <c r="T131" s="3">
        <v>1260.1232635230267</v>
      </c>
    </row>
    <row r="132" spans="1:20" x14ac:dyDescent="0.2">
      <c r="S132">
        <v>130</v>
      </c>
      <c r="T132" s="3">
        <v>1210.0383890597207</v>
      </c>
    </row>
    <row r="133" spans="1:20" x14ac:dyDescent="0.2">
      <c r="S133">
        <v>131</v>
      </c>
      <c r="T133" s="3">
        <v>975.92806669809647</v>
      </c>
    </row>
    <row r="134" spans="1:20" x14ac:dyDescent="0.2">
      <c r="S134">
        <v>132</v>
      </c>
      <c r="T134" s="3">
        <v>1185.2892544955096</v>
      </c>
    </row>
    <row r="135" spans="1:20" x14ac:dyDescent="0.2">
      <c r="S135">
        <v>133</v>
      </c>
      <c r="T135" s="3">
        <v>1196.9276962298907</v>
      </c>
    </row>
    <row r="136" spans="1:20" x14ac:dyDescent="0.2">
      <c r="S136">
        <v>134</v>
      </c>
      <c r="T136" s="3">
        <v>1089.2737217021456</v>
      </c>
    </row>
    <row r="137" spans="1:20" x14ac:dyDescent="0.2">
      <c r="S137">
        <v>135</v>
      </c>
      <c r="T137" s="3">
        <v>756.60705788059192</v>
      </c>
    </row>
    <row r="138" spans="1:20" x14ac:dyDescent="0.2">
      <c r="S138">
        <v>136</v>
      </c>
      <c r="T138" s="3">
        <v>1136.6570780292088</v>
      </c>
    </row>
    <row r="139" spans="1:20" x14ac:dyDescent="0.2">
      <c r="S139">
        <v>137</v>
      </c>
      <c r="T139" s="3">
        <v>680.17349782237898</v>
      </c>
    </row>
    <row r="140" spans="1:20" x14ac:dyDescent="0.2">
      <c r="S140">
        <v>138</v>
      </c>
      <c r="T140" s="3">
        <v>1104.7467414788664</v>
      </c>
    </row>
    <row r="141" spans="1:20" x14ac:dyDescent="0.2">
      <c r="S141">
        <v>139</v>
      </c>
      <c r="T141" s="3">
        <v>1623.8089782369834</v>
      </c>
    </row>
    <row r="142" spans="1:20" x14ac:dyDescent="0.2">
      <c r="S142">
        <v>140</v>
      </c>
      <c r="T142" s="3">
        <v>1032.8166865053031</v>
      </c>
    </row>
    <row r="143" spans="1:20" x14ac:dyDescent="0.2">
      <c r="S143">
        <v>141</v>
      </c>
      <c r="T143" s="3">
        <v>854.07175812829928</v>
      </c>
    </row>
    <row r="144" spans="1:20" x14ac:dyDescent="0.2">
      <c r="S144">
        <v>142</v>
      </c>
      <c r="T144" s="3">
        <v>1047.141513148573</v>
      </c>
    </row>
    <row r="145" spans="19:20" x14ac:dyDescent="0.2">
      <c r="S145">
        <v>143</v>
      </c>
      <c r="T145" s="3">
        <v>1264.8091537836829</v>
      </c>
    </row>
    <row r="146" spans="19:20" x14ac:dyDescent="0.2">
      <c r="S146">
        <v>144</v>
      </c>
      <c r="T146" s="3">
        <v>1261.9234423888302</v>
      </c>
    </row>
    <row r="147" spans="19:20" x14ac:dyDescent="0.2">
      <c r="S147">
        <v>145</v>
      </c>
      <c r="T147" s="3">
        <v>1124.3440537218382</v>
      </c>
    </row>
    <row r="148" spans="19:20" x14ac:dyDescent="0.2">
      <c r="S148">
        <v>146</v>
      </c>
      <c r="T148" s="3">
        <v>1270.626887444696</v>
      </c>
    </row>
    <row r="149" spans="19:20" x14ac:dyDescent="0.2">
      <c r="S149">
        <v>147</v>
      </c>
      <c r="T149" s="3">
        <v>1147.2664161813741</v>
      </c>
    </row>
    <row r="150" spans="19:20" x14ac:dyDescent="0.2">
      <c r="S150">
        <v>148</v>
      </c>
      <c r="T150" s="3">
        <v>898.16558878075705</v>
      </c>
    </row>
    <row r="151" spans="19:20" x14ac:dyDescent="0.2">
      <c r="S151">
        <v>149</v>
      </c>
      <c r="T151" s="3">
        <v>886.50279336770768</v>
      </c>
    </row>
    <row r="152" spans="19:20" x14ac:dyDescent="0.2">
      <c r="S152">
        <v>150</v>
      </c>
      <c r="T152" s="3">
        <v>1073.3915660676421</v>
      </c>
    </row>
    <row r="153" spans="19:20" x14ac:dyDescent="0.2">
      <c r="S153">
        <v>151</v>
      </c>
      <c r="T153" s="3">
        <v>1254.0216491635131</v>
      </c>
    </row>
    <row r="154" spans="19:20" x14ac:dyDescent="0.2">
      <c r="S154">
        <v>152</v>
      </c>
      <c r="T154" s="3">
        <v>1125.1982277923178</v>
      </c>
    </row>
    <row r="155" spans="19:20" x14ac:dyDescent="0.2">
      <c r="S155">
        <v>153</v>
      </c>
      <c r="T155" s="3">
        <v>1015.8073104074081</v>
      </c>
    </row>
    <row r="156" spans="19:20" x14ac:dyDescent="0.2">
      <c r="S156">
        <v>154</v>
      </c>
      <c r="T156" s="3">
        <v>830.54836644829163</v>
      </c>
    </row>
    <row r="157" spans="19:20" x14ac:dyDescent="0.2">
      <c r="S157">
        <v>155</v>
      </c>
      <c r="T157" s="3">
        <v>1054.3513453626319</v>
      </c>
    </row>
    <row r="158" spans="19:20" x14ac:dyDescent="0.2">
      <c r="S158">
        <v>156</v>
      </c>
      <c r="T158" s="3">
        <v>1881.800775509613</v>
      </c>
    </row>
    <row r="159" spans="19:20" x14ac:dyDescent="0.2">
      <c r="S159">
        <v>157</v>
      </c>
      <c r="T159" s="3">
        <v>770.77948095344732</v>
      </c>
    </row>
    <row r="160" spans="19:20" x14ac:dyDescent="0.2">
      <c r="S160">
        <v>158</v>
      </c>
      <c r="T160" s="3">
        <v>759.83848731584465</v>
      </c>
    </row>
    <row r="161" spans="19:20" x14ac:dyDescent="0.2">
      <c r="S161">
        <v>159</v>
      </c>
      <c r="T161" s="3">
        <v>1157.5455877754443</v>
      </c>
    </row>
    <row r="162" spans="19:20" x14ac:dyDescent="0.2">
      <c r="S162">
        <v>160</v>
      </c>
      <c r="T162" s="3">
        <v>1004.7317400214031</v>
      </c>
    </row>
    <row r="163" spans="19:20" x14ac:dyDescent="0.2">
      <c r="S163">
        <v>161</v>
      </c>
      <c r="T163" s="3">
        <v>1012.8236991937748</v>
      </c>
    </row>
    <row r="164" spans="19:20" x14ac:dyDescent="0.2">
      <c r="S164">
        <v>162</v>
      </c>
      <c r="T164" s="3">
        <v>976.54064074073744</v>
      </c>
    </row>
    <row r="165" spans="19:20" x14ac:dyDescent="0.2">
      <c r="S165">
        <v>163</v>
      </c>
      <c r="T165" s="3">
        <v>987.27464271091901</v>
      </c>
    </row>
    <row r="166" spans="19:20" x14ac:dyDescent="0.2">
      <c r="S166">
        <v>164</v>
      </c>
      <c r="T166" s="3">
        <v>910.86979900696372</v>
      </c>
    </row>
    <row r="167" spans="19:20" x14ac:dyDescent="0.2">
      <c r="S167">
        <v>165</v>
      </c>
      <c r="T167" s="3">
        <v>1330.5832110988692</v>
      </c>
    </row>
    <row r="168" spans="19:20" x14ac:dyDescent="0.2">
      <c r="S168">
        <v>166</v>
      </c>
      <c r="T168" s="3">
        <v>1508.004691943607</v>
      </c>
    </row>
    <row r="169" spans="19:20" x14ac:dyDescent="0.2">
      <c r="S169">
        <v>167</v>
      </c>
      <c r="T169" s="3">
        <v>1250.1633091780525</v>
      </c>
    </row>
    <row r="170" spans="19:20" x14ac:dyDescent="0.2">
      <c r="S170">
        <v>168</v>
      </c>
      <c r="T170" s="3">
        <v>932.06996328303785</v>
      </c>
    </row>
    <row r="171" spans="19:20" x14ac:dyDescent="0.2">
      <c r="S171">
        <v>169</v>
      </c>
      <c r="T171" s="3">
        <v>1378.9228457742397</v>
      </c>
    </row>
    <row r="172" spans="19:20" x14ac:dyDescent="0.2">
      <c r="S172">
        <v>170</v>
      </c>
      <c r="T172" s="3">
        <v>1083.1795287248547</v>
      </c>
    </row>
    <row r="173" spans="19:20" x14ac:dyDescent="0.2">
      <c r="S173">
        <v>171</v>
      </c>
      <c r="T173" s="3">
        <v>1099.3258320647778</v>
      </c>
    </row>
    <row r="174" spans="19:20" x14ac:dyDescent="0.2">
      <c r="S174">
        <v>172</v>
      </c>
      <c r="T174" s="3">
        <v>1656.7840865523196</v>
      </c>
    </row>
    <row r="175" spans="19:20" x14ac:dyDescent="0.2">
      <c r="S175">
        <v>173</v>
      </c>
      <c r="T175" s="3">
        <v>1068.0865689552229</v>
      </c>
    </row>
    <row r="176" spans="19:20" x14ac:dyDescent="0.2">
      <c r="S176">
        <v>174</v>
      </c>
      <c r="T176" s="3">
        <v>883.90330920487963</v>
      </c>
    </row>
    <row r="177" spans="19:20" x14ac:dyDescent="0.2">
      <c r="S177">
        <v>175</v>
      </c>
      <c r="T177" s="3">
        <v>1431.4309516236153</v>
      </c>
    </row>
    <row r="178" spans="19:20" x14ac:dyDescent="0.2">
      <c r="S178">
        <v>176</v>
      </c>
      <c r="T178" s="3">
        <v>1019.1102404901482</v>
      </c>
    </row>
    <row r="179" spans="19:20" x14ac:dyDescent="0.2">
      <c r="S179">
        <v>177</v>
      </c>
      <c r="T179" s="3">
        <v>940.7166778939901</v>
      </c>
    </row>
    <row r="180" spans="19:20" x14ac:dyDescent="0.2">
      <c r="S180">
        <v>178</v>
      </c>
      <c r="T180" s="3">
        <v>837.74277045812369</v>
      </c>
    </row>
    <row r="181" spans="19:20" x14ac:dyDescent="0.2">
      <c r="S181">
        <v>179</v>
      </c>
      <c r="T181" s="3">
        <v>1039.1599997071653</v>
      </c>
    </row>
    <row r="182" spans="19:20" x14ac:dyDescent="0.2">
      <c r="S182">
        <v>180</v>
      </c>
      <c r="T182" s="3">
        <v>950.8331265296905</v>
      </c>
    </row>
    <row r="183" spans="19:20" x14ac:dyDescent="0.2">
      <c r="S183">
        <v>181</v>
      </c>
      <c r="T183" s="3">
        <v>1303.8132445293552</v>
      </c>
    </row>
    <row r="184" spans="19:20" x14ac:dyDescent="0.2">
      <c r="S184">
        <v>182</v>
      </c>
      <c r="T184" s="3">
        <v>1237.0269108400835</v>
      </c>
    </row>
    <row r="185" spans="19:20" x14ac:dyDescent="0.2">
      <c r="S185">
        <v>183</v>
      </c>
      <c r="T185" s="3">
        <v>1254.2447965000679</v>
      </c>
    </row>
    <row r="186" spans="19:20" x14ac:dyDescent="0.2">
      <c r="S186">
        <v>184</v>
      </c>
      <c r="T186" s="3">
        <v>1400.7236457196495</v>
      </c>
    </row>
    <row r="187" spans="19:20" x14ac:dyDescent="0.2">
      <c r="S187">
        <v>185</v>
      </c>
      <c r="T187" s="3">
        <v>739.96658974589036</v>
      </c>
    </row>
    <row r="188" spans="19:20" x14ac:dyDescent="0.2">
      <c r="S188">
        <v>186</v>
      </c>
      <c r="T188" s="3">
        <v>1298.0196696888102</v>
      </c>
    </row>
    <row r="189" spans="19:20" x14ac:dyDescent="0.2">
      <c r="S189">
        <v>187</v>
      </c>
      <c r="T189" s="3">
        <v>930.01224960831598</v>
      </c>
    </row>
    <row r="190" spans="19:20" x14ac:dyDescent="0.2">
      <c r="S190">
        <v>188</v>
      </c>
      <c r="T190" s="3">
        <v>1626.1191726562411</v>
      </c>
    </row>
    <row r="191" spans="19:20" x14ac:dyDescent="0.2">
      <c r="S191">
        <v>189</v>
      </c>
      <c r="T191" s="3">
        <v>1125.8358730732982</v>
      </c>
    </row>
    <row r="192" spans="19:20" x14ac:dyDescent="0.2">
      <c r="S192">
        <v>190</v>
      </c>
      <c r="T192" s="3">
        <v>746.43874723972442</v>
      </c>
    </row>
    <row r="193" spans="19:20" x14ac:dyDescent="0.2">
      <c r="S193">
        <v>191</v>
      </c>
      <c r="T193" s="3">
        <v>727.09006732850526</v>
      </c>
    </row>
    <row r="194" spans="19:20" x14ac:dyDescent="0.2">
      <c r="S194">
        <v>192</v>
      </c>
      <c r="T194" s="3">
        <v>1062.0787915002848</v>
      </c>
    </row>
    <row r="195" spans="19:20" x14ac:dyDescent="0.2">
      <c r="S195">
        <v>193</v>
      </c>
      <c r="T195" s="3">
        <v>692.62115704093117</v>
      </c>
    </row>
    <row r="196" spans="19:20" x14ac:dyDescent="0.2">
      <c r="S196">
        <v>194</v>
      </c>
      <c r="T196" s="3">
        <v>1171.6118320799665</v>
      </c>
    </row>
    <row r="197" spans="19:20" x14ac:dyDescent="0.2">
      <c r="S197">
        <v>195</v>
      </c>
      <c r="T197" s="3">
        <v>1184.2940427686233</v>
      </c>
    </row>
    <row r="198" spans="19:20" x14ac:dyDescent="0.2">
      <c r="S198">
        <v>196</v>
      </c>
      <c r="T198" s="3">
        <v>1004.010223712762</v>
      </c>
    </row>
    <row r="199" spans="19:20" x14ac:dyDescent="0.2">
      <c r="S199">
        <v>197</v>
      </c>
      <c r="T199" s="3">
        <v>950.38601855709589</v>
      </c>
    </row>
    <row r="200" spans="19:20" x14ac:dyDescent="0.2">
      <c r="S200">
        <v>198</v>
      </c>
      <c r="T200" s="3">
        <v>866.54480986834528</v>
      </c>
    </row>
    <row r="201" spans="19:20" x14ac:dyDescent="0.2">
      <c r="S201">
        <v>199</v>
      </c>
      <c r="T201" s="3">
        <v>755.75604921413856</v>
      </c>
    </row>
    <row r="202" spans="19:20" x14ac:dyDescent="0.2">
      <c r="S202">
        <v>200</v>
      </c>
      <c r="T202" s="3">
        <v>838.98022684063903</v>
      </c>
    </row>
    <row r="203" spans="19:20" x14ac:dyDescent="0.2">
      <c r="S203">
        <v>201</v>
      </c>
      <c r="T203" s="3">
        <v>1258.4692695294389</v>
      </c>
    </row>
    <row r="204" spans="19:20" x14ac:dyDescent="0.2">
      <c r="S204">
        <v>202</v>
      </c>
      <c r="T204" s="3">
        <v>1772.3839802301895</v>
      </c>
    </row>
    <row r="205" spans="19:20" x14ac:dyDescent="0.2">
      <c r="S205">
        <v>203</v>
      </c>
      <c r="T205" s="3">
        <v>836.26638557020283</v>
      </c>
    </row>
    <row r="206" spans="19:20" x14ac:dyDescent="0.2">
      <c r="S206">
        <v>204</v>
      </c>
      <c r="T206" s="3">
        <v>1200.1988626715715</v>
      </c>
    </row>
    <row r="207" spans="19:20" x14ac:dyDescent="0.2">
      <c r="S207">
        <v>205</v>
      </c>
      <c r="T207" s="3">
        <v>1041.3928466104956</v>
      </c>
    </row>
    <row r="208" spans="19:20" x14ac:dyDescent="0.2">
      <c r="S208">
        <v>206</v>
      </c>
      <c r="T208" s="3">
        <v>1306.129980479428</v>
      </c>
    </row>
    <row r="209" spans="19:20" x14ac:dyDescent="0.2">
      <c r="S209">
        <v>207</v>
      </c>
      <c r="T209" s="3">
        <v>856.23028639004053</v>
      </c>
    </row>
    <row r="210" spans="19:20" x14ac:dyDescent="0.2">
      <c r="S210">
        <v>208</v>
      </c>
      <c r="T210" s="3">
        <v>730.52014126109862</v>
      </c>
    </row>
    <row r="211" spans="19:20" x14ac:dyDescent="0.2">
      <c r="S211">
        <v>209</v>
      </c>
      <c r="T211" s="3">
        <v>914.40992869718059</v>
      </c>
    </row>
    <row r="212" spans="19:20" x14ac:dyDescent="0.2">
      <c r="S212">
        <v>210</v>
      </c>
      <c r="T212" s="3">
        <v>1048.1857388863987</v>
      </c>
    </row>
    <row r="213" spans="19:20" x14ac:dyDescent="0.2">
      <c r="S213">
        <v>211</v>
      </c>
      <c r="T213" s="3">
        <v>715.29793031589668</v>
      </c>
    </row>
    <row r="214" spans="19:20" x14ac:dyDescent="0.2">
      <c r="S214">
        <v>212</v>
      </c>
      <c r="T214" s="3">
        <v>1017.8840570088827</v>
      </c>
    </row>
    <row r="215" spans="19:20" x14ac:dyDescent="0.2">
      <c r="S215">
        <v>213</v>
      </c>
      <c r="T215" s="3">
        <v>766.35155269238203</v>
      </c>
    </row>
    <row r="216" spans="19:20" x14ac:dyDescent="0.2">
      <c r="S216">
        <v>214</v>
      </c>
      <c r="T216" s="3">
        <v>915.6950661473079</v>
      </c>
    </row>
    <row r="217" spans="19:20" x14ac:dyDescent="0.2">
      <c r="S217">
        <v>215</v>
      </c>
      <c r="T217" s="3">
        <v>1230.2427488280164</v>
      </c>
    </row>
    <row r="218" spans="19:20" x14ac:dyDescent="0.2">
      <c r="S218">
        <v>216</v>
      </c>
      <c r="T218" s="3">
        <v>1422.5212114032252</v>
      </c>
    </row>
    <row r="219" spans="19:20" x14ac:dyDescent="0.2">
      <c r="S219">
        <v>217</v>
      </c>
      <c r="T219" s="3">
        <v>1188.9562937190958</v>
      </c>
    </row>
    <row r="220" spans="19:20" x14ac:dyDescent="0.2">
      <c r="S220">
        <v>218</v>
      </c>
      <c r="T220" s="3">
        <v>1042.4214155861853</v>
      </c>
    </row>
    <row r="221" spans="19:20" x14ac:dyDescent="0.2">
      <c r="S221">
        <v>219</v>
      </c>
      <c r="T221" s="3">
        <v>853.5945836497981</v>
      </c>
    </row>
    <row r="222" spans="19:20" x14ac:dyDescent="0.2">
      <c r="S222">
        <v>220</v>
      </c>
      <c r="T222" s="3">
        <v>1097.2610070006831</v>
      </c>
    </row>
    <row r="223" spans="19:20" x14ac:dyDescent="0.2">
      <c r="S223">
        <v>221</v>
      </c>
      <c r="T223" s="3">
        <v>920.22749435559695</v>
      </c>
    </row>
    <row r="224" spans="19:20" x14ac:dyDescent="0.2">
      <c r="S224">
        <v>222</v>
      </c>
      <c r="T224" s="3">
        <v>1167.1733386323051</v>
      </c>
    </row>
    <row r="225" spans="19:20" x14ac:dyDescent="0.2">
      <c r="S225">
        <v>223</v>
      </c>
      <c r="T225" s="3">
        <v>1112.4072409727348</v>
      </c>
    </row>
    <row r="226" spans="19:20" x14ac:dyDescent="0.2">
      <c r="S226">
        <v>224</v>
      </c>
      <c r="T226" s="3">
        <v>889.08890895344427</v>
      </c>
    </row>
    <row r="227" spans="19:20" x14ac:dyDescent="0.2">
      <c r="S227">
        <v>225</v>
      </c>
      <c r="T227" s="3">
        <v>832.05906539768091</v>
      </c>
    </row>
    <row r="228" spans="19:20" x14ac:dyDescent="0.2">
      <c r="S228">
        <v>226</v>
      </c>
      <c r="T228" s="3">
        <v>885.53964353454501</v>
      </c>
    </row>
    <row r="229" spans="19:20" x14ac:dyDescent="0.2">
      <c r="S229">
        <v>227</v>
      </c>
      <c r="T229" s="3">
        <v>1063.9259061865241</v>
      </c>
    </row>
    <row r="230" spans="19:20" x14ac:dyDescent="0.2">
      <c r="S230">
        <v>228</v>
      </c>
      <c r="T230" s="3">
        <v>1326.0789473917073</v>
      </c>
    </row>
    <row r="231" spans="19:20" x14ac:dyDescent="0.2">
      <c r="S231">
        <v>229</v>
      </c>
      <c r="T231" s="3">
        <v>783.00251174163077</v>
      </c>
    </row>
    <row r="232" spans="19:20" x14ac:dyDescent="0.2">
      <c r="S232">
        <v>230</v>
      </c>
      <c r="T232" s="3">
        <v>1055.8838112167841</v>
      </c>
    </row>
    <row r="233" spans="19:20" x14ac:dyDescent="0.2">
      <c r="S233">
        <v>231</v>
      </c>
      <c r="T233" s="3">
        <v>807.51070567014335</v>
      </c>
    </row>
    <row r="234" spans="19:20" x14ac:dyDescent="0.2">
      <c r="S234">
        <v>232</v>
      </c>
      <c r="T234" s="3">
        <v>1244.9100561991006</v>
      </c>
    </row>
    <row r="235" spans="19:20" x14ac:dyDescent="0.2">
      <c r="S235">
        <v>233</v>
      </c>
      <c r="T235" s="3">
        <v>968.28271803966186</v>
      </c>
    </row>
    <row r="236" spans="19:20" x14ac:dyDescent="0.2">
      <c r="S236">
        <v>234</v>
      </c>
      <c r="T236" s="3">
        <v>980.45597776867135</v>
      </c>
    </row>
    <row r="237" spans="19:20" x14ac:dyDescent="0.2">
      <c r="S237">
        <v>235</v>
      </c>
      <c r="T237" s="3">
        <v>1587.2757126741126</v>
      </c>
    </row>
    <row r="238" spans="19:20" x14ac:dyDescent="0.2">
      <c r="S238">
        <v>236</v>
      </c>
      <c r="T238" s="3">
        <v>1006.8026710958076</v>
      </c>
    </row>
    <row r="239" spans="19:20" x14ac:dyDescent="0.2">
      <c r="S239">
        <v>237</v>
      </c>
      <c r="T239" s="3">
        <v>710.85875126669509</v>
      </c>
    </row>
    <row r="240" spans="19:20" x14ac:dyDescent="0.2">
      <c r="S240">
        <v>238</v>
      </c>
      <c r="T240" s="3">
        <v>1413.3320077206661</v>
      </c>
    </row>
    <row r="241" spans="19:20" x14ac:dyDescent="0.2">
      <c r="S241">
        <v>239</v>
      </c>
      <c r="T241" s="3">
        <v>616.41811536125488</v>
      </c>
    </row>
    <row r="242" spans="19:20" x14ac:dyDescent="0.2">
      <c r="S242">
        <v>240</v>
      </c>
      <c r="T242" s="3">
        <v>1814.01368993147</v>
      </c>
    </row>
    <row r="243" spans="19:20" x14ac:dyDescent="0.2">
      <c r="S243">
        <v>241</v>
      </c>
      <c r="T243" s="3">
        <v>1091.4586694912323</v>
      </c>
    </row>
    <row r="244" spans="19:20" x14ac:dyDescent="0.2">
      <c r="S244">
        <v>242</v>
      </c>
      <c r="T244" s="3">
        <v>1374.7603554128464</v>
      </c>
    </row>
    <row r="245" spans="19:20" x14ac:dyDescent="0.2">
      <c r="S245">
        <v>243</v>
      </c>
      <c r="T245" s="3">
        <v>1298.7416350141509</v>
      </c>
    </row>
    <row r="246" spans="19:20" x14ac:dyDescent="0.2">
      <c r="S246">
        <v>244</v>
      </c>
      <c r="T246" s="3">
        <v>1204.007114736522</v>
      </c>
    </row>
    <row r="247" spans="19:20" x14ac:dyDescent="0.2">
      <c r="S247">
        <v>245</v>
      </c>
      <c r="T247" s="3">
        <v>1329.6426730038888</v>
      </c>
    </row>
    <row r="248" spans="19:20" x14ac:dyDescent="0.2">
      <c r="S248">
        <v>246</v>
      </c>
      <c r="T248" s="3">
        <v>877.4869541535129</v>
      </c>
    </row>
    <row r="249" spans="19:20" x14ac:dyDescent="0.2">
      <c r="S249">
        <v>247</v>
      </c>
      <c r="T249" s="3">
        <v>932.07552790263026</v>
      </c>
    </row>
    <row r="250" spans="19:20" x14ac:dyDescent="0.2">
      <c r="S250">
        <v>248</v>
      </c>
      <c r="T250" s="3">
        <v>1044.9499940006372</v>
      </c>
    </row>
    <row r="251" spans="19:20" x14ac:dyDescent="0.2">
      <c r="S251">
        <v>249</v>
      </c>
      <c r="T251" s="3">
        <v>1211.7228757909229</v>
      </c>
    </row>
    <row r="252" spans="19:20" x14ac:dyDescent="0.2">
      <c r="S252">
        <v>250</v>
      </c>
      <c r="T252" s="3">
        <v>1170.7196998581412</v>
      </c>
    </row>
    <row r="253" spans="19:20" x14ac:dyDescent="0.2">
      <c r="S253">
        <v>251</v>
      </c>
      <c r="T253" s="3">
        <v>686.10942519322418</v>
      </c>
    </row>
    <row r="254" spans="19:20" x14ac:dyDescent="0.2">
      <c r="S254">
        <v>252</v>
      </c>
      <c r="T254" s="3">
        <v>851.92680837733553</v>
      </c>
    </row>
    <row r="255" spans="19:20" x14ac:dyDescent="0.2">
      <c r="S255">
        <v>253</v>
      </c>
      <c r="T255" s="3">
        <v>924.52668481699402</v>
      </c>
    </row>
    <row r="256" spans="19:20" x14ac:dyDescent="0.2">
      <c r="S256">
        <v>254</v>
      </c>
      <c r="T256" s="3">
        <v>1479.2474494689454</v>
      </c>
    </row>
    <row r="257" spans="19:20" x14ac:dyDescent="0.2">
      <c r="S257">
        <v>255</v>
      </c>
      <c r="T257" s="3">
        <v>861.7173436520402</v>
      </c>
    </row>
    <row r="258" spans="19:20" x14ac:dyDescent="0.2">
      <c r="S258">
        <v>256</v>
      </c>
      <c r="T258" s="3">
        <v>579.24171650020651</v>
      </c>
    </row>
    <row r="259" spans="19:20" x14ac:dyDescent="0.2">
      <c r="S259">
        <v>257</v>
      </c>
      <c r="T259" s="3">
        <v>1603.1509676328383</v>
      </c>
    </row>
    <row r="260" spans="19:20" x14ac:dyDescent="0.2">
      <c r="S260">
        <v>258</v>
      </c>
      <c r="T260" s="3">
        <v>1341.5140124916679</v>
      </c>
    </row>
    <row r="261" spans="19:20" x14ac:dyDescent="0.2">
      <c r="S261">
        <v>259</v>
      </c>
      <c r="T261" s="3">
        <v>1035.5802471546378</v>
      </c>
    </row>
    <row r="262" spans="19:20" x14ac:dyDescent="0.2">
      <c r="S262">
        <v>260</v>
      </c>
      <c r="T262" s="3">
        <v>734.62931180832288</v>
      </c>
    </row>
    <row r="263" spans="19:20" x14ac:dyDescent="0.2">
      <c r="S263">
        <v>261</v>
      </c>
      <c r="T263" s="3">
        <v>1242.8814061092132</v>
      </c>
    </row>
    <row r="264" spans="19:20" x14ac:dyDescent="0.2">
      <c r="S264">
        <v>262</v>
      </c>
      <c r="T264" s="3">
        <v>1287.7781023012651</v>
      </c>
    </row>
    <row r="265" spans="19:20" x14ac:dyDescent="0.2">
      <c r="S265">
        <v>263</v>
      </c>
      <c r="T265" s="3">
        <v>1561.1387056090894</v>
      </c>
    </row>
    <row r="266" spans="19:20" x14ac:dyDescent="0.2">
      <c r="S266">
        <v>264</v>
      </c>
      <c r="T266" s="3">
        <v>892.69681018329436</v>
      </c>
    </row>
    <row r="267" spans="19:20" x14ac:dyDescent="0.2">
      <c r="S267">
        <v>265</v>
      </c>
      <c r="T267" s="3">
        <v>776.78844442870491</v>
      </c>
    </row>
    <row r="268" spans="19:20" x14ac:dyDescent="0.2">
      <c r="S268">
        <v>266</v>
      </c>
      <c r="T268" s="3">
        <v>734.9241110272385</v>
      </c>
    </row>
    <row r="269" spans="19:20" x14ac:dyDescent="0.2">
      <c r="S269">
        <v>267</v>
      </c>
      <c r="T269" s="3">
        <v>1616.23965191912</v>
      </c>
    </row>
    <row r="270" spans="19:20" x14ac:dyDescent="0.2">
      <c r="S270">
        <v>268</v>
      </c>
      <c r="T270" s="3">
        <v>872.53796799968097</v>
      </c>
    </row>
    <row r="271" spans="19:20" x14ac:dyDescent="0.2">
      <c r="S271">
        <v>269</v>
      </c>
      <c r="T271" s="3">
        <v>725.79339381529553</v>
      </c>
    </row>
    <row r="272" spans="19:20" x14ac:dyDescent="0.2">
      <c r="S272">
        <v>270</v>
      </c>
      <c r="T272" s="3">
        <v>1236.5509659855054</v>
      </c>
    </row>
    <row r="273" spans="19:20" x14ac:dyDescent="0.2">
      <c r="S273">
        <v>271</v>
      </c>
      <c r="T273" s="3">
        <v>1073.8727305063774</v>
      </c>
    </row>
    <row r="274" spans="19:20" x14ac:dyDescent="0.2">
      <c r="S274">
        <v>272</v>
      </c>
      <c r="T274" s="3">
        <v>899.37380174913756</v>
      </c>
    </row>
    <row r="275" spans="19:20" x14ac:dyDescent="0.2">
      <c r="S275">
        <v>273</v>
      </c>
      <c r="T275" s="3">
        <v>1047.6174926447184</v>
      </c>
    </row>
    <row r="276" spans="19:20" x14ac:dyDescent="0.2">
      <c r="S276">
        <v>274</v>
      </c>
      <c r="T276" s="3">
        <v>1112.0187170381378</v>
      </c>
    </row>
    <row r="277" spans="19:20" x14ac:dyDescent="0.2">
      <c r="S277">
        <v>275</v>
      </c>
      <c r="T277" s="3">
        <v>998.23617673769149</v>
      </c>
    </row>
    <row r="278" spans="19:20" x14ac:dyDescent="0.2">
      <c r="S278">
        <v>276</v>
      </c>
      <c r="T278" s="3">
        <v>816.43218902264744</v>
      </c>
    </row>
    <row r="279" spans="19:20" x14ac:dyDescent="0.2">
      <c r="S279">
        <v>277</v>
      </c>
      <c r="T279" s="3">
        <v>859.77763086555035</v>
      </c>
    </row>
    <row r="280" spans="19:20" x14ac:dyDescent="0.2">
      <c r="S280">
        <v>278</v>
      </c>
      <c r="T280" s="3">
        <v>893.68753026388526</v>
      </c>
    </row>
    <row r="281" spans="19:20" x14ac:dyDescent="0.2">
      <c r="S281">
        <v>279</v>
      </c>
      <c r="T281" s="3">
        <v>908.02173086818993</v>
      </c>
    </row>
    <row r="282" spans="19:20" x14ac:dyDescent="0.2">
      <c r="S282">
        <v>280</v>
      </c>
      <c r="T282" s="3">
        <v>956.53690806131249</v>
      </c>
    </row>
    <row r="283" spans="19:20" x14ac:dyDescent="0.2">
      <c r="S283">
        <v>281</v>
      </c>
      <c r="T283" s="3">
        <v>943.64782934288007</v>
      </c>
    </row>
    <row r="284" spans="19:20" x14ac:dyDescent="0.2">
      <c r="S284">
        <v>282</v>
      </c>
      <c r="T284" s="3">
        <v>1012.0234903277684</v>
      </c>
    </row>
    <row r="285" spans="19:20" x14ac:dyDescent="0.2">
      <c r="S285">
        <v>283</v>
      </c>
      <c r="T285" s="3">
        <v>1013.8107049405321</v>
      </c>
    </row>
    <row r="286" spans="19:20" x14ac:dyDescent="0.2">
      <c r="S286">
        <v>284</v>
      </c>
      <c r="T286" s="3">
        <v>1048.0304161552349</v>
      </c>
    </row>
    <row r="287" spans="19:20" x14ac:dyDescent="0.2">
      <c r="S287">
        <v>285</v>
      </c>
      <c r="T287" s="3">
        <v>855.15042033761256</v>
      </c>
    </row>
    <row r="288" spans="19:20" x14ac:dyDescent="0.2">
      <c r="S288">
        <v>286</v>
      </c>
      <c r="T288" s="3">
        <v>979.24894923430224</v>
      </c>
    </row>
    <row r="289" spans="19:20" x14ac:dyDescent="0.2">
      <c r="S289">
        <v>287</v>
      </c>
      <c r="T289" s="3">
        <v>1116.5567436542594</v>
      </c>
    </row>
    <row r="290" spans="19:20" x14ac:dyDescent="0.2">
      <c r="S290">
        <v>288</v>
      </c>
      <c r="T290" s="3">
        <v>994.21823369767617</v>
      </c>
    </row>
    <row r="291" spans="19:20" x14ac:dyDescent="0.2">
      <c r="S291">
        <v>289</v>
      </c>
      <c r="T291" s="3">
        <v>915.43786018791764</v>
      </c>
    </row>
    <row r="292" spans="19:20" x14ac:dyDescent="0.2">
      <c r="S292">
        <v>290</v>
      </c>
      <c r="T292" s="3">
        <v>997.75725426956114</v>
      </c>
    </row>
    <row r="293" spans="19:20" x14ac:dyDescent="0.2">
      <c r="S293">
        <v>291</v>
      </c>
      <c r="T293" s="3">
        <v>1333.5822688884393</v>
      </c>
    </row>
    <row r="294" spans="19:20" x14ac:dyDescent="0.2">
      <c r="S294">
        <v>292</v>
      </c>
      <c r="T294" s="3">
        <v>1003.4791345297361</v>
      </c>
    </row>
    <row r="295" spans="19:20" x14ac:dyDescent="0.2">
      <c r="S295">
        <v>293</v>
      </c>
      <c r="T295" s="3">
        <v>1842.7117152207643</v>
      </c>
    </row>
    <row r="296" spans="19:20" x14ac:dyDescent="0.2">
      <c r="S296">
        <v>294</v>
      </c>
      <c r="T296" s="3">
        <v>905.29223048979861</v>
      </c>
    </row>
    <row r="297" spans="19:20" x14ac:dyDescent="0.2">
      <c r="S297">
        <v>295</v>
      </c>
      <c r="T297" s="3">
        <v>1159.1842127602226</v>
      </c>
    </row>
    <row r="298" spans="19:20" x14ac:dyDescent="0.2">
      <c r="S298">
        <v>296</v>
      </c>
      <c r="T298" s="3">
        <v>762.20583699572364</v>
      </c>
    </row>
    <row r="299" spans="19:20" x14ac:dyDescent="0.2">
      <c r="S299">
        <v>297</v>
      </c>
      <c r="T299" s="3">
        <v>1289.8748677536182</v>
      </c>
    </row>
    <row r="300" spans="19:20" x14ac:dyDescent="0.2">
      <c r="S300">
        <v>298</v>
      </c>
      <c r="T300" s="3">
        <v>1060.5339235101405</v>
      </c>
    </row>
    <row r="301" spans="19:20" x14ac:dyDescent="0.2">
      <c r="S301">
        <v>299</v>
      </c>
      <c r="T301" s="3">
        <v>947.45475945862893</v>
      </c>
    </row>
    <row r="302" spans="19:20" x14ac:dyDescent="0.2">
      <c r="S302">
        <v>300</v>
      </c>
      <c r="T302" s="3">
        <v>1222.0492970643386</v>
      </c>
    </row>
    <row r="303" spans="19:20" x14ac:dyDescent="0.2">
      <c r="S303">
        <v>301</v>
      </c>
      <c r="T303" s="3">
        <v>1260.2257709671433</v>
      </c>
    </row>
    <row r="304" spans="19:20" x14ac:dyDescent="0.2">
      <c r="S304">
        <v>302</v>
      </c>
      <c r="T304" s="3">
        <v>1130.7553503337303</v>
      </c>
    </row>
    <row r="305" spans="19:20" x14ac:dyDescent="0.2">
      <c r="S305">
        <v>303</v>
      </c>
      <c r="T305" s="3">
        <v>938.75983617220345</v>
      </c>
    </row>
    <row r="306" spans="19:20" x14ac:dyDescent="0.2">
      <c r="S306">
        <v>304</v>
      </c>
      <c r="T306" s="3">
        <v>958.33436385131586</v>
      </c>
    </row>
    <row r="307" spans="19:20" x14ac:dyDescent="0.2">
      <c r="S307">
        <v>305</v>
      </c>
      <c r="T307" s="3">
        <v>1330.2766783900336</v>
      </c>
    </row>
    <row r="308" spans="19:20" x14ac:dyDescent="0.2">
      <c r="S308">
        <v>306</v>
      </c>
      <c r="T308" s="3">
        <v>1306.2123109372183</v>
      </c>
    </row>
    <row r="309" spans="19:20" x14ac:dyDescent="0.2">
      <c r="S309">
        <v>307</v>
      </c>
      <c r="T309" s="3">
        <v>822.57547301780414</v>
      </c>
    </row>
    <row r="310" spans="19:20" x14ac:dyDescent="0.2">
      <c r="S310">
        <v>308</v>
      </c>
      <c r="T310" s="3">
        <v>1241.1981413364542</v>
      </c>
    </row>
    <row r="311" spans="19:20" x14ac:dyDescent="0.2">
      <c r="S311">
        <v>309</v>
      </c>
      <c r="T311" s="3">
        <v>839.29585758781855</v>
      </c>
    </row>
    <row r="312" spans="19:20" x14ac:dyDescent="0.2">
      <c r="S312">
        <v>310</v>
      </c>
      <c r="T312" s="3">
        <v>1060.0329261593497</v>
      </c>
    </row>
    <row r="313" spans="19:20" x14ac:dyDescent="0.2">
      <c r="S313">
        <v>311</v>
      </c>
      <c r="T313" s="3">
        <v>1291.2245664173461</v>
      </c>
    </row>
    <row r="314" spans="19:20" x14ac:dyDescent="0.2">
      <c r="S314">
        <v>312</v>
      </c>
      <c r="T314" s="3">
        <v>1007.4258853362012</v>
      </c>
    </row>
    <row r="315" spans="19:20" x14ac:dyDescent="0.2">
      <c r="S315">
        <v>313</v>
      </c>
      <c r="T315" s="3">
        <v>1063.938759781234</v>
      </c>
    </row>
    <row r="316" spans="19:20" x14ac:dyDescent="0.2">
      <c r="S316">
        <v>314</v>
      </c>
      <c r="T316" s="3">
        <v>920.76727194559328</v>
      </c>
    </row>
    <row r="317" spans="19:20" x14ac:dyDescent="0.2">
      <c r="S317">
        <v>315</v>
      </c>
      <c r="T317" s="3">
        <v>1261.2341545402235</v>
      </c>
    </row>
    <row r="318" spans="19:20" x14ac:dyDescent="0.2">
      <c r="S318">
        <v>316</v>
      </c>
      <c r="T318" s="3">
        <v>999.04852465132365</v>
      </c>
    </row>
    <row r="319" spans="19:20" x14ac:dyDescent="0.2">
      <c r="S319">
        <v>317</v>
      </c>
      <c r="T319" s="3">
        <v>980.76804257336153</v>
      </c>
    </row>
    <row r="320" spans="19:20" x14ac:dyDescent="0.2">
      <c r="S320">
        <v>318</v>
      </c>
      <c r="T320" s="3">
        <v>889.12516069094818</v>
      </c>
    </row>
    <row r="321" spans="19:20" x14ac:dyDescent="0.2">
      <c r="S321">
        <v>319</v>
      </c>
      <c r="T321" s="3">
        <v>905.20464086579898</v>
      </c>
    </row>
    <row r="322" spans="19:20" x14ac:dyDescent="0.2">
      <c r="S322">
        <v>320</v>
      </c>
      <c r="T322" s="3">
        <v>1118.5795965057157</v>
      </c>
    </row>
    <row r="323" spans="19:20" x14ac:dyDescent="0.2">
      <c r="S323">
        <v>321</v>
      </c>
      <c r="T323" s="3">
        <v>1435.8767108990728</v>
      </c>
    </row>
    <row r="324" spans="19:20" x14ac:dyDescent="0.2">
      <c r="S324">
        <v>322</v>
      </c>
      <c r="T324" s="3">
        <v>1225.3983427236942</v>
      </c>
    </row>
    <row r="325" spans="19:20" x14ac:dyDescent="0.2">
      <c r="S325">
        <v>323</v>
      </c>
      <c r="T325" s="3">
        <v>965.08769826119908</v>
      </c>
    </row>
    <row r="326" spans="19:20" x14ac:dyDescent="0.2">
      <c r="S326">
        <v>324</v>
      </c>
      <c r="T326" s="3">
        <v>1516.562398229469</v>
      </c>
    </row>
    <row r="327" spans="19:20" x14ac:dyDescent="0.2">
      <c r="S327">
        <v>325</v>
      </c>
      <c r="T327" s="3">
        <v>1015.4989950284775</v>
      </c>
    </row>
    <row r="328" spans="19:20" x14ac:dyDescent="0.2">
      <c r="S328">
        <v>326</v>
      </c>
      <c r="T328" s="3">
        <v>1363.9755843141925</v>
      </c>
    </row>
    <row r="329" spans="19:20" x14ac:dyDescent="0.2">
      <c r="S329">
        <v>327</v>
      </c>
      <c r="T329" s="3">
        <v>966.88359425188287</v>
      </c>
    </row>
    <row r="330" spans="19:20" x14ac:dyDescent="0.2">
      <c r="S330">
        <v>328</v>
      </c>
      <c r="T330" s="3">
        <v>1111.8131373554584</v>
      </c>
    </row>
    <row r="331" spans="19:20" x14ac:dyDescent="0.2">
      <c r="S331">
        <v>329</v>
      </c>
      <c r="T331" s="3">
        <v>976.18498412869576</v>
      </c>
    </row>
    <row r="332" spans="19:20" x14ac:dyDescent="0.2">
      <c r="S332">
        <v>330</v>
      </c>
      <c r="T332" s="3">
        <v>1414.6626915808722</v>
      </c>
    </row>
    <row r="333" spans="19:20" x14ac:dyDescent="0.2">
      <c r="S333">
        <v>331</v>
      </c>
      <c r="T333" s="3">
        <v>747.69809273991496</v>
      </c>
    </row>
    <row r="334" spans="19:20" x14ac:dyDescent="0.2">
      <c r="S334">
        <v>332</v>
      </c>
      <c r="T334" s="3">
        <v>1251.6651028669933</v>
      </c>
    </row>
    <row r="335" spans="19:20" x14ac:dyDescent="0.2">
      <c r="S335">
        <v>333</v>
      </c>
      <c r="T335" s="3">
        <v>1167.8839356031528</v>
      </c>
    </row>
    <row r="336" spans="19:20" x14ac:dyDescent="0.2">
      <c r="S336">
        <v>334</v>
      </c>
      <c r="T336" s="3">
        <v>770.44526688867768</v>
      </c>
    </row>
    <row r="337" spans="19:20" x14ac:dyDescent="0.2">
      <c r="S337">
        <v>335</v>
      </c>
      <c r="T337" s="3">
        <v>912.38723354729916</v>
      </c>
    </row>
    <row r="338" spans="19:20" x14ac:dyDescent="0.2">
      <c r="S338">
        <v>336</v>
      </c>
      <c r="T338" s="3">
        <v>790.7200020455208</v>
      </c>
    </row>
    <row r="339" spans="19:20" x14ac:dyDescent="0.2">
      <c r="S339">
        <v>337</v>
      </c>
      <c r="T339" s="3">
        <v>957.98050802848184</v>
      </c>
    </row>
    <row r="340" spans="19:20" x14ac:dyDescent="0.2">
      <c r="S340">
        <v>338</v>
      </c>
      <c r="T340" s="3">
        <v>1185.174993239925</v>
      </c>
    </row>
    <row r="341" spans="19:20" x14ac:dyDescent="0.2">
      <c r="S341">
        <v>339</v>
      </c>
      <c r="T341" s="3">
        <v>703.42907607727102</v>
      </c>
    </row>
    <row r="342" spans="19:20" x14ac:dyDescent="0.2">
      <c r="S342">
        <v>340</v>
      </c>
      <c r="T342" s="3">
        <v>940.8037298119317</v>
      </c>
    </row>
    <row r="343" spans="19:20" x14ac:dyDescent="0.2">
      <c r="S343">
        <v>341</v>
      </c>
      <c r="T343" s="3">
        <v>1116.9813717762988</v>
      </c>
    </row>
    <row r="344" spans="19:20" x14ac:dyDescent="0.2">
      <c r="S344">
        <v>342</v>
      </c>
      <c r="T344" s="3">
        <v>1168.92002751115</v>
      </c>
    </row>
    <row r="345" spans="19:20" x14ac:dyDescent="0.2">
      <c r="S345">
        <v>343</v>
      </c>
      <c r="T345" s="3">
        <v>1123.3138431700559</v>
      </c>
    </row>
    <row r="346" spans="19:20" x14ac:dyDescent="0.2">
      <c r="S346">
        <v>344</v>
      </c>
      <c r="T346" s="3">
        <v>1050.4854417473211</v>
      </c>
    </row>
    <row r="347" spans="19:20" x14ac:dyDescent="0.2">
      <c r="S347">
        <v>345</v>
      </c>
      <c r="T347" s="3">
        <v>980.70271044691617</v>
      </c>
    </row>
    <row r="348" spans="19:20" x14ac:dyDescent="0.2">
      <c r="S348">
        <v>346</v>
      </c>
      <c r="T348" s="3">
        <v>1128.0344819595696</v>
      </c>
    </row>
    <row r="349" spans="19:20" x14ac:dyDescent="0.2">
      <c r="S349">
        <v>347</v>
      </c>
      <c r="T349" s="3">
        <v>1243.3275885872551</v>
      </c>
    </row>
    <row r="350" spans="19:20" x14ac:dyDescent="0.2">
      <c r="S350">
        <v>348</v>
      </c>
      <c r="T350" s="3">
        <v>857.30128885634247</v>
      </c>
    </row>
    <row r="351" spans="19:20" x14ac:dyDescent="0.2">
      <c r="S351">
        <v>349</v>
      </c>
      <c r="T351" s="3">
        <v>975.10267917020917</v>
      </c>
    </row>
    <row r="352" spans="19:20" x14ac:dyDescent="0.2">
      <c r="S352">
        <v>350</v>
      </c>
      <c r="T352" s="3">
        <v>1321.6987110409964</v>
      </c>
    </row>
    <row r="353" spans="19:20" x14ac:dyDescent="0.2">
      <c r="S353">
        <v>351</v>
      </c>
      <c r="T353" s="3">
        <v>1279.7027422585734</v>
      </c>
    </row>
    <row r="354" spans="19:20" x14ac:dyDescent="0.2">
      <c r="S354">
        <v>352</v>
      </c>
      <c r="T354" s="3">
        <v>1266.1112338550299</v>
      </c>
    </row>
    <row r="355" spans="19:20" x14ac:dyDescent="0.2">
      <c r="S355">
        <v>353</v>
      </c>
      <c r="T355" s="3">
        <v>908.4438913866411</v>
      </c>
    </row>
    <row r="356" spans="19:20" x14ac:dyDescent="0.2">
      <c r="S356">
        <v>354</v>
      </c>
      <c r="T356" s="3">
        <v>818.43769553930929</v>
      </c>
    </row>
    <row r="357" spans="19:20" x14ac:dyDescent="0.2">
      <c r="S357">
        <v>355</v>
      </c>
      <c r="T357" s="3">
        <v>1164.7191164414701</v>
      </c>
    </row>
    <row r="358" spans="19:20" x14ac:dyDescent="0.2">
      <c r="S358">
        <v>356</v>
      </c>
      <c r="T358" s="3">
        <v>843.20280212027524</v>
      </c>
    </row>
    <row r="359" spans="19:20" x14ac:dyDescent="0.2">
      <c r="S359">
        <v>357</v>
      </c>
      <c r="T359" s="3">
        <v>1085.99834096513</v>
      </c>
    </row>
    <row r="360" spans="19:20" x14ac:dyDescent="0.2">
      <c r="S360">
        <v>358</v>
      </c>
      <c r="T360" s="3">
        <v>1269.2109321292278</v>
      </c>
    </row>
    <row r="361" spans="19:20" x14ac:dyDescent="0.2">
      <c r="S361">
        <v>359</v>
      </c>
      <c r="T361" s="3">
        <v>1291.1630276503406</v>
      </c>
    </row>
    <row r="362" spans="19:20" x14ac:dyDescent="0.2">
      <c r="S362">
        <v>360</v>
      </c>
      <c r="T362" s="3">
        <v>1058.4689757724841</v>
      </c>
    </row>
    <row r="363" spans="19:20" x14ac:dyDescent="0.2">
      <c r="S363">
        <v>361</v>
      </c>
      <c r="T363" s="3">
        <v>1241.3222872659655</v>
      </c>
    </row>
    <row r="364" spans="19:20" x14ac:dyDescent="0.2">
      <c r="S364">
        <v>362</v>
      </c>
      <c r="T364" s="3">
        <v>840.79323473864008</v>
      </c>
    </row>
    <row r="365" spans="19:20" x14ac:dyDescent="0.2">
      <c r="S365">
        <v>363</v>
      </c>
      <c r="T365" s="3">
        <v>1198.1432842780193</v>
      </c>
    </row>
    <row r="366" spans="19:20" x14ac:dyDescent="0.2">
      <c r="S366">
        <v>364</v>
      </c>
      <c r="T366" s="3">
        <v>1148.3151565388116</v>
      </c>
    </row>
    <row r="367" spans="19:20" x14ac:dyDescent="0.2">
      <c r="S367">
        <v>365</v>
      </c>
      <c r="T367" s="3">
        <v>1575.8605612086565</v>
      </c>
    </row>
    <row r="368" spans="19:20" x14ac:dyDescent="0.2">
      <c r="S368">
        <v>366</v>
      </c>
      <c r="T368" s="3">
        <v>827.28142242142837</v>
      </c>
    </row>
    <row r="369" spans="19:20" x14ac:dyDescent="0.2">
      <c r="S369">
        <v>367</v>
      </c>
      <c r="T369" s="3">
        <v>943.04042370129332</v>
      </c>
    </row>
    <row r="370" spans="19:20" x14ac:dyDescent="0.2">
      <c r="S370">
        <v>368</v>
      </c>
      <c r="T370" s="3">
        <v>1108.9263198091317</v>
      </c>
    </row>
    <row r="371" spans="19:20" x14ac:dyDescent="0.2">
      <c r="S371">
        <v>369</v>
      </c>
      <c r="T371" s="3">
        <v>1103.9169296866664</v>
      </c>
    </row>
    <row r="372" spans="19:20" x14ac:dyDescent="0.2">
      <c r="S372">
        <v>370</v>
      </c>
      <c r="T372" s="3">
        <v>1177.8901763259505</v>
      </c>
    </row>
    <row r="373" spans="19:20" x14ac:dyDescent="0.2">
      <c r="S373">
        <v>371</v>
      </c>
      <c r="T373" s="3">
        <v>902.58206055934875</v>
      </c>
    </row>
    <row r="374" spans="19:20" x14ac:dyDescent="0.2">
      <c r="S374">
        <v>372</v>
      </c>
      <c r="T374" s="3">
        <v>1136.5692996733681</v>
      </c>
    </row>
    <row r="375" spans="19:20" x14ac:dyDescent="0.2">
      <c r="S375">
        <v>373</v>
      </c>
      <c r="T375" s="3">
        <v>971.24711519061771</v>
      </c>
    </row>
    <row r="376" spans="19:20" x14ac:dyDescent="0.2">
      <c r="S376">
        <v>374</v>
      </c>
      <c r="T376" s="3">
        <v>1022.713677241756</v>
      </c>
    </row>
    <row r="377" spans="19:20" x14ac:dyDescent="0.2">
      <c r="S377">
        <v>375</v>
      </c>
      <c r="T377" s="3">
        <v>846.39810440893848</v>
      </c>
    </row>
    <row r="378" spans="19:20" x14ac:dyDescent="0.2">
      <c r="S378">
        <v>376</v>
      </c>
      <c r="T378" s="3">
        <v>1013.6074028639536</v>
      </c>
    </row>
    <row r="379" spans="19:20" x14ac:dyDescent="0.2">
      <c r="S379">
        <v>377</v>
      </c>
      <c r="T379" s="3">
        <v>1402.7760624831662</v>
      </c>
    </row>
    <row r="380" spans="19:20" x14ac:dyDescent="0.2">
      <c r="S380">
        <v>378</v>
      </c>
      <c r="T380" s="3">
        <v>1036.2310960828509</v>
      </c>
    </row>
    <row r="381" spans="19:20" x14ac:dyDescent="0.2">
      <c r="S381">
        <v>379</v>
      </c>
      <c r="T381" s="3">
        <v>1124.5105349867736</v>
      </c>
    </row>
    <row r="382" spans="19:20" x14ac:dyDescent="0.2">
      <c r="S382">
        <v>380</v>
      </c>
      <c r="T382" s="3">
        <v>1259.282244524308</v>
      </c>
    </row>
    <row r="383" spans="19:20" x14ac:dyDescent="0.2">
      <c r="S383">
        <v>381</v>
      </c>
      <c r="T383" s="3">
        <v>1405.8726657172169</v>
      </c>
    </row>
    <row r="384" spans="19:20" x14ac:dyDescent="0.2">
      <c r="S384">
        <v>382</v>
      </c>
      <c r="T384" s="3">
        <v>642.11858396615366</v>
      </c>
    </row>
    <row r="385" spans="19:20" x14ac:dyDescent="0.2">
      <c r="S385">
        <v>383</v>
      </c>
      <c r="T385" s="3">
        <v>994.18657070598715</v>
      </c>
    </row>
    <row r="386" spans="19:20" x14ac:dyDescent="0.2">
      <c r="S386">
        <v>384</v>
      </c>
      <c r="T386" s="3">
        <v>1353.8567397984334</v>
      </c>
    </row>
    <row r="387" spans="19:20" x14ac:dyDescent="0.2">
      <c r="S387">
        <v>385</v>
      </c>
      <c r="T387" s="3">
        <v>1306.2642562258541</v>
      </c>
    </row>
    <row r="388" spans="19:20" x14ac:dyDescent="0.2">
      <c r="S388">
        <v>386</v>
      </c>
      <c r="T388" s="3">
        <v>1333.987336705693</v>
      </c>
    </row>
    <row r="389" spans="19:20" x14ac:dyDescent="0.2">
      <c r="S389">
        <v>387</v>
      </c>
      <c r="T389" s="3">
        <v>931.38951397222581</v>
      </c>
    </row>
    <row r="390" spans="19:20" x14ac:dyDescent="0.2">
      <c r="S390">
        <v>388</v>
      </c>
      <c r="T390" s="3">
        <v>1077.2645645768921</v>
      </c>
    </row>
    <row r="391" spans="19:20" x14ac:dyDescent="0.2">
      <c r="S391">
        <v>389</v>
      </c>
      <c r="T391" s="3">
        <v>1811.1287990627202</v>
      </c>
    </row>
    <row r="392" spans="19:20" x14ac:dyDescent="0.2">
      <c r="S392">
        <v>390</v>
      </c>
      <c r="T392" s="3">
        <v>1068.7604211747926</v>
      </c>
    </row>
    <row r="393" spans="19:20" x14ac:dyDescent="0.2">
      <c r="S393">
        <v>391</v>
      </c>
      <c r="T393" s="3">
        <v>860.07266050252883</v>
      </c>
    </row>
    <row r="394" spans="19:20" x14ac:dyDescent="0.2">
      <c r="S394">
        <v>392</v>
      </c>
      <c r="T394" s="3">
        <v>1059.4059023409739</v>
      </c>
    </row>
    <row r="395" spans="19:20" x14ac:dyDescent="0.2">
      <c r="S395">
        <v>393</v>
      </c>
      <c r="T395" s="3">
        <v>1095.0927668775853</v>
      </c>
    </row>
    <row r="396" spans="19:20" x14ac:dyDescent="0.2">
      <c r="S396">
        <v>394</v>
      </c>
      <c r="T396" s="3">
        <v>1124.2740703826335</v>
      </c>
    </row>
    <row r="397" spans="19:20" x14ac:dyDescent="0.2">
      <c r="S397">
        <v>395</v>
      </c>
      <c r="T397" s="3">
        <v>742.90480883929899</v>
      </c>
    </row>
    <row r="398" spans="19:20" x14ac:dyDescent="0.2">
      <c r="S398">
        <v>396</v>
      </c>
      <c r="T398" s="3">
        <v>1027.5162386939699</v>
      </c>
    </row>
    <row r="399" spans="19:20" x14ac:dyDescent="0.2">
      <c r="S399">
        <v>397</v>
      </c>
      <c r="T399" s="3">
        <v>1127.8143067108504</v>
      </c>
    </row>
    <row r="400" spans="19:20" x14ac:dyDescent="0.2">
      <c r="S400">
        <v>398</v>
      </c>
      <c r="T400" s="3">
        <v>1325.0882079802698</v>
      </c>
    </row>
    <row r="401" spans="19:20" x14ac:dyDescent="0.2">
      <c r="S401">
        <v>399</v>
      </c>
      <c r="T401" s="3">
        <v>1357.9027500458812</v>
      </c>
    </row>
    <row r="402" spans="19:20" x14ac:dyDescent="0.2">
      <c r="S402">
        <v>400</v>
      </c>
      <c r="T402" s="3">
        <v>884.26874380857259</v>
      </c>
    </row>
    <row r="403" spans="19:20" x14ac:dyDescent="0.2">
      <c r="S403">
        <v>401</v>
      </c>
      <c r="T403" s="3">
        <v>1408.4226686316824</v>
      </c>
    </row>
    <row r="404" spans="19:20" x14ac:dyDescent="0.2">
      <c r="S404">
        <v>402</v>
      </c>
      <c r="T404" s="3">
        <v>877.46441662549455</v>
      </c>
    </row>
    <row r="405" spans="19:20" x14ac:dyDescent="0.2">
      <c r="S405">
        <v>403</v>
      </c>
      <c r="T405" s="3">
        <v>1084.4584955448415</v>
      </c>
    </row>
    <row r="406" spans="19:20" x14ac:dyDescent="0.2">
      <c r="S406">
        <v>404</v>
      </c>
      <c r="T406" s="3">
        <v>808.51351587245381</v>
      </c>
    </row>
    <row r="407" spans="19:20" x14ac:dyDescent="0.2">
      <c r="S407">
        <v>405</v>
      </c>
      <c r="T407" s="3">
        <v>1123.0154132572516</v>
      </c>
    </row>
    <row r="408" spans="19:20" x14ac:dyDescent="0.2">
      <c r="S408">
        <v>406</v>
      </c>
      <c r="T408" s="3">
        <v>1175.7410812021383</v>
      </c>
    </row>
    <row r="409" spans="19:20" x14ac:dyDescent="0.2">
      <c r="S409">
        <v>407</v>
      </c>
      <c r="T409" s="3">
        <v>923.2477450206261</v>
      </c>
    </row>
    <row r="410" spans="19:20" x14ac:dyDescent="0.2">
      <c r="S410">
        <v>408</v>
      </c>
      <c r="T410" s="3">
        <v>950.28204393263752</v>
      </c>
    </row>
    <row r="411" spans="19:20" x14ac:dyDescent="0.2">
      <c r="S411">
        <v>409</v>
      </c>
      <c r="T411" s="3">
        <v>1115.880412014247</v>
      </c>
    </row>
    <row r="412" spans="19:20" x14ac:dyDescent="0.2">
      <c r="S412">
        <v>410</v>
      </c>
      <c r="T412" s="3">
        <v>948.45323453388494</v>
      </c>
    </row>
    <row r="413" spans="19:20" x14ac:dyDescent="0.2">
      <c r="S413">
        <v>411</v>
      </c>
      <c r="T413" s="3">
        <v>830.50581422461812</v>
      </c>
    </row>
    <row r="414" spans="19:20" x14ac:dyDescent="0.2">
      <c r="S414">
        <v>412</v>
      </c>
      <c r="T414" s="3">
        <v>1082.7522251124085</v>
      </c>
    </row>
    <row r="415" spans="19:20" x14ac:dyDescent="0.2">
      <c r="S415">
        <v>413</v>
      </c>
      <c r="T415" s="3">
        <v>1449.9203994362999</v>
      </c>
    </row>
    <row r="416" spans="19:20" x14ac:dyDescent="0.2">
      <c r="S416">
        <v>414</v>
      </c>
      <c r="T416" s="3">
        <v>815.32533873942634</v>
      </c>
    </row>
    <row r="417" spans="19:20" x14ac:dyDescent="0.2">
      <c r="S417">
        <v>415</v>
      </c>
      <c r="T417" s="3">
        <v>1100.0569586872105</v>
      </c>
    </row>
    <row r="418" spans="19:20" x14ac:dyDescent="0.2">
      <c r="S418">
        <v>416</v>
      </c>
      <c r="T418" s="3">
        <v>796.18033686828471</v>
      </c>
    </row>
    <row r="419" spans="19:20" x14ac:dyDescent="0.2">
      <c r="S419">
        <v>417</v>
      </c>
      <c r="T419" s="3">
        <v>889.79267328416404</v>
      </c>
    </row>
    <row r="420" spans="19:20" x14ac:dyDescent="0.2">
      <c r="S420">
        <v>418</v>
      </c>
      <c r="T420" s="3">
        <v>1182.9512232870677</v>
      </c>
    </row>
    <row r="421" spans="19:20" x14ac:dyDescent="0.2">
      <c r="S421">
        <v>419</v>
      </c>
      <c r="T421" s="3">
        <v>1164.4265447173398</v>
      </c>
    </row>
    <row r="422" spans="19:20" x14ac:dyDescent="0.2">
      <c r="S422">
        <v>420</v>
      </c>
      <c r="T422" s="3">
        <v>1363.1274975100168</v>
      </c>
    </row>
    <row r="423" spans="19:20" x14ac:dyDescent="0.2">
      <c r="S423">
        <v>421</v>
      </c>
      <c r="T423" s="3">
        <v>695.49011699593996</v>
      </c>
    </row>
    <row r="424" spans="19:20" x14ac:dyDescent="0.2">
      <c r="S424">
        <v>422</v>
      </c>
      <c r="T424" s="3">
        <v>1122.0772333064385</v>
      </c>
    </row>
    <row r="425" spans="19:20" x14ac:dyDescent="0.2">
      <c r="S425">
        <v>423</v>
      </c>
      <c r="T425" s="3">
        <v>1054.2981722058075</v>
      </c>
    </row>
    <row r="426" spans="19:20" x14ac:dyDescent="0.2">
      <c r="S426">
        <v>424</v>
      </c>
      <c r="T426" s="3">
        <v>1125.4226581003529</v>
      </c>
    </row>
    <row r="427" spans="19:20" x14ac:dyDescent="0.2">
      <c r="S427">
        <v>425</v>
      </c>
      <c r="T427" s="3">
        <v>1359.1875889399259</v>
      </c>
    </row>
    <row r="428" spans="19:20" x14ac:dyDescent="0.2">
      <c r="S428">
        <v>426</v>
      </c>
      <c r="T428" s="3">
        <v>1027.6697738764412</v>
      </c>
    </row>
    <row r="429" spans="19:20" x14ac:dyDescent="0.2">
      <c r="S429">
        <v>427</v>
      </c>
      <c r="T429" s="3">
        <v>1237.3821133136385</v>
      </c>
    </row>
    <row r="430" spans="19:20" x14ac:dyDescent="0.2">
      <c r="S430">
        <v>428</v>
      </c>
      <c r="T430" s="3">
        <v>970.59026601235348</v>
      </c>
    </row>
    <row r="431" spans="19:20" x14ac:dyDescent="0.2">
      <c r="S431">
        <v>429</v>
      </c>
      <c r="T431" s="3">
        <v>1107.861721771651</v>
      </c>
    </row>
    <row r="432" spans="19:20" x14ac:dyDescent="0.2">
      <c r="S432">
        <v>430</v>
      </c>
      <c r="T432" s="3">
        <v>963.76200515883579</v>
      </c>
    </row>
    <row r="433" spans="19:20" x14ac:dyDescent="0.2">
      <c r="S433">
        <v>431</v>
      </c>
      <c r="T433" s="3">
        <v>790.30660847232048</v>
      </c>
    </row>
    <row r="434" spans="19:20" x14ac:dyDescent="0.2">
      <c r="S434">
        <v>432</v>
      </c>
      <c r="T434" s="3">
        <v>764.40919587114809</v>
      </c>
    </row>
    <row r="435" spans="19:20" x14ac:dyDescent="0.2">
      <c r="S435">
        <v>433</v>
      </c>
      <c r="T435" s="3">
        <v>931.58024099528961</v>
      </c>
    </row>
    <row r="436" spans="19:20" x14ac:dyDescent="0.2">
      <c r="S436">
        <v>434</v>
      </c>
      <c r="T436" s="3">
        <v>935.88942533685383</v>
      </c>
    </row>
    <row r="437" spans="19:20" x14ac:dyDescent="0.2">
      <c r="S437">
        <v>435</v>
      </c>
      <c r="T437" s="3">
        <v>1403.1313357072681</v>
      </c>
    </row>
    <row r="438" spans="19:20" x14ac:dyDescent="0.2">
      <c r="S438">
        <v>436</v>
      </c>
      <c r="T438" s="3">
        <v>1175.9561426631842</v>
      </c>
    </row>
    <row r="439" spans="19:20" x14ac:dyDescent="0.2">
      <c r="S439">
        <v>437</v>
      </c>
      <c r="T439" s="3">
        <v>954.8274487080871</v>
      </c>
    </row>
    <row r="440" spans="19:20" x14ac:dyDescent="0.2">
      <c r="S440">
        <v>438</v>
      </c>
      <c r="T440" s="3">
        <v>1060.1539929295361</v>
      </c>
    </row>
    <row r="441" spans="19:20" x14ac:dyDescent="0.2">
      <c r="S441">
        <v>439</v>
      </c>
      <c r="T441" s="3">
        <v>1284.983430040234</v>
      </c>
    </row>
    <row r="442" spans="19:20" x14ac:dyDescent="0.2">
      <c r="S442">
        <v>440</v>
      </c>
      <c r="T442" s="3">
        <v>895.39704782317506</v>
      </c>
    </row>
    <row r="443" spans="19:20" x14ac:dyDescent="0.2">
      <c r="S443">
        <v>441</v>
      </c>
      <c r="T443" s="3">
        <v>1016.2411186622561</v>
      </c>
    </row>
    <row r="444" spans="19:20" x14ac:dyDescent="0.2">
      <c r="S444">
        <v>442</v>
      </c>
      <c r="T444" s="3">
        <v>1077.8862114106103</v>
      </c>
    </row>
    <row r="445" spans="19:20" x14ac:dyDescent="0.2">
      <c r="S445">
        <v>443</v>
      </c>
      <c r="T445" s="3">
        <v>1073.0979531282746</v>
      </c>
    </row>
    <row r="446" spans="19:20" x14ac:dyDescent="0.2">
      <c r="S446">
        <v>444</v>
      </c>
      <c r="T446" s="3">
        <v>1001.1437094709415</v>
      </c>
    </row>
    <row r="447" spans="19:20" x14ac:dyDescent="0.2">
      <c r="S447">
        <v>445</v>
      </c>
      <c r="T447" s="3">
        <v>969.59917060404723</v>
      </c>
    </row>
    <row r="448" spans="19:20" x14ac:dyDescent="0.2">
      <c r="S448">
        <v>446</v>
      </c>
      <c r="T448" s="3">
        <v>1178.1747195376529</v>
      </c>
    </row>
    <row r="449" spans="19:20" x14ac:dyDescent="0.2">
      <c r="S449">
        <v>447</v>
      </c>
      <c r="T449" s="3">
        <v>708.34085927439173</v>
      </c>
    </row>
    <row r="450" spans="19:20" x14ac:dyDescent="0.2">
      <c r="S450">
        <v>448</v>
      </c>
      <c r="T450" s="3">
        <v>1475.578205595343</v>
      </c>
    </row>
    <row r="451" spans="19:20" x14ac:dyDescent="0.2">
      <c r="S451">
        <v>449</v>
      </c>
      <c r="T451" s="3">
        <v>959.73295352133266</v>
      </c>
    </row>
    <row r="452" spans="19:20" x14ac:dyDescent="0.2">
      <c r="S452">
        <v>450</v>
      </c>
      <c r="T452" s="3">
        <v>639.87310460803326</v>
      </c>
    </row>
    <row r="453" spans="19:20" x14ac:dyDescent="0.2">
      <c r="S453">
        <v>451</v>
      </c>
      <c r="T453" s="3">
        <v>769.62714378637543</v>
      </c>
    </row>
    <row r="454" spans="19:20" x14ac:dyDescent="0.2">
      <c r="S454">
        <v>452</v>
      </c>
      <c r="T454" s="3">
        <v>946.63480221380132</v>
      </c>
    </row>
    <row r="455" spans="19:20" x14ac:dyDescent="0.2">
      <c r="S455">
        <v>453</v>
      </c>
      <c r="T455" s="3">
        <v>1088.7820826276939</v>
      </c>
    </row>
    <row r="456" spans="19:20" x14ac:dyDescent="0.2">
      <c r="S456">
        <v>454</v>
      </c>
      <c r="T456" s="3">
        <v>1046.4588503758557</v>
      </c>
    </row>
    <row r="457" spans="19:20" x14ac:dyDescent="0.2">
      <c r="S457">
        <v>455</v>
      </c>
      <c r="T457" s="3">
        <v>1208.5087955067236</v>
      </c>
    </row>
    <row r="458" spans="19:20" x14ac:dyDescent="0.2">
      <c r="S458">
        <v>456</v>
      </c>
      <c r="T458" s="3">
        <v>741.17428481334332</v>
      </c>
    </row>
    <row r="459" spans="19:20" x14ac:dyDescent="0.2">
      <c r="S459">
        <v>457</v>
      </c>
      <c r="T459" s="3">
        <v>912.57438388446803</v>
      </c>
    </row>
    <row r="460" spans="19:20" x14ac:dyDescent="0.2">
      <c r="S460">
        <v>458</v>
      </c>
      <c r="T460" s="3">
        <v>1089.8206413951391</v>
      </c>
    </row>
    <row r="461" spans="19:20" x14ac:dyDescent="0.2">
      <c r="S461">
        <v>459</v>
      </c>
      <c r="T461" s="3">
        <v>1220.2915874362272</v>
      </c>
    </row>
    <row r="462" spans="19:20" x14ac:dyDescent="0.2">
      <c r="S462">
        <v>460</v>
      </c>
      <c r="T462" s="3">
        <v>990.68012322628499</v>
      </c>
    </row>
    <row r="463" spans="19:20" x14ac:dyDescent="0.2">
      <c r="S463">
        <v>461</v>
      </c>
      <c r="T463" s="3">
        <v>992.10418915427931</v>
      </c>
    </row>
    <row r="464" spans="19:20" x14ac:dyDescent="0.2">
      <c r="S464">
        <v>462</v>
      </c>
      <c r="T464" s="3">
        <v>751.06658464868883</v>
      </c>
    </row>
    <row r="465" spans="19:20" x14ac:dyDescent="0.2">
      <c r="S465">
        <v>463</v>
      </c>
      <c r="T465" s="3">
        <v>852.01709314949289</v>
      </c>
    </row>
    <row r="466" spans="19:20" x14ac:dyDescent="0.2">
      <c r="S466">
        <v>464</v>
      </c>
      <c r="T466" s="3">
        <v>887.84962678634349</v>
      </c>
    </row>
    <row r="467" spans="19:20" x14ac:dyDescent="0.2">
      <c r="S467">
        <v>465</v>
      </c>
      <c r="T467" s="3">
        <v>877.23671645929983</v>
      </c>
    </row>
    <row r="468" spans="19:20" x14ac:dyDescent="0.2">
      <c r="S468">
        <v>466</v>
      </c>
      <c r="T468" s="3">
        <v>1267.1524412694125</v>
      </c>
    </row>
    <row r="469" spans="19:20" x14ac:dyDescent="0.2">
      <c r="S469">
        <v>467</v>
      </c>
      <c r="T469" s="3">
        <v>942.34216529464254</v>
      </c>
    </row>
    <row r="470" spans="19:20" x14ac:dyDescent="0.2">
      <c r="S470">
        <v>468</v>
      </c>
      <c r="T470" s="3">
        <v>834.27482198606265</v>
      </c>
    </row>
    <row r="471" spans="19:20" x14ac:dyDescent="0.2">
      <c r="S471">
        <v>469</v>
      </c>
      <c r="T471" s="3">
        <v>1513.4654949642713</v>
      </c>
    </row>
    <row r="472" spans="19:20" x14ac:dyDescent="0.2">
      <c r="S472">
        <v>470</v>
      </c>
      <c r="T472" s="3">
        <v>1042.6521001677481</v>
      </c>
    </row>
    <row r="473" spans="19:20" x14ac:dyDescent="0.2">
      <c r="S473">
        <v>471</v>
      </c>
      <c r="T473" s="3">
        <v>965.38580376282755</v>
      </c>
    </row>
    <row r="474" spans="19:20" x14ac:dyDescent="0.2">
      <c r="S474">
        <v>472</v>
      </c>
      <c r="T474" s="3">
        <v>1145.1793040456407</v>
      </c>
    </row>
    <row r="475" spans="19:20" x14ac:dyDescent="0.2">
      <c r="S475">
        <v>473</v>
      </c>
      <c r="T475" s="3">
        <v>984.64078645343932</v>
      </c>
    </row>
    <row r="476" spans="19:20" x14ac:dyDescent="0.2">
      <c r="S476">
        <v>474</v>
      </c>
      <c r="T476" s="3">
        <v>992.8752955270237</v>
      </c>
    </row>
    <row r="477" spans="19:20" x14ac:dyDescent="0.2">
      <c r="S477">
        <v>475</v>
      </c>
      <c r="T477" s="3">
        <v>1399.1427531936729</v>
      </c>
    </row>
    <row r="478" spans="19:20" x14ac:dyDescent="0.2">
      <c r="S478">
        <v>476</v>
      </c>
      <c r="T478" s="3">
        <v>1074.2055132582857</v>
      </c>
    </row>
    <row r="479" spans="19:20" x14ac:dyDescent="0.2">
      <c r="S479">
        <v>477</v>
      </c>
      <c r="T479" s="3">
        <v>1150.0541851946223</v>
      </c>
    </row>
    <row r="480" spans="19:20" x14ac:dyDescent="0.2">
      <c r="S480">
        <v>478</v>
      </c>
      <c r="T480" s="3">
        <v>818.44711618192935</v>
      </c>
    </row>
    <row r="481" spans="19:20" x14ac:dyDescent="0.2">
      <c r="S481">
        <v>479</v>
      </c>
      <c r="T481" s="3">
        <v>683.76610324918681</v>
      </c>
    </row>
    <row r="482" spans="19:20" x14ac:dyDescent="0.2">
      <c r="S482">
        <v>480</v>
      </c>
      <c r="T482" s="3">
        <v>1583.224990065662</v>
      </c>
    </row>
    <row r="483" spans="19:20" x14ac:dyDescent="0.2">
      <c r="S483">
        <v>481</v>
      </c>
      <c r="T483" s="3">
        <v>1163.0830591348818</v>
      </c>
    </row>
    <row r="484" spans="19:20" x14ac:dyDescent="0.2">
      <c r="S484">
        <v>482</v>
      </c>
      <c r="T484" s="3">
        <v>939.81840479235541</v>
      </c>
    </row>
    <row r="485" spans="19:20" x14ac:dyDescent="0.2">
      <c r="S485">
        <v>483</v>
      </c>
      <c r="T485" s="3">
        <v>1296.7099089395379</v>
      </c>
    </row>
    <row r="486" spans="19:20" x14ac:dyDescent="0.2">
      <c r="S486">
        <v>484</v>
      </c>
      <c r="T486" s="3">
        <v>881.05504063750004</v>
      </c>
    </row>
    <row r="487" spans="19:20" x14ac:dyDescent="0.2">
      <c r="S487">
        <v>485</v>
      </c>
      <c r="T487" s="3">
        <v>1332.768138857004</v>
      </c>
    </row>
    <row r="488" spans="19:20" x14ac:dyDescent="0.2">
      <c r="S488">
        <v>486</v>
      </c>
      <c r="T488" s="3">
        <v>1101.3346843681484</v>
      </c>
    </row>
    <row r="489" spans="19:20" x14ac:dyDescent="0.2">
      <c r="S489">
        <v>487</v>
      </c>
      <c r="T489" s="3">
        <v>1177.4610660363749</v>
      </c>
    </row>
    <row r="490" spans="19:20" x14ac:dyDescent="0.2">
      <c r="S490">
        <v>488</v>
      </c>
      <c r="T490" s="3">
        <v>860.42362073245954</v>
      </c>
    </row>
    <row r="491" spans="19:20" x14ac:dyDescent="0.2">
      <c r="S491">
        <v>489</v>
      </c>
      <c r="T491" s="3">
        <v>1127.308036058125</v>
      </c>
    </row>
    <row r="492" spans="19:20" x14ac:dyDescent="0.2">
      <c r="S492">
        <v>490</v>
      </c>
      <c r="T492" s="3">
        <v>1712.1571417648267</v>
      </c>
    </row>
    <row r="493" spans="19:20" x14ac:dyDescent="0.2">
      <c r="S493">
        <v>491</v>
      </c>
      <c r="T493" s="3">
        <v>1219.4714533726399</v>
      </c>
    </row>
    <row r="494" spans="19:20" x14ac:dyDescent="0.2">
      <c r="S494">
        <v>492</v>
      </c>
      <c r="T494" s="3">
        <v>982.80826884057046</v>
      </c>
    </row>
    <row r="495" spans="19:20" x14ac:dyDescent="0.2">
      <c r="S495">
        <v>493</v>
      </c>
      <c r="T495" s="3">
        <v>959.71106741134827</v>
      </c>
    </row>
    <row r="496" spans="19:20" x14ac:dyDescent="0.2">
      <c r="S496">
        <v>494</v>
      </c>
      <c r="T496" s="3">
        <v>717.78581859183964</v>
      </c>
    </row>
    <row r="497" spans="19:20" x14ac:dyDescent="0.2">
      <c r="S497">
        <v>495</v>
      </c>
      <c r="T497" s="3">
        <v>1168.4062747588393</v>
      </c>
    </row>
    <row r="498" spans="19:20" x14ac:dyDescent="0.2">
      <c r="S498">
        <v>496</v>
      </c>
      <c r="T498" s="3">
        <v>1175.6097707004265</v>
      </c>
    </row>
    <row r="499" spans="19:20" x14ac:dyDescent="0.2">
      <c r="S499">
        <v>497</v>
      </c>
      <c r="T499" s="3">
        <v>1251.3322758807242</v>
      </c>
    </row>
    <row r="500" spans="19:20" x14ac:dyDescent="0.2">
      <c r="S500">
        <v>498</v>
      </c>
      <c r="T500" s="3">
        <v>1246.8436956687424</v>
      </c>
    </row>
    <row r="501" spans="19:20" x14ac:dyDescent="0.2">
      <c r="S501">
        <v>499</v>
      </c>
      <c r="T501" s="3">
        <v>798.58870830015655</v>
      </c>
    </row>
    <row r="502" spans="19:20" x14ac:dyDescent="0.2">
      <c r="S502">
        <v>500</v>
      </c>
      <c r="T502" s="3">
        <v>977.69453289016735</v>
      </c>
    </row>
    <row r="503" spans="19:20" x14ac:dyDescent="0.2">
      <c r="S503">
        <v>501</v>
      </c>
      <c r="T503" s="3">
        <v>715.86933903865111</v>
      </c>
    </row>
    <row r="504" spans="19:20" x14ac:dyDescent="0.2">
      <c r="S504">
        <v>502</v>
      </c>
      <c r="T504" s="3">
        <v>1129.5198342043552</v>
      </c>
    </row>
    <row r="505" spans="19:20" x14ac:dyDescent="0.2">
      <c r="S505">
        <v>503</v>
      </c>
      <c r="T505" s="3">
        <v>898.15198007159472</v>
      </c>
    </row>
    <row r="506" spans="19:20" x14ac:dyDescent="0.2">
      <c r="S506">
        <v>504</v>
      </c>
      <c r="T506" s="3">
        <v>863.10169908502337</v>
      </c>
    </row>
    <row r="507" spans="19:20" x14ac:dyDescent="0.2">
      <c r="S507">
        <v>505</v>
      </c>
      <c r="T507" s="3">
        <v>1080.942768246427</v>
      </c>
    </row>
    <row r="508" spans="19:20" x14ac:dyDescent="0.2">
      <c r="S508">
        <v>506</v>
      </c>
      <c r="T508" s="3">
        <v>868.771401061868</v>
      </c>
    </row>
    <row r="509" spans="19:20" x14ac:dyDescent="0.2">
      <c r="S509">
        <v>507</v>
      </c>
      <c r="T509" s="3">
        <v>1299.8150099035147</v>
      </c>
    </row>
    <row r="510" spans="19:20" x14ac:dyDescent="0.2">
      <c r="S510">
        <v>508</v>
      </c>
      <c r="T510" s="3">
        <v>1134.3488440938431</v>
      </c>
    </row>
    <row r="511" spans="19:20" x14ac:dyDescent="0.2">
      <c r="S511">
        <v>509</v>
      </c>
      <c r="T511" s="3">
        <v>1035.8462813287638</v>
      </c>
    </row>
    <row r="512" spans="19:20" x14ac:dyDescent="0.2">
      <c r="S512">
        <v>510</v>
      </c>
      <c r="T512" s="3">
        <v>1483.0742315318282</v>
      </c>
    </row>
    <row r="513" spans="19:20" x14ac:dyDescent="0.2">
      <c r="S513">
        <v>511</v>
      </c>
      <c r="T513" s="3">
        <v>1166.8760870890451</v>
      </c>
    </row>
    <row r="514" spans="19:20" x14ac:dyDescent="0.2">
      <c r="S514">
        <v>512</v>
      </c>
      <c r="T514" s="3">
        <v>1011.8481208322808</v>
      </c>
    </row>
    <row r="515" spans="19:20" x14ac:dyDescent="0.2">
      <c r="S515">
        <v>513</v>
      </c>
      <c r="T515" s="3">
        <v>685.6292795707302</v>
      </c>
    </row>
    <row r="516" spans="19:20" x14ac:dyDescent="0.2">
      <c r="S516">
        <v>514</v>
      </c>
      <c r="T516" s="3">
        <v>1445.3530136667116</v>
      </c>
    </row>
    <row r="517" spans="19:20" x14ac:dyDescent="0.2">
      <c r="S517">
        <v>515</v>
      </c>
      <c r="T517" s="3">
        <v>1133.1766049551111</v>
      </c>
    </row>
    <row r="518" spans="19:20" x14ac:dyDescent="0.2">
      <c r="S518">
        <v>516</v>
      </c>
      <c r="T518" s="3">
        <v>1189.7685367581744</v>
      </c>
    </row>
    <row r="519" spans="19:20" x14ac:dyDescent="0.2">
      <c r="S519">
        <v>517</v>
      </c>
      <c r="T519" s="3">
        <v>1445.2404836878941</v>
      </c>
    </row>
    <row r="520" spans="19:20" x14ac:dyDescent="0.2">
      <c r="S520">
        <v>518</v>
      </c>
      <c r="T520" s="3">
        <v>1380.0425017108312</v>
      </c>
    </row>
    <row r="521" spans="19:20" x14ac:dyDescent="0.2">
      <c r="S521">
        <v>519</v>
      </c>
      <c r="T521" s="3">
        <v>671.86629455736465</v>
      </c>
    </row>
    <row r="522" spans="19:20" x14ac:dyDescent="0.2">
      <c r="S522">
        <v>520</v>
      </c>
      <c r="T522" s="3">
        <v>1052.9886159061623</v>
      </c>
    </row>
    <row r="523" spans="19:20" x14ac:dyDescent="0.2">
      <c r="S523">
        <v>521</v>
      </c>
      <c r="T523" s="3">
        <v>1377.3370788235954</v>
      </c>
    </row>
    <row r="524" spans="19:20" x14ac:dyDescent="0.2">
      <c r="S524">
        <v>522</v>
      </c>
      <c r="T524" s="3">
        <v>1175.4017729452639</v>
      </c>
    </row>
    <row r="525" spans="19:20" x14ac:dyDescent="0.2">
      <c r="S525">
        <v>523</v>
      </c>
      <c r="T525" s="3">
        <v>1107.5265373292641</v>
      </c>
    </row>
    <row r="526" spans="19:20" x14ac:dyDescent="0.2">
      <c r="S526">
        <v>524</v>
      </c>
      <c r="T526" s="3">
        <v>675.26959332582555</v>
      </c>
    </row>
    <row r="527" spans="19:20" x14ac:dyDescent="0.2">
      <c r="S527">
        <v>525</v>
      </c>
      <c r="T527" s="3">
        <v>895.8136587507704</v>
      </c>
    </row>
    <row r="528" spans="19:20" x14ac:dyDescent="0.2">
      <c r="S528">
        <v>526</v>
      </c>
      <c r="T528" s="3">
        <v>1187.9579855983684</v>
      </c>
    </row>
    <row r="529" spans="19:20" x14ac:dyDescent="0.2">
      <c r="S529">
        <v>527</v>
      </c>
      <c r="T529" s="3">
        <v>1069.5947679646158</v>
      </c>
    </row>
    <row r="530" spans="19:20" x14ac:dyDescent="0.2">
      <c r="S530">
        <v>528</v>
      </c>
      <c r="T530" s="3">
        <v>1742.7495807687249</v>
      </c>
    </row>
    <row r="531" spans="19:20" x14ac:dyDescent="0.2">
      <c r="S531">
        <v>529</v>
      </c>
      <c r="T531" s="3">
        <v>925.1310002527714</v>
      </c>
    </row>
    <row r="532" spans="19:20" x14ac:dyDescent="0.2">
      <c r="S532">
        <v>530</v>
      </c>
      <c r="T532" s="3">
        <v>1305.4381428312849</v>
      </c>
    </row>
    <row r="533" spans="19:20" x14ac:dyDescent="0.2">
      <c r="S533">
        <v>531</v>
      </c>
      <c r="T533" s="3">
        <v>1040.5708370841983</v>
      </c>
    </row>
    <row r="534" spans="19:20" x14ac:dyDescent="0.2">
      <c r="S534">
        <v>532</v>
      </c>
      <c r="T534" s="3">
        <v>1563.6939728312589</v>
      </c>
    </row>
    <row r="535" spans="19:20" x14ac:dyDescent="0.2">
      <c r="S535">
        <v>533</v>
      </c>
      <c r="T535" s="3">
        <v>835.64234221281288</v>
      </c>
    </row>
    <row r="536" spans="19:20" x14ac:dyDescent="0.2">
      <c r="S536">
        <v>534</v>
      </c>
      <c r="T536" s="3">
        <v>835.11105783573817</v>
      </c>
    </row>
    <row r="537" spans="19:20" x14ac:dyDescent="0.2">
      <c r="S537">
        <v>535</v>
      </c>
      <c r="T537" s="3">
        <v>1014.9571268849495</v>
      </c>
    </row>
    <row r="538" spans="19:20" x14ac:dyDescent="0.2">
      <c r="S538">
        <v>536</v>
      </c>
      <c r="T538" s="3">
        <v>1028.9811078699845</v>
      </c>
    </row>
    <row r="539" spans="19:20" x14ac:dyDescent="0.2">
      <c r="S539">
        <v>537</v>
      </c>
      <c r="T539" s="3">
        <v>867.56663059237189</v>
      </c>
    </row>
    <row r="540" spans="19:20" x14ac:dyDescent="0.2">
      <c r="S540">
        <v>538</v>
      </c>
      <c r="T540" s="3">
        <v>962.35475641911728</v>
      </c>
    </row>
    <row r="541" spans="19:20" x14ac:dyDescent="0.2">
      <c r="S541">
        <v>539</v>
      </c>
      <c r="T541" s="3">
        <v>1638.3390484675801</v>
      </c>
    </row>
    <row r="542" spans="19:20" x14ac:dyDescent="0.2">
      <c r="S542">
        <v>540</v>
      </c>
      <c r="T542" s="3">
        <v>1024.9664821481135</v>
      </c>
    </row>
    <row r="543" spans="19:20" x14ac:dyDescent="0.2">
      <c r="S543">
        <v>541</v>
      </c>
      <c r="T543" s="3">
        <v>1139.8053087653268</v>
      </c>
    </row>
    <row r="544" spans="19:20" x14ac:dyDescent="0.2">
      <c r="S544">
        <v>542</v>
      </c>
      <c r="T544" s="3">
        <v>1125.8074615684866</v>
      </c>
    </row>
    <row r="545" spans="19:20" x14ac:dyDescent="0.2">
      <c r="S545">
        <v>543</v>
      </c>
      <c r="T545" s="3">
        <v>857.88333556722955</v>
      </c>
    </row>
    <row r="546" spans="19:20" x14ac:dyDescent="0.2">
      <c r="S546">
        <v>544</v>
      </c>
      <c r="T546" s="3">
        <v>912.69833362188069</v>
      </c>
    </row>
    <row r="547" spans="19:20" x14ac:dyDescent="0.2">
      <c r="S547">
        <v>545</v>
      </c>
      <c r="T547" s="3">
        <v>1037.5367925714113</v>
      </c>
    </row>
    <row r="548" spans="19:20" x14ac:dyDescent="0.2">
      <c r="S548">
        <v>546</v>
      </c>
      <c r="T548" s="3">
        <v>1213.0598462725322</v>
      </c>
    </row>
    <row r="549" spans="19:20" x14ac:dyDescent="0.2">
      <c r="S549">
        <v>547</v>
      </c>
      <c r="T549" s="3">
        <v>1031.3903825766681</v>
      </c>
    </row>
    <row r="550" spans="19:20" x14ac:dyDescent="0.2">
      <c r="S550">
        <v>548</v>
      </c>
      <c r="T550" s="3">
        <v>947.94282162948821</v>
      </c>
    </row>
    <row r="551" spans="19:20" x14ac:dyDescent="0.2">
      <c r="S551">
        <v>549</v>
      </c>
      <c r="T551" s="3">
        <v>1343.2621766103191</v>
      </c>
    </row>
    <row r="552" spans="19:20" x14ac:dyDescent="0.2">
      <c r="S552">
        <v>550</v>
      </c>
      <c r="T552" s="3">
        <v>1201.6964527459916</v>
      </c>
    </row>
    <row r="553" spans="19:20" x14ac:dyDescent="0.2">
      <c r="S553">
        <v>551</v>
      </c>
      <c r="T553" s="3">
        <v>1154.6443939680237</v>
      </c>
    </row>
    <row r="554" spans="19:20" x14ac:dyDescent="0.2">
      <c r="S554">
        <v>552</v>
      </c>
      <c r="T554" s="3">
        <v>737.13317229686629</v>
      </c>
    </row>
    <row r="555" spans="19:20" x14ac:dyDescent="0.2">
      <c r="S555">
        <v>553</v>
      </c>
      <c r="T555" s="3">
        <v>1172.1974631396458</v>
      </c>
    </row>
    <row r="556" spans="19:20" x14ac:dyDescent="0.2">
      <c r="S556">
        <v>554</v>
      </c>
      <c r="T556" s="3">
        <v>920.96109880507231</v>
      </c>
    </row>
    <row r="557" spans="19:20" x14ac:dyDescent="0.2">
      <c r="S557">
        <v>555</v>
      </c>
      <c r="T557" s="3">
        <v>1514.1289111818921</v>
      </c>
    </row>
    <row r="558" spans="19:20" x14ac:dyDescent="0.2">
      <c r="S558">
        <v>556</v>
      </c>
      <c r="T558" s="3">
        <v>912.33642766288608</v>
      </c>
    </row>
    <row r="559" spans="19:20" x14ac:dyDescent="0.2">
      <c r="S559">
        <v>557</v>
      </c>
      <c r="T559" s="3">
        <v>1564.370735813483</v>
      </c>
    </row>
    <row r="560" spans="19:20" x14ac:dyDescent="0.2">
      <c r="S560">
        <v>558</v>
      </c>
      <c r="T560" s="3">
        <v>938.07677544011631</v>
      </c>
    </row>
    <row r="561" spans="19:20" x14ac:dyDescent="0.2">
      <c r="S561">
        <v>559</v>
      </c>
      <c r="T561" s="3">
        <v>2148.8556906324561</v>
      </c>
    </row>
    <row r="562" spans="19:20" x14ac:dyDescent="0.2">
      <c r="S562">
        <v>560</v>
      </c>
      <c r="T562" s="3">
        <v>932.76053373507023</v>
      </c>
    </row>
    <row r="563" spans="19:20" x14ac:dyDescent="0.2">
      <c r="S563">
        <v>561</v>
      </c>
      <c r="T563" s="3">
        <v>931.01853692066106</v>
      </c>
    </row>
    <row r="564" spans="19:20" x14ac:dyDescent="0.2">
      <c r="S564">
        <v>562</v>
      </c>
      <c r="T564" s="3">
        <v>1117.8131368937011</v>
      </c>
    </row>
    <row r="565" spans="19:20" x14ac:dyDescent="0.2">
      <c r="S565">
        <v>563</v>
      </c>
      <c r="T565" s="3">
        <v>1114.5809009743964</v>
      </c>
    </row>
    <row r="566" spans="19:20" x14ac:dyDescent="0.2">
      <c r="S566">
        <v>564</v>
      </c>
      <c r="T566" s="3">
        <v>1192.6598625987117</v>
      </c>
    </row>
    <row r="567" spans="19:20" x14ac:dyDescent="0.2">
      <c r="S567">
        <v>565</v>
      </c>
      <c r="T567" s="3">
        <v>1659.7545832528858</v>
      </c>
    </row>
    <row r="568" spans="19:20" x14ac:dyDescent="0.2">
      <c r="S568">
        <v>566</v>
      </c>
      <c r="T568" s="3">
        <v>1230.2362887110494</v>
      </c>
    </row>
    <row r="569" spans="19:20" x14ac:dyDescent="0.2">
      <c r="S569">
        <v>567</v>
      </c>
      <c r="T569" s="3">
        <v>974.55415051497664</v>
      </c>
    </row>
    <row r="570" spans="19:20" x14ac:dyDescent="0.2">
      <c r="S570">
        <v>568</v>
      </c>
      <c r="T570" s="3">
        <v>1680.9339145092983</v>
      </c>
    </row>
    <row r="571" spans="19:20" x14ac:dyDescent="0.2">
      <c r="S571">
        <v>569</v>
      </c>
      <c r="T571" s="3">
        <v>1044.6475708017583</v>
      </c>
    </row>
    <row r="572" spans="19:20" x14ac:dyDescent="0.2">
      <c r="S572">
        <v>570</v>
      </c>
      <c r="T572" s="3">
        <v>911.34785844121313</v>
      </c>
    </row>
    <row r="573" spans="19:20" x14ac:dyDescent="0.2">
      <c r="S573">
        <v>571</v>
      </c>
      <c r="T573" s="3">
        <v>1151.3709636529047</v>
      </c>
    </row>
    <row r="574" spans="19:20" x14ac:dyDescent="0.2">
      <c r="S574">
        <v>572</v>
      </c>
      <c r="T574" s="3">
        <v>1003.8402323926258</v>
      </c>
    </row>
    <row r="575" spans="19:20" x14ac:dyDescent="0.2">
      <c r="S575">
        <v>573</v>
      </c>
      <c r="T575" s="3">
        <v>1350.5004135733225</v>
      </c>
    </row>
    <row r="576" spans="19:20" x14ac:dyDescent="0.2">
      <c r="S576">
        <v>574</v>
      </c>
      <c r="T576" s="3">
        <v>998.19207521381554</v>
      </c>
    </row>
    <row r="577" spans="19:20" x14ac:dyDescent="0.2">
      <c r="S577">
        <v>575</v>
      </c>
      <c r="T577" s="3">
        <v>1257.7155799019406</v>
      </c>
    </row>
    <row r="578" spans="19:20" x14ac:dyDescent="0.2">
      <c r="S578">
        <v>576</v>
      </c>
      <c r="T578" s="3">
        <v>820.31561718884393</v>
      </c>
    </row>
    <row r="579" spans="19:20" x14ac:dyDescent="0.2">
      <c r="S579">
        <v>577</v>
      </c>
      <c r="T579" s="3">
        <v>1201.8973793408391</v>
      </c>
    </row>
    <row r="580" spans="19:20" x14ac:dyDescent="0.2">
      <c r="S580">
        <v>578</v>
      </c>
      <c r="T580" s="3">
        <v>1397.9958162460598</v>
      </c>
    </row>
    <row r="581" spans="19:20" x14ac:dyDescent="0.2">
      <c r="S581">
        <v>579</v>
      </c>
      <c r="T581" s="3">
        <v>1033.7331544573042</v>
      </c>
    </row>
    <row r="582" spans="19:20" x14ac:dyDescent="0.2">
      <c r="S582">
        <v>580</v>
      </c>
      <c r="T582" s="3">
        <v>1179.638943321391</v>
      </c>
    </row>
    <row r="583" spans="19:20" x14ac:dyDescent="0.2">
      <c r="S583">
        <v>581</v>
      </c>
      <c r="T583" s="3">
        <v>1248.6681857066683</v>
      </c>
    </row>
    <row r="584" spans="19:20" x14ac:dyDescent="0.2">
      <c r="S584">
        <v>582</v>
      </c>
      <c r="T584" s="3">
        <v>1162.6927162389302</v>
      </c>
    </row>
    <row r="585" spans="19:20" x14ac:dyDescent="0.2">
      <c r="S585">
        <v>583</v>
      </c>
      <c r="T585" s="3">
        <v>768.05939525140923</v>
      </c>
    </row>
    <row r="586" spans="19:20" x14ac:dyDescent="0.2">
      <c r="S586">
        <v>584</v>
      </c>
      <c r="T586" s="3">
        <v>810.91409626287987</v>
      </c>
    </row>
    <row r="587" spans="19:20" x14ac:dyDescent="0.2">
      <c r="S587">
        <v>585</v>
      </c>
      <c r="T587" s="3">
        <v>1337.6941467319284</v>
      </c>
    </row>
    <row r="588" spans="19:20" x14ac:dyDescent="0.2">
      <c r="S588">
        <v>586</v>
      </c>
      <c r="T588" s="3">
        <v>826.29857201120581</v>
      </c>
    </row>
    <row r="589" spans="19:20" x14ac:dyDescent="0.2">
      <c r="S589">
        <v>587</v>
      </c>
      <c r="T589" s="3">
        <v>883.25781597858952</v>
      </c>
    </row>
    <row r="590" spans="19:20" x14ac:dyDescent="0.2">
      <c r="S590">
        <v>588</v>
      </c>
      <c r="T590" s="3">
        <v>831.68268362544563</v>
      </c>
    </row>
    <row r="591" spans="19:20" x14ac:dyDescent="0.2">
      <c r="S591">
        <v>589</v>
      </c>
      <c r="T591" s="3">
        <v>1336.3013967229608</v>
      </c>
    </row>
    <row r="592" spans="19:20" x14ac:dyDescent="0.2">
      <c r="S592">
        <v>590</v>
      </c>
      <c r="T592" s="3">
        <v>710.7555970311023</v>
      </c>
    </row>
    <row r="593" spans="19:20" x14ac:dyDescent="0.2">
      <c r="S593">
        <v>591</v>
      </c>
      <c r="T593" s="3">
        <v>970.62861479045364</v>
      </c>
    </row>
    <row r="594" spans="19:20" x14ac:dyDescent="0.2">
      <c r="S594">
        <v>592</v>
      </c>
      <c r="T594" s="3">
        <v>1085.8437039640728</v>
      </c>
    </row>
    <row r="595" spans="19:20" x14ac:dyDescent="0.2">
      <c r="S595">
        <v>593</v>
      </c>
      <c r="T595" s="3">
        <v>1407.0716715437768</v>
      </c>
    </row>
    <row r="596" spans="19:20" x14ac:dyDescent="0.2">
      <c r="S596">
        <v>594</v>
      </c>
      <c r="T596" s="3">
        <v>1061.6018864783296</v>
      </c>
    </row>
    <row r="597" spans="19:20" x14ac:dyDescent="0.2">
      <c r="S597">
        <v>595</v>
      </c>
      <c r="T597" s="3">
        <v>927.2427895623216</v>
      </c>
    </row>
    <row r="598" spans="19:20" x14ac:dyDescent="0.2">
      <c r="S598">
        <v>596</v>
      </c>
      <c r="T598" s="3">
        <v>1070.4651218922095</v>
      </c>
    </row>
    <row r="599" spans="19:20" x14ac:dyDescent="0.2">
      <c r="S599">
        <v>597</v>
      </c>
      <c r="T599" s="3">
        <v>1479.7531284414713</v>
      </c>
    </row>
    <row r="600" spans="19:20" x14ac:dyDescent="0.2">
      <c r="S600">
        <v>598</v>
      </c>
      <c r="T600" s="3">
        <v>835.88986439154837</v>
      </c>
    </row>
    <row r="601" spans="19:20" x14ac:dyDescent="0.2">
      <c r="S601">
        <v>599</v>
      </c>
      <c r="T601" s="3">
        <v>878.20938311107079</v>
      </c>
    </row>
    <row r="602" spans="19:20" x14ac:dyDescent="0.2">
      <c r="S602">
        <v>600</v>
      </c>
      <c r="T602" s="3">
        <v>1284.5841433087976</v>
      </c>
    </row>
    <row r="603" spans="19:20" x14ac:dyDescent="0.2">
      <c r="S603">
        <v>601</v>
      </c>
      <c r="T603" s="3">
        <v>786.67531581933167</v>
      </c>
    </row>
    <row r="604" spans="19:20" x14ac:dyDescent="0.2">
      <c r="S604">
        <v>602</v>
      </c>
      <c r="T604" s="3">
        <v>851.97166799667514</v>
      </c>
    </row>
    <row r="605" spans="19:20" x14ac:dyDescent="0.2">
      <c r="S605">
        <v>603</v>
      </c>
      <c r="T605" s="3">
        <v>689.26308289683402</v>
      </c>
    </row>
    <row r="606" spans="19:20" x14ac:dyDescent="0.2">
      <c r="S606">
        <v>604</v>
      </c>
      <c r="T606" s="3">
        <v>689.62941955895019</v>
      </c>
    </row>
    <row r="607" spans="19:20" x14ac:dyDescent="0.2">
      <c r="S607">
        <v>605</v>
      </c>
      <c r="T607" s="3">
        <v>1186.9284473981347</v>
      </c>
    </row>
    <row r="608" spans="19:20" x14ac:dyDescent="0.2">
      <c r="S608">
        <v>606</v>
      </c>
      <c r="T608" s="3">
        <v>973.27449002392279</v>
      </c>
    </row>
    <row r="609" spans="19:20" x14ac:dyDescent="0.2">
      <c r="S609">
        <v>607</v>
      </c>
      <c r="T609" s="3">
        <v>838.1256093549149</v>
      </c>
    </row>
    <row r="610" spans="19:20" x14ac:dyDescent="0.2">
      <c r="S610">
        <v>608</v>
      </c>
      <c r="T610" s="3">
        <v>1356.7590036175161</v>
      </c>
    </row>
    <row r="611" spans="19:20" x14ac:dyDescent="0.2">
      <c r="S611">
        <v>609</v>
      </c>
      <c r="T611" s="3">
        <v>709.02994861484103</v>
      </c>
    </row>
    <row r="612" spans="19:20" x14ac:dyDescent="0.2">
      <c r="S612">
        <v>610</v>
      </c>
      <c r="T612" s="3">
        <v>1041.64088291344</v>
      </c>
    </row>
    <row r="613" spans="19:20" x14ac:dyDescent="0.2">
      <c r="S613">
        <v>611</v>
      </c>
      <c r="T613" s="3">
        <v>1054.1954147926433</v>
      </c>
    </row>
    <row r="614" spans="19:20" x14ac:dyDescent="0.2">
      <c r="S614">
        <v>612</v>
      </c>
      <c r="T614" s="3">
        <v>878.68889022867984</v>
      </c>
    </row>
    <row r="615" spans="19:20" x14ac:dyDescent="0.2">
      <c r="S615">
        <v>613</v>
      </c>
      <c r="T615" s="3">
        <v>808.5683532903405</v>
      </c>
    </row>
    <row r="616" spans="19:20" x14ac:dyDescent="0.2">
      <c r="S616">
        <v>614</v>
      </c>
      <c r="T616" s="3">
        <v>1124.6129920070889</v>
      </c>
    </row>
    <row r="617" spans="19:20" x14ac:dyDescent="0.2">
      <c r="S617">
        <v>615</v>
      </c>
      <c r="T617" s="3">
        <v>1073.2544279640431</v>
      </c>
    </row>
    <row r="618" spans="19:20" x14ac:dyDescent="0.2">
      <c r="S618">
        <v>616</v>
      </c>
      <c r="T618" s="3">
        <v>1062.5442076440104</v>
      </c>
    </row>
    <row r="619" spans="19:20" x14ac:dyDescent="0.2">
      <c r="S619">
        <v>617</v>
      </c>
      <c r="T619" s="3">
        <v>786.42026932108968</v>
      </c>
    </row>
    <row r="620" spans="19:20" x14ac:dyDescent="0.2">
      <c r="S620">
        <v>618</v>
      </c>
      <c r="T620" s="3">
        <v>1397.3927049210577</v>
      </c>
    </row>
    <row r="621" spans="19:20" x14ac:dyDescent="0.2">
      <c r="S621">
        <v>619</v>
      </c>
      <c r="T621" s="3">
        <v>1339.2740937444064</v>
      </c>
    </row>
    <row r="622" spans="19:20" x14ac:dyDescent="0.2">
      <c r="S622">
        <v>620</v>
      </c>
      <c r="T622" s="3">
        <v>825.81429540215709</v>
      </c>
    </row>
    <row r="623" spans="19:20" x14ac:dyDescent="0.2">
      <c r="S623">
        <v>621</v>
      </c>
      <c r="T623" s="3">
        <v>867.42792284652114</v>
      </c>
    </row>
    <row r="624" spans="19:20" x14ac:dyDescent="0.2">
      <c r="S624">
        <v>622</v>
      </c>
      <c r="T624" s="3">
        <v>859.65231744179448</v>
      </c>
    </row>
    <row r="625" spans="19:20" x14ac:dyDescent="0.2">
      <c r="S625">
        <v>623</v>
      </c>
      <c r="T625" s="3">
        <v>1056.7590619105686</v>
      </c>
    </row>
    <row r="626" spans="19:20" x14ac:dyDescent="0.2">
      <c r="S626">
        <v>624</v>
      </c>
      <c r="T626" s="3">
        <v>833.23199914952443</v>
      </c>
    </row>
    <row r="627" spans="19:20" x14ac:dyDescent="0.2">
      <c r="S627">
        <v>625</v>
      </c>
      <c r="T627" s="3">
        <v>996.78262572930362</v>
      </c>
    </row>
    <row r="628" spans="19:20" x14ac:dyDescent="0.2">
      <c r="S628">
        <v>626</v>
      </c>
      <c r="T628" s="3">
        <v>702.31015356152238</v>
      </c>
    </row>
    <row r="629" spans="19:20" x14ac:dyDescent="0.2">
      <c r="S629">
        <v>627</v>
      </c>
      <c r="T629" s="3">
        <v>1077.6760579116597</v>
      </c>
    </row>
    <row r="630" spans="19:20" x14ac:dyDescent="0.2">
      <c r="S630">
        <v>628</v>
      </c>
      <c r="T630" s="3">
        <v>1149.1234149902596</v>
      </c>
    </row>
    <row r="631" spans="19:20" x14ac:dyDescent="0.2">
      <c r="S631">
        <v>629</v>
      </c>
      <c r="T631" s="3">
        <v>1420.4631359525411</v>
      </c>
    </row>
    <row r="632" spans="19:20" x14ac:dyDescent="0.2">
      <c r="S632">
        <v>630</v>
      </c>
      <c r="T632" s="3">
        <v>895.96395604703332</v>
      </c>
    </row>
    <row r="633" spans="19:20" x14ac:dyDescent="0.2">
      <c r="S633">
        <v>631</v>
      </c>
      <c r="T633" s="3">
        <v>1073.1545269376636</v>
      </c>
    </row>
    <row r="634" spans="19:20" x14ac:dyDescent="0.2">
      <c r="S634">
        <v>632</v>
      </c>
      <c r="T634" s="3">
        <v>900.04519668952184</v>
      </c>
    </row>
    <row r="635" spans="19:20" x14ac:dyDescent="0.2">
      <c r="S635">
        <v>633</v>
      </c>
      <c r="T635" s="3">
        <v>548.64664931909249</v>
      </c>
    </row>
    <row r="636" spans="19:20" x14ac:dyDescent="0.2">
      <c r="S636">
        <v>634</v>
      </c>
      <c r="T636" s="3">
        <v>1319.7039339685496</v>
      </c>
    </row>
    <row r="637" spans="19:20" x14ac:dyDescent="0.2">
      <c r="S637">
        <v>635</v>
      </c>
      <c r="T637" s="3">
        <v>1290.8038220714127</v>
      </c>
    </row>
    <row r="638" spans="19:20" x14ac:dyDescent="0.2">
      <c r="S638">
        <v>636</v>
      </c>
      <c r="T638" s="3">
        <v>744.83102715423763</v>
      </c>
    </row>
    <row r="639" spans="19:20" x14ac:dyDescent="0.2">
      <c r="S639">
        <v>637</v>
      </c>
      <c r="T639" s="3">
        <v>914.19729774063615</v>
      </c>
    </row>
    <row r="640" spans="19:20" x14ac:dyDescent="0.2">
      <c r="S640">
        <v>638</v>
      </c>
      <c r="T640" s="3">
        <v>962.65290519018095</v>
      </c>
    </row>
    <row r="641" spans="19:20" x14ac:dyDescent="0.2">
      <c r="S641">
        <v>639</v>
      </c>
      <c r="T641" s="3">
        <v>855.32965116102298</v>
      </c>
    </row>
    <row r="642" spans="19:20" x14ac:dyDescent="0.2">
      <c r="S642">
        <v>640</v>
      </c>
      <c r="T642" s="3">
        <v>800.98899935622978</v>
      </c>
    </row>
    <row r="643" spans="19:20" x14ac:dyDescent="0.2">
      <c r="S643">
        <v>641</v>
      </c>
      <c r="T643" s="3">
        <v>1032.9349657313494</v>
      </c>
    </row>
    <row r="644" spans="19:20" x14ac:dyDescent="0.2">
      <c r="S644">
        <v>642</v>
      </c>
      <c r="T644" s="3">
        <v>917.53087139544266</v>
      </c>
    </row>
    <row r="645" spans="19:20" x14ac:dyDescent="0.2">
      <c r="S645">
        <v>643</v>
      </c>
      <c r="T645" s="3">
        <v>1247.6474018749313</v>
      </c>
    </row>
    <row r="646" spans="19:20" x14ac:dyDescent="0.2">
      <c r="S646">
        <v>644</v>
      </c>
      <c r="T646" s="3">
        <v>1847.691953449807</v>
      </c>
    </row>
    <row r="647" spans="19:20" x14ac:dyDescent="0.2">
      <c r="S647">
        <v>645</v>
      </c>
      <c r="T647" s="3">
        <v>977.41061588638718</v>
      </c>
    </row>
    <row r="648" spans="19:20" x14ac:dyDescent="0.2">
      <c r="S648">
        <v>646</v>
      </c>
      <c r="T648" s="3">
        <v>721.3406670928249</v>
      </c>
    </row>
    <row r="649" spans="19:20" x14ac:dyDescent="0.2">
      <c r="S649">
        <v>647</v>
      </c>
      <c r="T649" s="3">
        <v>1000.2874411639527</v>
      </c>
    </row>
    <row r="650" spans="19:20" x14ac:dyDescent="0.2">
      <c r="S650">
        <v>648</v>
      </c>
      <c r="T650" s="3">
        <v>1539.2730885711519</v>
      </c>
    </row>
    <row r="651" spans="19:20" x14ac:dyDescent="0.2">
      <c r="S651">
        <v>649</v>
      </c>
      <c r="T651" s="3">
        <v>1251.9081710432818</v>
      </c>
    </row>
    <row r="652" spans="19:20" x14ac:dyDescent="0.2">
      <c r="S652">
        <v>650</v>
      </c>
      <c r="T652" s="3">
        <v>919.61215825857073</v>
      </c>
    </row>
    <row r="653" spans="19:20" x14ac:dyDescent="0.2">
      <c r="S653">
        <v>651</v>
      </c>
      <c r="T653" s="3">
        <v>1111.5413852035229</v>
      </c>
    </row>
    <row r="654" spans="19:20" x14ac:dyDescent="0.2">
      <c r="S654">
        <v>652</v>
      </c>
      <c r="T654" s="3">
        <v>1040.2853213360252</v>
      </c>
    </row>
    <row r="655" spans="19:20" x14ac:dyDescent="0.2">
      <c r="S655">
        <v>653</v>
      </c>
      <c r="T655" s="3">
        <v>902.91138682602616</v>
      </c>
    </row>
    <row r="656" spans="19:20" x14ac:dyDescent="0.2">
      <c r="S656">
        <v>654</v>
      </c>
      <c r="T656" s="3">
        <v>1278.8531993479471</v>
      </c>
    </row>
    <row r="657" spans="19:20" x14ac:dyDescent="0.2">
      <c r="S657">
        <v>655</v>
      </c>
      <c r="T657" s="3">
        <v>1478.8165667205317</v>
      </c>
    </row>
    <row r="658" spans="19:20" x14ac:dyDescent="0.2">
      <c r="S658">
        <v>656</v>
      </c>
      <c r="T658" s="3">
        <v>1001.3974759038424</v>
      </c>
    </row>
    <row r="659" spans="19:20" x14ac:dyDescent="0.2">
      <c r="S659">
        <v>657</v>
      </c>
      <c r="T659" s="3">
        <v>1626.0696046426824</v>
      </c>
    </row>
    <row r="660" spans="19:20" x14ac:dyDescent="0.2">
      <c r="S660">
        <v>658</v>
      </c>
      <c r="T660" s="3">
        <v>1212.9039184082715</v>
      </c>
    </row>
    <row r="661" spans="19:20" x14ac:dyDescent="0.2">
      <c r="S661">
        <v>659</v>
      </c>
      <c r="T661" s="3">
        <v>1094.0184162519245</v>
      </c>
    </row>
    <row r="662" spans="19:20" x14ac:dyDescent="0.2">
      <c r="S662">
        <v>660</v>
      </c>
      <c r="T662" s="3">
        <v>1045.0599940524912</v>
      </c>
    </row>
    <row r="663" spans="19:20" x14ac:dyDescent="0.2">
      <c r="S663">
        <v>661</v>
      </c>
      <c r="T663" s="3">
        <v>789.37090989394414</v>
      </c>
    </row>
    <row r="664" spans="19:20" x14ac:dyDescent="0.2">
      <c r="S664">
        <v>662</v>
      </c>
      <c r="T664" s="3">
        <v>1345.4795894482602</v>
      </c>
    </row>
    <row r="665" spans="19:20" x14ac:dyDescent="0.2">
      <c r="S665">
        <v>663</v>
      </c>
      <c r="T665" s="3">
        <v>1356.2245866927883</v>
      </c>
    </row>
    <row r="666" spans="19:20" x14ac:dyDescent="0.2">
      <c r="S666">
        <v>664</v>
      </c>
      <c r="T666" s="3">
        <v>1099.2927767273748</v>
      </c>
    </row>
    <row r="667" spans="19:20" x14ac:dyDescent="0.2">
      <c r="S667">
        <v>665</v>
      </c>
      <c r="T667" s="3">
        <v>1161.3851297243441</v>
      </c>
    </row>
    <row r="668" spans="19:20" x14ac:dyDescent="0.2">
      <c r="S668">
        <v>666</v>
      </c>
      <c r="T668" s="3">
        <v>1096.4901341508353</v>
      </c>
    </row>
    <row r="669" spans="19:20" x14ac:dyDescent="0.2">
      <c r="S669">
        <v>667</v>
      </c>
      <c r="T669" s="3">
        <v>846.87405026696229</v>
      </c>
    </row>
    <row r="670" spans="19:20" x14ac:dyDescent="0.2">
      <c r="S670">
        <v>668</v>
      </c>
      <c r="T670" s="3">
        <v>1451.1827402602607</v>
      </c>
    </row>
    <row r="671" spans="19:20" x14ac:dyDescent="0.2">
      <c r="S671">
        <v>669</v>
      </c>
      <c r="T671" s="3">
        <v>901.69619057650289</v>
      </c>
    </row>
    <row r="672" spans="19:20" x14ac:dyDescent="0.2">
      <c r="S672">
        <v>670</v>
      </c>
      <c r="T672" s="3">
        <v>1276.5672591665739</v>
      </c>
    </row>
    <row r="673" spans="19:20" x14ac:dyDescent="0.2">
      <c r="S673">
        <v>671</v>
      </c>
      <c r="T673" s="3">
        <v>1049.558096263868</v>
      </c>
    </row>
    <row r="674" spans="19:20" x14ac:dyDescent="0.2">
      <c r="S674">
        <v>672</v>
      </c>
      <c r="T674" s="3">
        <v>1224.2434140437938</v>
      </c>
    </row>
    <row r="675" spans="19:20" x14ac:dyDescent="0.2">
      <c r="S675">
        <v>673</v>
      </c>
      <c r="T675" s="3">
        <v>1161.1363889686943</v>
      </c>
    </row>
    <row r="676" spans="19:20" x14ac:dyDescent="0.2">
      <c r="S676">
        <v>674</v>
      </c>
      <c r="T676" s="3">
        <v>998.85439252141941</v>
      </c>
    </row>
    <row r="677" spans="19:20" x14ac:dyDescent="0.2">
      <c r="S677">
        <v>675</v>
      </c>
      <c r="T677" s="3">
        <v>1135.2861621795741</v>
      </c>
    </row>
    <row r="678" spans="19:20" x14ac:dyDescent="0.2">
      <c r="S678">
        <v>676</v>
      </c>
      <c r="T678" s="3">
        <v>804.33620525629078</v>
      </c>
    </row>
    <row r="679" spans="19:20" x14ac:dyDescent="0.2">
      <c r="S679">
        <v>677</v>
      </c>
      <c r="T679" s="3">
        <v>642.35709110628625</v>
      </c>
    </row>
    <row r="680" spans="19:20" x14ac:dyDescent="0.2">
      <c r="S680">
        <v>678</v>
      </c>
      <c r="T680" s="3">
        <v>970.74779211383293</v>
      </c>
    </row>
    <row r="681" spans="19:20" x14ac:dyDescent="0.2">
      <c r="S681">
        <v>679</v>
      </c>
      <c r="T681" s="3">
        <v>1202.9812561108133</v>
      </c>
    </row>
    <row r="682" spans="19:20" x14ac:dyDescent="0.2">
      <c r="S682">
        <v>680</v>
      </c>
      <c r="T682" s="3">
        <v>1066.1317555202629</v>
      </c>
    </row>
    <row r="683" spans="19:20" x14ac:dyDescent="0.2">
      <c r="S683">
        <v>681</v>
      </c>
      <c r="T683" s="3">
        <v>1271.72339400801</v>
      </c>
    </row>
    <row r="684" spans="19:20" x14ac:dyDescent="0.2">
      <c r="S684">
        <v>682</v>
      </c>
      <c r="T684" s="3">
        <v>1316.4963799530406</v>
      </c>
    </row>
    <row r="685" spans="19:20" x14ac:dyDescent="0.2">
      <c r="S685">
        <v>683</v>
      </c>
      <c r="T685" s="3">
        <v>1040.9275770662839</v>
      </c>
    </row>
    <row r="686" spans="19:20" x14ac:dyDescent="0.2">
      <c r="S686">
        <v>684</v>
      </c>
      <c r="T686" s="3">
        <v>697.97578211200482</v>
      </c>
    </row>
    <row r="687" spans="19:20" x14ac:dyDescent="0.2">
      <c r="S687">
        <v>685</v>
      </c>
      <c r="T687" s="3">
        <v>888.05735832599134</v>
      </c>
    </row>
    <row r="688" spans="19:20" x14ac:dyDescent="0.2">
      <c r="S688">
        <v>686</v>
      </c>
      <c r="T688" s="3">
        <v>1213.5986392713774</v>
      </c>
    </row>
    <row r="689" spans="19:20" x14ac:dyDescent="0.2">
      <c r="S689">
        <v>687</v>
      </c>
      <c r="T689" s="3">
        <v>1333.8499982943706</v>
      </c>
    </row>
    <row r="690" spans="19:20" x14ac:dyDescent="0.2">
      <c r="S690">
        <v>688</v>
      </c>
      <c r="T690" s="3">
        <v>1287.6108790972692</v>
      </c>
    </row>
    <row r="691" spans="19:20" x14ac:dyDescent="0.2">
      <c r="S691">
        <v>689</v>
      </c>
      <c r="T691" s="3">
        <v>988.47376905918316</v>
      </c>
    </row>
    <row r="692" spans="19:20" x14ac:dyDescent="0.2">
      <c r="S692">
        <v>690</v>
      </c>
      <c r="T692" s="3">
        <v>1091.8906418889117</v>
      </c>
    </row>
    <row r="693" spans="19:20" x14ac:dyDescent="0.2">
      <c r="S693">
        <v>691</v>
      </c>
      <c r="T693" s="3">
        <v>889.85396899767477</v>
      </c>
    </row>
    <row r="694" spans="19:20" x14ac:dyDescent="0.2">
      <c r="S694">
        <v>692</v>
      </c>
      <c r="T694" s="3">
        <v>1164.3514013730983</v>
      </c>
    </row>
    <row r="695" spans="19:20" x14ac:dyDescent="0.2">
      <c r="S695">
        <v>693</v>
      </c>
      <c r="T695" s="3">
        <v>1334.4932208897792</v>
      </c>
    </row>
    <row r="696" spans="19:20" x14ac:dyDescent="0.2">
      <c r="S696">
        <v>694</v>
      </c>
      <c r="T696" s="3">
        <v>755.20855127777634</v>
      </c>
    </row>
    <row r="697" spans="19:20" x14ac:dyDescent="0.2">
      <c r="S697">
        <v>695</v>
      </c>
      <c r="T697" s="3">
        <v>810.08324976128927</v>
      </c>
    </row>
    <row r="698" spans="19:20" x14ac:dyDescent="0.2">
      <c r="S698">
        <v>696</v>
      </c>
      <c r="T698" s="3">
        <v>879.82806160493521</v>
      </c>
    </row>
    <row r="699" spans="19:20" x14ac:dyDescent="0.2">
      <c r="S699">
        <v>697</v>
      </c>
      <c r="T699" s="3">
        <v>1386.5651594382027</v>
      </c>
    </row>
    <row r="700" spans="19:20" x14ac:dyDescent="0.2">
      <c r="S700">
        <v>698</v>
      </c>
      <c r="T700" s="3">
        <v>843.30124765239884</v>
      </c>
    </row>
    <row r="701" spans="19:20" x14ac:dyDescent="0.2">
      <c r="S701">
        <v>699</v>
      </c>
      <c r="T701" s="3">
        <v>1187.5092251743456</v>
      </c>
    </row>
    <row r="702" spans="19:20" x14ac:dyDescent="0.2">
      <c r="S702">
        <v>700</v>
      </c>
      <c r="T702" s="3">
        <v>1329.7240206957317</v>
      </c>
    </row>
    <row r="703" spans="19:20" x14ac:dyDescent="0.2">
      <c r="S703">
        <v>701</v>
      </c>
      <c r="T703" s="3">
        <v>1338.4917459188264</v>
      </c>
    </row>
    <row r="704" spans="19:20" x14ac:dyDescent="0.2">
      <c r="S704">
        <v>702</v>
      </c>
      <c r="T704" s="3">
        <v>1170.2670518883076</v>
      </c>
    </row>
    <row r="705" spans="19:20" x14ac:dyDescent="0.2">
      <c r="S705">
        <v>703</v>
      </c>
      <c r="T705" s="3">
        <v>741.53291511802615</v>
      </c>
    </row>
    <row r="706" spans="19:20" x14ac:dyDescent="0.2">
      <c r="S706">
        <v>704</v>
      </c>
      <c r="T706" s="3">
        <v>891.19143109130948</v>
      </c>
    </row>
    <row r="707" spans="19:20" x14ac:dyDescent="0.2">
      <c r="S707">
        <v>705</v>
      </c>
      <c r="T707" s="3">
        <v>1535.5316398160219</v>
      </c>
    </row>
    <row r="708" spans="19:20" x14ac:dyDescent="0.2">
      <c r="S708">
        <v>706</v>
      </c>
      <c r="T708" s="3">
        <v>649.75278024314412</v>
      </c>
    </row>
    <row r="709" spans="19:20" x14ac:dyDescent="0.2">
      <c r="S709">
        <v>707</v>
      </c>
      <c r="T709" s="3">
        <v>828.10080760583503</v>
      </c>
    </row>
    <row r="710" spans="19:20" x14ac:dyDescent="0.2">
      <c r="S710">
        <v>708</v>
      </c>
      <c r="T710" s="3">
        <v>1029.1894312961667</v>
      </c>
    </row>
    <row r="711" spans="19:20" x14ac:dyDescent="0.2">
      <c r="S711">
        <v>709</v>
      </c>
      <c r="T711" s="3">
        <v>1037.9452842966807</v>
      </c>
    </row>
    <row r="712" spans="19:20" x14ac:dyDescent="0.2">
      <c r="S712">
        <v>710</v>
      </c>
      <c r="T712" s="3">
        <v>905.27299687455047</v>
      </c>
    </row>
    <row r="713" spans="19:20" x14ac:dyDescent="0.2">
      <c r="S713">
        <v>711</v>
      </c>
      <c r="T713" s="3">
        <v>1557.4201743015262</v>
      </c>
    </row>
    <row r="714" spans="19:20" x14ac:dyDescent="0.2">
      <c r="S714">
        <v>712</v>
      </c>
      <c r="T714" s="3">
        <v>1029.6938794482328</v>
      </c>
    </row>
    <row r="715" spans="19:20" x14ac:dyDescent="0.2">
      <c r="S715">
        <v>713</v>
      </c>
      <c r="T715" s="3">
        <v>1079.402426873155</v>
      </c>
    </row>
    <row r="716" spans="19:20" x14ac:dyDescent="0.2">
      <c r="S716">
        <v>714</v>
      </c>
      <c r="T716" s="3">
        <v>1234.0740407010414</v>
      </c>
    </row>
    <row r="717" spans="19:20" x14ac:dyDescent="0.2">
      <c r="S717">
        <v>715</v>
      </c>
      <c r="T717" s="3">
        <v>984.85525388965698</v>
      </c>
    </row>
    <row r="718" spans="19:20" x14ac:dyDescent="0.2">
      <c r="S718">
        <v>716</v>
      </c>
      <c r="T718" s="3">
        <v>896.09599093861084</v>
      </c>
    </row>
    <row r="719" spans="19:20" x14ac:dyDescent="0.2">
      <c r="S719">
        <v>717</v>
      </c>
      <c r="T719" s="3">
        <v>1440.3620651361584</v>
      </c>
    </row>
    <row r="720" spans="19:20" x14ac:dyDescent="0.2">
      <c r="S720">
        <v>718</v>
      </c>
      <c r="T720" s="3">
        <v>1028.3308519252025</v>
      </c>
    </row>
    <row r="721" spans="19:20" x14ac:dyDescent="0.2">
      <c r="S721">
        <v>719</v>
      </c>
      <c r="T721" s="3">
        <v>762.89119146332291</v>
      </c>
    </row>
    <row r="722" spans="19:20" x14ac:dyDescent="0.2">
      <c r="S722">
        <v>720</v>
      </c>
      <c r="T722" s="3">
        <v>920.23494974035805</v>
      </c>
    </row>
    <row r="723" spans="19:20" x14ac:dyDescent="0.2">
      <c r="S723">
        <v>721</v>
      </c>
      <c r="T723" s="3">
        <v>1300.9755505128119</v>
      </c>
    </row>
    <row r="724" spans="19:20" x14ac:dyDescent="0.2">
      <c r="S724">
        <v>722</v>
      </c>
      <c r="T724" s="3">
        <v>892.45879089491234</v>
      </c>
    </row>
    <row r="725" spans="19:20" x14ac:dyDescent="0.2">
      <c r="S725">
        <v>723</v>
      </c>
      <c r="T725" s="3">
        <v>1093.4840050785701</v>
      </c>
    </row>
    <row r="726" spans="19:20" x14ac:dyDescent="0.2">
      <c r="S726">
        <v>724</v>
      </c>
      <c r="T726" s="3">
        <v>1341.763553418464</v>
      </c>
    </row>
    <row r="727" spans="19:20" x14ac:dyDescent="0.2">
      <c r="S727">
        <v>725</v>
      </c>
      <c r="T727" s="3">
        <v>1110.6859285233622</v>
      </c>
    </row>
    <row r="728" spans="19:20" x14ac:dyDescent="0.2">
      <c r="S728">
        <v>726</v>
      </c>
      <c r="T728" s="3">
        <v>1377.8416126268041</v>
      </c>
    </row>
    <row r="729" spans="19:20" x14ac:dyDescent="0.2">
      <c r="S729">
        <v>727</v>
      </c>
      <c r="T729" s="3">
        <v>877.64898171608263</v>
      </c>
    </row>
    <row r="730" spans="19:20" x14ac:dyDescent="0.2">
      <c r="S730">
        <v>728</v>
      </c>
      <c r="T730" s="3">
        <v>955.71956728082091</v>
      </c>
    </row>
    <row r="731" spans="19:20" x14ac:dyDescent="0.2">
      <c r="S731">
        <v>729</v>
      </c>
      <c r="T731" s="3">
        <v>992.13455461323224</v>
      </c>
    </row>
    <row r="732" spans="19:20" x14ac:dyDescent="0.2">
      <c r="S732">
        <v>730</v>
      </c>
      <c r="T732" s="3">
        <v>854.49448913498452</v>
      </c>
    </row>
    <row r="733" spans="19:20" x14ac:dyDescent="0.2">
      <c r="S733">
        <v>731</v>
      </c>
      <c r="T733" s="3">
        <v>1251.1805241848544</v>
      </c>
    </row>
    <row r="734" spans="19:20" x14ac:dyDescent="0.2">
      <c r="S734">
        <v>732</v>
      </c>
      <c r="T734" s="3">
        <v>1542.6457259802328</v>
      </c>
    </row>
    <row r="735" spans="19:20" x14ac:dyDescent="0.2">
      <c r="S735">
        <v>733</v>
      </c>
      <c r="T735" s="3">
        <v>1194.053701680908</v>
      </c>
    </row>
    <row r="736" spans="19:20" x14ac:dyDescent="0.2">
      <c r="S736">
        <v>734</v>
      </c>
      <c r="T736" s="3">
        <v>939.7312921372677</v>
      </c>
    </row>
    <row r="737" spans="19:20" x14ac:dyDescent="0.2">
      <c r="S737">
        <v>735</v>
      </c>
      <c r="T737" s="3">
        <v>943.19304779719209</v>
      </c>
    </row>
    <row r="738" spans="19:20" x14ac:dyDescent="0.2">
      <c r="S738">
        <v>736</v>
      </c>
      <c r="T738" s="3">
        <v>799.76987402642521</v>
      </c>
    </row>
    <row r="739" spans="19:20" x14ac:dyDescent="0.2">
      <c r="S739">
        <v>737</v>
      </c>
      <c r="T739" s="3">
        <v>1209.3450696982543</v>
      </c>
    </row>
    <row r="740" spans="19:20" x14ac:dyDescent="0.2">
      <c r="S740">
        <v>738</v>
      </c>
      <c r="T740" s="3">
        <v>716.58138566456034</v>
      </c>
    </row>
    <row r="741" spans="19:20" x14ac:dyDescent="0.2">
      <c r="S741">
        <v>739</v>
      </c>
      <c r="T741" s="3">
        <v>806.46115740251241</v>
      </c>
    </row>
    <row r="742" spans="19:20" x14ac:dyDescent="0.2">
      <c r="S742">
        <v>740</v>
      </c>
      <c r="T742" s="3">
        <v>1141.6423769045803</v>
      </c>
    </row>
    <row r="743" spans="19:20" x14ac:dyDescent="0.2">
      <c r="S743">
        <v>741</v>
      </c>
      <c r="T743" s="3">
        <v>1146.2060901611671</v>
      </c>
    </row>
    <row r="744" spans="19:20" x14ac:dyDescent="0.2">
      <c r="S744">
        <v>742</v>
      </c>
      <c r="T744" s="3">
        <v>1586.5820875329093</v>
      </c>
    </row>
    <row r="745" spans="19:20" x14ac:dyDescent="0.2">
      <c r="S745">
        <v>743</v>
      </c>
      <c r="T745" s="3">
        <v>830.97390231365375</v>
      </c>
    </row>
    <row r="746" spans="19:20" x14ac:dyDescent="0.2">
      <c r="S746">
        <v>744</v>
      </c>
      <c r="T746" s="3">
        <v>1223.050675103231</v>
      </c>
    </row>
    <row r="747" spans="19:20" x14ac:dyDescent="0.2">
      <c r="S747">
        <v>745</v>
      </c>
      <c r="T747" s="3">
        <v>651.10629315690176</v>
      </c>
    </row>
    <row r="748" spans="19:20" x14ac:dyDescent="0.2">
      <c r="S748">
        <v>746</v>
      </c>
      <c r="T748" s="3">
        <v>1030.5942820622565</v>
      </c>
    </row>
    <row r="749" spans="19:20" x14ac:dyDescent="0.2">
      <c r="S749">
        <v>747</v>
      </c>
      <c r="T749" s="3">
        <v>973.68619038142072</v>
      </c>
    </row>
    <row r="750" spans="19:20" x14ac:dyDescent="0.2">
      <c r="S750">
        <v>748</v>
      </c>
      <c r="T750" s="3">
        <v>1012.1849904299344</v>
      </c>
    </row>
    <row r="751" spans="19:20" x14ac:dyDescent="0.2">
      <c r="S751">
        <v>749</v>
      </c>
      <c r="T751" s="3">
        <v>1199.2050415677074</v>
      </c>
    </row>
    <row r="752" spans="19:20" x14ac:dyDescent="0.2">
      <c r="S752">
        <v>750</v>
      </c>
      <c r="T752" s="3">
        <v>1751.8899055174611</v>
      </c>
    </row>
    <row r="753" spans="19:20" x14ac:dyDescent="0.2">
      <c r="S753">
        <v>751</v>
      </c>
      <c r="T753" s="3">
        <v>1176.3666027527411</v>
      </c>
    </row>
    <row r="754" spans="19:20" x14ac:dyDescent="0.2">
      <c r="S754">
        <v>752</v>
      </c>
      <c r="T754" s="3">
        <v>899.67022866825789</v>
      </c>
    </row>
    <row r="755" spans="19:20" x14ac:dyDescent="0.2">
      <c r="S755">
        <v>753</v>
      </c>
      <c r="T755" s="3">
        <v>1246.3099297602457</v>
      </c>
    </row>
    <row r="756" spans="19:20" x14ac:dyDescent="0.2">
      <c r="S756">
        <v>754</v>
      </c>
      <c r="T756" s="3">
        <v>1390.9153063232818</v>
      </c>
    </row>
    <row r="757" spans="19:20" x14ac:dyDescent="0.2">
      <c r="S757">
        <v>755</v>
      </c>
      <c r="T757" s="3">
        <v>943.67038341720115</v>
      </c>
    </row>
    <row r="758" spans="19:20" x14ac:dyDescent="0.2">
      <c r="S758">
        <v>756</v>
      </c>
      <c r="T758" s="3">
        <v>1377.6181925133567</v>
      </c>
    </row>
    <row r="759" spans="19:20" x14ac:dyDescent="0.2">
      <c r="S759">
        <v>757</v>
      </c>
      <c r="T759" s="3">
        <v>987.26913438203781</v>
      </c>
    </row>
    <row r="760" spans="19:20" x14ac:dyDescent="0.2">
      <c r="S760">
        <v>758</v>
      </c>
      <c r="T760" s="3">
        <v>1125.9725408613092</v>
      </c>
    </row>
    <row r="761" spans="19:20" x14ac:dyDescent="0.2">
      <c r="S761">
        <v>759</v>
      </c>
      <c r="T761" s="3">
        <v>1203.5118827387628</v>
      </c>
    </row>
    <row r="762" spans="19:20" x14ac:dyDescent="0.2">
      <c r="S762">
        <v>760</v>
      </c>
      <c r="T762" s="3">
        <v>776.50262293804758</v>
      </c>
    </row>
    <row r="763" spans="19:20" x14ac:dyDescent="0.2">
      <c r="S763">
        <v>761</v>
      </c>
      <c r="T763" s="3">
        <v>1068.1323718625995</v>
      </c>
    </row>
    <row r="764" spans="19:20" x14ac:dyDescent="0.2">
      <c r="S764">
        <v>762</v>
      </c>
      <c r="T764" s="3">
        <v>1063.9299098861252</v>
      </c>
    </row>
    <row r="765" spans="19:20" x14ac:dyDescent="0.2">
      <c r="S765">
        <v>763</v>
      </c>
      <c r="T765" s="3">
        <v>851.2934476875256</v>
      </c>
    </row>
    <row r="766" spans="19:20" x14ac:dyDescent="0.2">
      <c r="S766">
        <v>764</v>
      </c>
      <c r="T766" s="3">
        <v>1161.9717002882383</v>
      </c>
    </row>
    <row r="767" spans="19:20" x14ac:dyDescent="0.2">
      <c r="S767">
        <v>765</v>
      </c>
      <c r="T767" s="3">
        <v>1179.6493690645202</v>
      </c>
    </row>
    <row r="768" spans="19:20" x14ac:dyDescent="0.2">
      <c r="S768">
        <v>766</v>
      </c>
      <c r="T768" s="3">
        <v>997.73314789488165</v>
      </c>
    </row>
    <row r="769" spans="19:20" x14ac:dyDescent="0.2">
      <c r="S769">
        <v>767</v>
      </c>
      <c r="T769" s="3">
        <v>1050.7039584881368</v>
      </c>
    </row>
    <row r="770" spans="19:20" x14ac:dyDescent="0.2">
      <c r="S770">
        <v>768</v>
      </c>
      <c r="T770" s="3">
        <v>1083.8316298677867</v>
      </c>
    </row>
    <row r="771" spans="19:20" x14ac:dyDescent="0.2">
      <c r="S771">
        <v>769</v>
      </c>
      <c r="T771" s="3">
        <v>959.13082402523469</v>
      </c>
    </row>
    <row r="772" spans="19:20" x14ac:dyDescent="0.2">
      <c r="S772">
        <v>770</v>
      </c>
      <c r="T772" s="3">
        <v>1286.1547291576371</v>
      </c>
    </row>
    <row r="773" spans="19:20" x14ac:dyDescent="0.2">
      <c r="S773">
        <v>771</v>
      </c>
      <c r="T773" s="3">
        <v>1466.1568962224887</v>
      </c>
    </row>
    <row r="774" spans="19:20" x14ac:dyDescent="0.2">
      <c r="S774">
        <v>772</v>
      </c>
      <c r="T774" s="3">
        <v>1054.2981518041931</v>
      </c>
    </row>
    <row r="775" spans="19:20" x14ac:dyDescent="0.2">
      <c r="S775">
        <v>773</v>
      </c>
      <c r="T775" s="3">
        <v>1399.5214035039762</v>
      </c>
    </row>
    <row r="776" spans="19:20" x14ac:dyDescent="0.2">
      <c r="S776">
        <v>774</v>
      </c>
      <c r="T776" s="3">
        <v>1527.975941559939</v>
      </c>
    </row>
    <row r="777" spans="19:20" x14ac:dyDescent="0.2">
      <c r="S777">
        <v>775</v>
      </c>
      <c r="T777" s="3">
        <v>656.43589264988543</v>
      </c>
    </row>
    <row r="778" spans="19:20" x14ac:dyDescent="0.2">
      <c r="S778">
        <v>776</v>
      </c>
      <c r="T778" s="3">
        <v>1073.2772251589085</v>
      </c>
    </row>
    <row r="779" spans="19:20" x14ac:dyDescent="0.2">
      <c r="S779">
        <v>777</v>
      </c>
      <c r="T779" s="3">
        <v>710.3429748812855</v>
      </c>
    </row>
    <row r="780" spans="19:20" x14ac:dyDescent="0.2">
      <c r="S780">
        <v>778</v>
      </c>
      <c r="T780" s="3">
        <v>682.38030920844903</v>
      </c>
    </row>
    <row r="781" spans="19:20" x14ac:dyDescent="0.2">
      <c r="S781">
        <v>779</v>
      </c>
      <c r="T781" s="3">
        <v>810.11584538951183</v>
      </c>
    </row>
    <row r="782" spans="19:20" x14ac:dyDescent="0.2">
      <c r="S782">
        <v>780</v>
      </c>
      <c r="T782" s="3">
        <v>1119.2281102066527</v>
      </c>
    </row>
    <row r="783" spans="19:20" x14ac:dyDescent="0.2">
      <c r="S783">
        <v>781</v>
      </c>
      <c r="T783" s="3">
        <v>1330.465292000536</v>
      </c>
    </row>
    <row r="784" spans="19:20" x14ac:dyDescent="0.2">
      <c r="S784">
        <v>782</v>
      </c>
      <c r="T784" s="3">
        <v>824.41629847181935</v>
      </c>
    </row>
    <row r="785" spans="19:20" x14ac:dyDescent="0.2">
      <c r="S785">
        <v>783</v>
      </c>
      <c r="T785" s="3">
        <v>975.40079531258289</v>
      </c>
    </row>
    <row r="786" spans="19:20" x14ac:dyDescent="0.2">
      <c r="S786">
        <v>784</v>
      </c>
      <c r="T786" s="3">
        <v>1219.0406299190918</v>
      </c>
    </row>
    <row r="787" spans="19:20" x14ac:dyDescent="0.2">
      <c r="S787">
        <v>785</v>
      </c>
      <c r="T787" s="3">
        <v>747.9357570082044</v>
      </c>
    </row>
    <row r="788" spans="19:20" x14ac:dyDescent="0.2">
      <c r="S788">
        <v>786</v>
      </c>
      <c r="T788" s="3">
        <v>989.77428054507482</v>
      </c>
    </row>
    <row r="789" spans="19:20" x14ac:dyDescent="0.2">
      <c r="S789">
        <v>787</v>
      </c>
      <c r="T789" s="3">
        <v>1193.9957442253699</v>
      </c>
    </row>
    <row r="790" spans="19:20" x14ac:dyDescent="0.2">
      <c r="S790">
        <v>788</v>
      </c>
      <c r="T790" s="3">
        <v>593.29501875703716</v>
      </c>
    </row>
    <row r="791" spans="19:20" x14ac:dyDescent="0.2">
      <c r="S791">
        <v>789</v>
      </c>
      <c r="T791" s="3">
        <v>1164.8491774516003</v>
      </c>
    </row>
    <row r="792" spans="19:20" x14ac:dyDescent="0.2">
      <c r="S792">
        <v>790</v>
      </c>
      <c r="T792" s="3">
        <v>1051.5652758208523</v>
      </c>
    </row>
    <row r="793" spans="19:20" x14ac:dyDescent="0.2">
      <c r="S793">
        <v>791</v>
      </c>
      <c r="T793" s="3">
        <v>1040.8176669479562</v>
      </c>
    </row>
    <row r="794" spans="19:20" x14ac:dyDescent="0.2">
      <c r="S794">
        <v>792</v>
      </c>
      <c r="T794" s="3">
        <v>962.79222691700568</v>
      </c>
    </row>
    <row r="795" spans="19:20" x14ac:dyDescent="0.2">
      <c r="S795">
        <v>793</v>
      </c>
      <c r="T795" s="3">
        <v>800.5705882873367</v>
      </c>
    </row>
    <row r="796" spans="19:20" x14ac:dyDescent="0.2">
      <c r="S796">
        <v>794</v>
      </c>
      <c r="T796" s="3">
        <v>1160.6081678263549</v>
      </c>
    </row>
    <row r="797" spans="19:20" x14ac:dyDescent="0.2">
      <c r="S797">
        <v>795</v>
      </c>
      <c r="T797" s="3">
        <v>823.13371242388507</v>
      </c>
    </row>
    <row r="798" spans="19:20" x14ac:dyDescent="0.2">
      <c r="S798">
        <v>796</v>
      </c>
      <c r="T798" s="3">
        <v>1100.1377910352996</v>
      </c>
    </row>
    <row r="799" spans="19:20" x14ac:dyDescent="0.2">
      <c r="S799">
        <v>797</v>
      </c>
      <c r="T799" s="3">
        <v>836.05965799551734</v>
      </c>
    </row>
    <row r="800" spans="19:20" x14ac:dyDescent="0.2">
      <c r="S800">
        <v>798</v>
      </c>
      <c r="T800" s="3">
        <v>838.27144984576285</v>
      </c>
    </row>
    <row r="801" spans="19:20" x14ac:dyDescent="0.2">
      <c r="S801">
        <v>799</v>
      </c>
      <c r="T801" s="3">
        <v>969.28669601826459</v>
      </c>
    </row>
    <row r="802" spans="19:20" x14ac:dyDescent="0.2">
      <c r="S802">
        <v>800</v>
      </c>
      <c r="T802" s="3">
        <v>1048.2829904873272</v>
      </c>
    </row>
    <row r="803" spans="19:20" x14ac:dyDescent="0.2">
      <c r="S803">
        <v>801</v>
      </c>
      <c r="T803" s="3">
        <v>1350.7905812562856</v>
      </c>
    </row>
    <row r="804" spans="19:20" x14ac:dyDescent="0.2">
      <c r="S804">
        <v>802</v>
      </c>
      <c r="T804" s="3">
        <v>925.61672933546902</v>
      </c>
    </row>
    <row r="805" spans="19:20" x14ac:dyDescent="0.2">
      <c r="S805">
        <v>803</v>
      </c>
      <c r="T805" s="3">
        <v>1262.7893507677161</v>
      </c>
    </row>
    <row r="806" spans="19:20" x14ac:dyDescent="0.2">
      <c r="S806">
        <v>804</v>
      </c>
      <c r="T806" s="3">
        <v>1047.1770032520021</v>
      </c>
    </row>
    <row r="807" spans="19:20" x14ac:dyDescent="0.2">
      <c r="S807">
        <v>805</v>
      </c>
      <c r="T807" s="3">
        <v>1576.041298027686</v>
      </c>
    </row>
    <row r="808" spans="19:20" x14ac:dyDescent="0.2">
      <c r="S808">
        <v>806</v>
      </c>
      <c r="T808" s="3">
        <v>1218.8009748764287</v>
      </c>
    </row>
    <row r="809" spans="19:20" x14ac:dyDescent="0.2">
      <c r="S809">
        <v>807</v>
      </c>
      <c r="T809" s="3">
        <v>632.11849733119743</v>
      </c>
    </row>
    <row r="810" spans="19:20" x14ac:dyDescent="0.2">
      <c r="S810">
        <v>808</v>
      </c>
      <c r="T810" s="3">
        <v>1225.4541829485643</v>
      </c>
    </row>
    <row r="811" spans="19:20" x14ac:dyDescent="0.2">
      <c r="S811">
        <v>809</v>
      </c>
      <c r="T811" s="3">
        <v>852.4861813162812</v>
      </c>
    </row>
    <row r="812" spans="19:20" x14ac:dyDescent="0.2">
      <c r="S812">
        <v>810</v>
      </c>
      <c r="T812" s="3">
        <v>1324.2240757549466</v>
      </c>
    </row>
    <row r="813" spans="19:20" x14ac:dyDescent="0.2">
      <c r="S813">
        <v>811</v>
      </c>
      <c r="T813" s="3">
        <v>966.42507028639875</v>
      </c>
    </row>
    <row r="814" spans="19:20" x14ac:dyDescent="0.2">
      <c r="S814">
        <v>812</v>
      </c>
      <c r="T814" s="3">
        <v>981.99151442558036</v>
      </c>
    </row>
    <row r="815" spans="19:20" x14ac:dyDescent="0.2">
      <c r="S815">
        <v>813</v>
      </c>
      <c r="T815" s="3">
        <v>955.83614529732358</v>
      </c>
    </row>
    <row r="816" spans="19:20" x14ac:dyDescent="0.2">
      <c r="S816">
        <v>814</v>
      </c>
      <c r="T816" s="3">
        <v>1716.9984285140661</v>
      </c>
    </row>
    <row r="817" spans="19:20" x14ac:dyDescent="0.2">
      <c r="S817">
        <v>815</v>
      </c>
      <c r="T817" s="3">
        <v>833.52958212234159</v>
      </c>
    </row>
    <row r="818" spans="19:20" x14ac:dyDescent="0.2">
      <c r="S818">
        <v>816</v>
      </c>
      <c r="T818" s="3">
        <v>1022.3883754736178</v>
      </c>
    </row>
    <row r="819" spans="19:20" x14ac:dyDescent="0.2">
      <c r="S819">
        <v>817</v>
      </c>
      <c r="T819" s="3">
        <v>851.08358739503251</v>
      </c>
    </row>
    <row r="820" spans="19:20" x14ac:dyDescent="0.2">
      <c r="S820">
        <v>818</v>
      </c>
      <c r="T820" s="3">
        <v>984.78121755085886</v>
      </c>
    </row>
    <row r="821" spans="19:20" x14ac:dyDescent="0.2">
      <c r="S821">
        <v>819</v>
      </c>
      <c r="T821" s="3">
        <v>740.21758122568758</v>
      </c>
    </row>
    <row r="822" spans="19:20" x14ac:dyDescent="0.2">
      <c r="S822">
        <v>820</v>
      </c>
      <c r="T822" s="3">
        <v>1235.0129993031319</v>
      </c>
    </row>
    <row r="823" spans="19:20" x14ac:dyDescent="0.2">
      <c r="S823">
        <v>821</v>
      </c>
      <c r="T823" s="3">
        <v>888.01075284981778</v>
      </c>
    </row>
    <row r="824" spans="19:20" x14ac:dyDescent="0.2">
      <c r="S824">
        <v>822</v>
      </c>
      <c r="T824" s="3">
        <v>756.52491737768287</v>
      </c>
    </row>
    <row r="825" spans="19:20" x14ac:dyDescent="0.2">
      <c r="S825">
        <v>823</v>
      </c>
      <c r="T825" s="3">
        <v>1242.7660202528043</v>
      </c>
    </row>
    <row r="826" spans="19:20" x14ac:dyDescent="0.2">
      <c r="S826">
        <v>824</v>
      </c>
      <c r="T826" s="3">
        <v>1092.1227505967006</v>
      </c>
    </row>
    <row r="827" spans="19:20" x14ac:dyDescent="0.2">
      <c r="S827">
        <v>825</v>
      </c>
      <c r="T827" s="3">
        <v>1093.9780909959627</v>
      </c>
    </row>
    <row r="828" spans="19:20" x14ac:dyDescent="0.2">
      <c r="S828">
        <v>826</v>
      </c>
      <c r="T828" s="3">
        <v>962.51918574610295</v>
      </c>
    </row>
    <row r="829" spans="19:20" x14ac:dyDescent="0.2">
      <c r="S829">
        <v>827</v>
      </c>
      <c r="T829" s="3">
        <v>1340.2719131067904</v>
      </c>
    </row>
    <row r="830" spans="19:20" x14ac:dyDescent="0.2">
      <c r="S830">
        <v>828</v>
      </c>
      <c r="T830" s="3">
        <v>961.41674480566007</v>
      </c>
    </row>
    <row r="831" spans="19:20" x14ac:dyDescent="0.2">
      <c r="S831">
        <v>829</v>
      </c>
      <c r="T831" s="3">
        <v>1015.4547702994821</v>
      </c>
    </row>
    <row r="832" spans="19:20" x14ac:dyDescent="0.2">
      <c r="S832">
        <v>830</v>
      </c>
      <c r="T832" s="3">
        <v>850.16970717821641</v>
      </c>
    </row>
    <row r="833" spans="19:20" x14ac:dyDescent="0.2">
      <c r="S833">
        <v>831</v>
      </c>
      <c r="T833" s="3">
        <v>947.63492652904665</v>
      </c>
    </row>
    <row r="834" spans="19:20" x14ac:dyDescent="0.2">
      <c r="S834">
        <v>832</v>
      </c>
      <c r="T834" s="3">
        <v>1375.7371054906171</v>
      </c>
    </row>
    <row r="835" spans="19:20" x14ac:dyDescent="0.2">
      <c r="S835">
        <v>833</v>
      </c>
      <c r="T835" s="3">
        <v>1343.0334748436189</v>
      </c>
    </row>
    <row r="836" spans="19:20" x14ac:dyDescent="0.2">
      <c r="S836">
        <v>834</v>
      </c>
      <c r="T836" s="3">
        <v>1236.2339293674538</v>
      </c>
    </row>
    <row r="837" spans="19:20" x14ac:dyDescent="0.2">
      <c r="S837">
        <v>835</v>
      </c>
      <c r="T837" s="3">
        <v>967.16732925601423</v>
      </c>
    </row>
    <row r="838" spans="19:20" x14ac:dyDescent="0.2">
      <c r="S838">
        <v>836</v>
      </c>
      <c r="T838" s="3">
        <v>1454.2472362603651</v>
      </c>
    </row>
    <row r="839" spans="19:20" x14ac:dyDescent="0.2">
      <c r="S839">
        <v>837</v>
      </c>
      <c r="T839" s="3">
        <v>1530.8287663567996</v>
      </c>
    </row>
    <row r="840" spans="19:20" x14ac:dyDescent="0.2">
      <c r="S840">
        <v>838</v>
      </c>
      <c r="T840" s="3">
        <v>968.30027696794207</v>
      </c>
    </row>
    <row r="841" spans="19:20" x14ac:dyDescent="0.2">
      <c r="S841">
        <v>839</v>
      </c>
      <c r="T841" s="3">
        <v>1254.0317575331505</v>
      </c>
    </row>
    <row r="842" spans="19:20" x14ac:dyDescent="0.2">
      <c r="S842">
        <v>840</v>
      </c>
      <c r="T842" s="3">
        <v>1228.4589915258682</v>
      </c>
    </row>
    <row r="843" spans="19:20" x14ac:dyDescent="0.2">
      <c r="S843">
        <v>841</v>
      </c>
      <c r="T843" s="3">
        <v>814.11137445276927</v>
      </c>
    </row>
    <row r="844" spans="19:20" x14ac:dyDescent="0.2">
      <c r="S844">
        <v>842</v>
      </c>
      <c r="T844" s="3">
        <v>690.54751819591581</v>
      </c>
    </row>
    <row r="845" spans="19:20" x14ac:dyDescent="0.2">
      <c r="S845">
        <v>843</v>
      </c>
      <c r="T845" s="3">
        <v>1144.2600537726985</v>
      </c>
    </row>
    <row r="846" spans="19:20" x14ac:dyDescent="0.2">
      <c r="S846">
        <v>844</v>
      </c>
      <c r="T846" s="3">
        <v>1367.295061794769</v>
      </c>
    </row>
    <row r="847" spans="19:20" x14ac:dyDescent="0.2">
      <c r="S847">
        <v>845</v>
      </c>
      <c r="T847" s="3">
        <v>1131.8301340045277</v>
      </c>
    </row>
    <row r="848" spans="19:20" x14ac:dyDescent="0.2">
      <c r="S848">
        <v>846</v>
      </c>
      <c r="T848" s="3">
        <v>1052.9154537509467</v>
      </c>
    </row>
    <row r="849" spans="19:20" x14ac:dyDescent="0.2">
      <c r="S849">
        <v>847</v>
      </c>
      <c r="T849" s="3">
        <v>1156.9895873185715</v>
      </c>
    </row>
    <row r="850" spans="19:20" x14ac:dyDescent="0.2">
      <c r="S850">
        <v>848</v>
      </c>
      <c r="T850" s="3">
        <v>1056.9119269381035</v>
      </c>
    </row>
    <row r="851" spans="19:20" x14ac:dyDescent="0.2">
      <c r="S851">
        <v>849</v>
      </c>
      <c r="T851" s="3">
        <v>870.45660258265036</v>
      </c>
    </row>
    <row r="852" spans="19:20" x14ac:dyDescent="0.2">
      <c r="S852">
        <v>850</v>
      </c>
      <c r="T852" s="3">
        <v>798.06423024954063</v>
      </c>
    </row>
    <row r="853" spans="19:20" x14ac:dyDescent="0.2">
      <c r="S853">
        <v>851</v>
      </c>
      <c r="T853" s="3">
        <v>1037.2108092027302</v>
      </c>
    </row>
    <row r="854" spans="19:20" x14ac:dyDescent="0.2">
      <c r="S854">
        <v>852</v>
      </c>
      <c r="T854" s="3">
        <v>771.80444270788644</v>
      </c>
    </row>
    <row r="855" spans="19:20" x14ac:dyDescent="0.2">
      <c r="S855">
        <v>853</v>
      </c>
      <c r="T855" s="3">
        <v>741.60674483736318</v>
      </c>
    </row>
    <row r="856" spans="19:20" x14ac:dyDescent="0.2">
      <c r="S856">
        <v>854</v>
      </c>
      <c r="T856" s="3">
        <v>1142.6576354074164</v>
      </c>
    </row>
    <row r="857" spans="19:20" x14ac:dyDescent="0.2">
      <c r="S857">
        <v>855</v>
      </c>
      <c r="T857" s="3">
        <v>972.15917299816465</v>
      </c>
    </row>
    <row r="858" spans="19:20" x14ac:dyDescent="0.2">
      <c r="S858">
        <v>856</v>
      </c>
      <c r="T858" s="3">
        <v>991.31473394174145</v>
      </c>
    </row>
    <row r="859" spans="19:20" x14ac:dyDescent="0.2">
      <c r="S859">
        <v>857</v>
      </c>
      <c r="T859" s="3">
        <v>913.24365858257374</v>
      </c>
    </row>
    <row r="860" spans="19:20" x14ac:dyDescent="0.2">
      <c r="S860">
        <v>858</v>
      </c>
      <c r="T860" s="3">
        <v>931.45833307824398</v>
      </c>
    </row>
    <row r="861" spans="19:20" x14ac:dyDescent="0.2">
      <c r="S861">
        <v>859</v>
      </c>
      <c r="T861" s="3">
        <v>1126.9157753899717</v>
      </c>
    </row>
    <row r="862" spans="19:20" x14ac:dyDescent="0.2">
      <c r="S862">
        <v>860</v>
      </c>
      <c r="T862" s="3">
        <v>1148.9748905317629</v>
      </c>
    </row>
    <row r="863" spans="19:20" x14ac:dyDescent="0.2">
      <c r="S863">
        <v>861</v>
      </c>
      <c r="T863" s="3">
        <v>1066.8173374535006</v>
      </c>
    </row>
    <row r="864" spans="19:20" x14ac:dyDescent="0.2">
      <c r="S864">
        <v>862</v>
      </c>
      <c r="T864" s="3">
        <v>955.34674066753553</v>
      </c>
    </row>
    <row r="865" spans="19:20" x14ac:dyDescent="0.2">
      <c r="S865">
        <v>863</v>
      </c>
      <c r="T865" s="3">
        <v>1041.9684726595458</v>
      </c>
    </row>
    <row r="866" spans="19:20" x14ac:dyDescent="0.2">
      <c r="S866">
        <v>864</v>
      </c>
      <c r="T866" s="3">
        <v>867.10275727116687</v>
      </c>
    </row>
    <row r="867" spans="19:20" x14ac:dyDescent="0.2">
      <c r="S867">
        <v>865</v>
      </c>
      <c r="T867" s="3">
        <v>994.04726691437168</v>
      </c>
    </row>
    <row r="868" spans="19:20" x14ac:dyDescent="0.2">
      <c r="S868">
        <v>866</v>
      </c>
      <c r="T868" s="3">
        <v>930.17109347917381</v>
      </c>
    </row>
    <row r="869" spans="19:20" x14ac:dyDescent="0.2">
      <c r="S869">
        <v>867</v>
      </c>
      <c r="T869" s="3">
        <v>993.70729907205236</v>
      </c>
    </row>
    <row r="870" spans="19:20" x14ac:dyDescent="0.2">
      <c r="S870">
        <v>868</v>
      </c>
      <c r="T870" s="3">
        <v>1086.9607845965143</v>
      </c>
    </row>
    <row r="871" spans="19:20" x14ac:dyDescent="0.2">
      <c r="S871">
        <v>869</v>
      </c>
      <c r="T871" s="3">
        <v>951.99281548933254</v>
      </c>
    </row>
    <row r="872" spans="19:20" x14ac:dyDescent="0.2">
      <c r="S872">
        <v>870</v>
      </c>
      <c r="T872" s="3">
        <v>1540.2272853111747</v>
      </c>
    </row>
    <row r="873" spans="19:20" x14ac:dyDescent="0.2">
      <c r="S873">
        <v>871</v>
      </c>
      <c r="T873" s="3">
        <v>1071.0642492827135</v>
      </c>
    </row>
    <row r="874" spans="19:20" x14ac:dyDescent="0.2">
      <c r="S874">
        <v>872</v>
      </c>
      <c r="T874" s="3">
        <v>908.24731224090249</v>
      </c>
    </row>
    <row r="875" spans="19:20" x14ac:dyDescent="0.2">
      <c r="S875">
        <v>873</v>
      </c>
      <c r="T875" s="3">
        <v>758.38260493857035</v>
      </c>
    </row>
    <row r="876" spans="19:20" x14ac:dyDescent="0.2">
      <c r="S876">
        <v>874</v>
      </c>
      <c r="T876" s="3">
        <v>1114.8678701762431</v>
      </c>
    </row>
    <row r="877" spans="19:20" x14ac:dyDescent="0.2">
      <c r="S877">
        <v>875</v>
      </c>
      <c r="T877" s="3">
        <v>1335.657558028794</v>
      </c>
    </row>
    <row r="878" spans="19:20" x14ac:dyDescent="0.2">
      <c r="S878">
        <v>876</v>
      </c>
      <c r="T878" s="3">
        <v>1543.8873897119686</v>
      </c>
    </row>
    <row r="879" spans="19:20" x14ac:dyDescent="0.2">
      <c r="S879">
        <v>877</v>
      </c>
      <c r="T879" s="3">
        <v>1434.0817454023295</v>
      </c>
    </row>
    <row r="880" spans="19:20" x14ac:dyDescent="0.2">
      <c r="S880">
        <v>878</v>
      </c>
      <c r="T880" s="3">
        <v>1382.3432762248069</v>
      </c>
    </row>
    <row r="881" spans="19:20" x14ac:dyDescent="0.2">
      <c r="S881">
        <v>879</v>
      </c>
      <c r="T881" s="3">
        <v>1333.5211078775014</v>
      </c>
    </row>
    <row r="882" spans="19:20" x14ac:dyDescent="0.2">
      <c r="S882">
        <v>880</v>
      </c>
      <c r="T882" s="3">
        <v>842.87097099558196</v>
      </c>
    </row>
    <row r="883" spans="19:20" x14ac:dyDescent="0.2">
      <c r="S883">
        <v>881</v>
      </c>
      <c r="T883" s="3">
        <v>971.40981531038153</v>
      </c>
    </row>
    <row r="884" spans="19:20" x14ac:dyDescent="0.2">
      <c r="S884">
        <v>882</v>
      </c>
      <c r="T884" s="3">
        <v>1135.7574760249274</v>
      </c>
    </row>
    <row r="885" spans="19:20" x14ac:dyDescent="0.2">
      <c r="S885">
        <v>883</v>
      </c>
      <c r="T885" s="3">
        <v>771.33584142501854</v>
      </c>
    </row>
    <row r="886" spans="19:20" x14ac:dyDescent="0.2">
      <c r="S886">
        <v>884</v>
      </c>
      <c r="T886" s="3">
        <v>843.36510297745531</v>
      </c>
    </row>
    <row r="887" spans="19:20" x14ac:dyDescent="0.2">
      <c r="S887">
        <v>885</v>
      </c>
      <c r="T887" s="3">
        <v>1085.2003735497065</v>
      </c>
    </row>
    <row r="888" spans="19:20" x14ac:dyDescent="0.2">
      <c r="S888">
        <v>886</v>
      </c>
      <c r="T888" s="3">
        <v>984.61621117442587</v>
      </c>
    </row>
    <row r="889" spans="19:20" x14ac:dyDescent="0.2">
      <c r="S889">
        <v>887</v>
      </c>
      <c r="T889" s="3">
        <v>1172.6337742103024</v>
      </c>
    </row>
    <row r="890" spans="19:20" x14ac:dyDescent="0.2">
      <c r="S890">
        <v>888</v>
      </c>
      <c r="T890" s="3">
        <v>895.54648382104733</v>
      </c>
    </row>
    <row r="891" spans="19:20" x14ac:dyDescent="0.2">
      <c r="S891">
        <v>889</v>
      </c>
      <c r="T891" s="3">
        <v>914.46023354121053</v>
      </c>
    </row>
    <row r="892" spans="19:20" x14ac:dyDescent="0.2">
      <c r="S892">
        <v>890</v>
      </c>
      <c r="T892" s="3">
        <v>992.97013995855275</v>
      </c>
    </row>
    <row r="893" spans="19:20" x14ac:dyDescent="0.2">
      <c r="S893">
        <v>891</v>
      </c>
      <c r="T893" s="3">
        <v>1181.2648175091447</v>
      </c>
    </row>
    <row r="894" spans="19:20" x14ac:dyDescent="0.2">
      <c r="S894">
        <v>892</v>
      </c>
      <c r="T894" s="3">
        <v>1287.3176705945805</v>
      </c>
    </row>
    <row r="895" spans="19:20" x14ac:dyDescent="0.2">
      <c r="S895">
        <v>893</v>
      </c>
      <c r="T895" s="3">
        <v>806.66801680487708</v>
      </c>
    </row>
    <row r="896" spans="19:20" x14ac:dyDescent="0.2">
      <c r="S896">
        <v>894</v>
      </c>
      <c r="T896" s="3">
        <v>1091.7187678716678</v>
      </c>
    </row>
    <row r="897" spans="19:20" x14ac:dyDescent="0.2">
      <c r="S897">
        <v>895</v>
      </c>
      <c r="T897" s="3">
        <v>896.80192068001747</v>
      </c>
    </row>
    <row r="898" spans="19:20" x14ac:dyDescent="0.2">
      <c r="S898">
        <v>896</v>
      </c>
      <c r="T898" s="3">
        <v>1106.859616325911</v>
      </c>
    </row>
    <row r="899" spans="19:20" x14ac:dyDescent="0.2">
      <c r="S899">
        <v>897</v>
      </c>
      <c r="T899" s="3">
        <v>849.55683382525058</v>
      </c>
    </row>
    <row r="900" spans="19:20" x14ac:dyDescent="0.2">
      <c r="S900">
        <v>898</v>
      </c>
      <c r="T900" s="3">
        <v>1257.2170715201557</v>
      </c>
    </row>
    <row r="901" spans="19:20" x14ac:dyDescent="0.2">
      <c r="S901">
        <v>899</v>
      </c>
      <c r="T901" s="3">
        <v>1203.2381125928855</v>
      </c>
    </row>
    <row r="902" spans="19:20" x14ac:dyDescent="0.2">
      <c r="S902">
        <v>900</v>
      </c>
      <c r="T902" s="3">
        <v>895.45115605143224</v>
      </c>
    </row>
    <row r="903" spans="19:20" x14ac:dyDescent="0.2">
      <c r="S903">
        <v>901</v>
      </c>
      <c r="T903" s="3">
        <v>1143.5460955337987</v>
      </c>
    </row>
    <row r="904" spans="19:20" x14ac:dyDescent="0.2">
      <c r="S904">
        <v>902</v>
      </c>
      <c r="T904" s="3">
        <v>1398.036641089258</v>
      </c>
    </row>
    <row r="905" spans="19:20" x14ac:dyDescent="0.2">
      <c r="S905">
        <v>903</v>
      </c>
      <c r="T905" s="3">
        <v>976.40799306030749</v>
      </c>
    </row>
    <row r="906" spans="19:20" x14ac:dyDescent="0.2">
      <c r="S906">
        <v>904</v>
      </c>
      <c r="T906" s="3">
        <v>1103.3629160481403</v>
      </c>
    </row>
    <row r="907" spans="19:20" x14ac:dyDescent="0.2">
      <c r="S907">
        <v>905</v>
      </c>
      <c r="T907" s="3">
        <v>1037.0458175862977</v>
      </c>
    </row>
    <row r="908" spans="19:20" x14ac:dyDescent="0.2">
      <c r="S908">
        <v>906</v>
      </c>
      <c r="T908" s="3">
        <v>1218.4010378544799</v>
      </c>
    </row>
    <row r="909" spans="19:20" x14ac:dyDescent="0.2">
      <c r="S909">
        <v>907</v>
      </c>
      <c r="T909" s="3">
        <v>1639.0828083840886</v>
      </c>
    </row>
    <row r="910" spans="19:20" x14ac:dyDescent="0.2">
      <c r="S910">
        <v>908</v>
      </c>
      <c r="T910" s="3">
        <v>1251.3917254111414</v>
      </c>
    </row>
    <row r="911" spans="19:20" x14ac:dyDescent="0.2">
      <c r="S911">
        <v>909</v>
      </c>
      <c r="T911" s="3">
        <v>1122.6679993802957</v>
      </c>
    </row>
    <row r="912" spans="19:20" x14ac:dyDescent="0.2">
      <c r="S912">
        <v>910</v>
      </c>
      <c r="T912" s="3">
        <v>1429.2921590689973</v>
      </c>
    </row>
    <row r="913" spans="19:20" x14ac:dyDescent="0.2">
      <c r="S913">
        <v>911</v>
      </c>
      <c r="T913" s="3">
        <v>1365.6404999987387</v>
      </c>
    </row>
    <row r="914" spans="19:20" x14ac:dyDescent="0.2">
      <c r="S914">
        <v>912</v>
      </c>
      <c r="T914" s="3">
        <v>1376.7967747215812</v>
      </c>
    </row>
    <row r="915" spans="19:20" x14ac:dyDescent="0.2">
      <c r="S915">
        <v>913</v>
      </c>
      <c r="T915" s="3">
        <v>963.35458628392666</v>
      </c>
    </row>
    <row r="916" spans="19:20" x14ac:dyDescent="0.2">
      <c r="S916">
        <v>914</v>
      </c>
      <c r="T916" s="3">
        <v>1280.259809324767</v>
      </c>
    </row>
    <row r="917" spans="19:20" x14ac:dyDescent="0.2">
      <c r="S917">
        <v>915</v>
      </c>
      <c r="T917" s="3">
        <v>1468.9000153564955</v>
      </c>
    </row>
    <row r="918" spans="19:20" x14ac:dyDescent="0.2">
      <c r="S918">
        <v>916</v>
      </c>
      <c r="T918" s="3">
        <v>1014.9799415813301</v>
      </c>
    </row>
    <row r="919" spans="19:20" x14ac:dyDescent="0.2">
      <c r="S919">
        <v>917</v>
      </c>
      <c r="T919" s="3">
        <v>974.45934749753712</v>
      </c>
    </row>
    <row r="920" spans="19:20" x14ac:dyDescent="0.2">
      <c r="S920">
        <v>918</v>
      </c>
      <c r="T920" s="3">
        <v>648.9027771109487</v>
      </c>
    </row>
    <row r="921" spans="19:20" x14ac:dyDescent="0.2">
      <c r="S921">
        <v>919</v>
      </c>
      <c r="T921" s="3">
        <v>1297.782600562143</v>
      </c>
    </row>
    <row r="922" spans="19:20" x14ac:dyDescent="0.2">
      <c r="S922">
        <v>920</v>
      </c>
      <c r="T922" s="3">
        <v>1012.0798264221005</v>
      </c>
    </row>
    <row r="923" spans="19:20" x14ac:dyDescent="0.2">
      <c r="S923">
        <v>921</v>
      </c>
      <c r="T923" s="3">
        <v>998.52811319845944</v>
      </c>
    </row>
    <row r="924" spans="19:20" x14ac:dyDescent="0.2">
      <c r="S924">
        <v>922</v>
      </c>
      <c r="T924" s="3">
        <v>1397.2915831615389</v>
      </c>
    </row>
    <row r="925" spans="19:20" x14ac:dyDescent="0.2">
      <c r="S925">
        <v>923</v>
      </c>
      <c r="T925" s="3">
        <v>889.20604073427103</v>
      </c>
    </row>
    <row r="926" spans="19:20" x14ac:dyDescent="0.2">
      <c r="S926">
        <v>924</v>
      </c>
      <c r="T926" s="3">
        <v>874.41422790876913</v>
      </c>
    </row>
    <row r="927" spans="19:20" x14ac:dyDescent="0.2">
      <c r="S927">
        <v>925</v>
      </c>
      <c r="T927" s="3">
        <v>752.95630098680442</v>
      </c>
    </row>
    <row r="928" spans="19:20" x14ac:dyDescent="0.2">
      <c r="S928">
        <v>926</v>
      </c>
      <c r="T928" s="3">
        <v>1202.361350042665</v>
      </c>
    </row>
    <row r="929" spans="19:20" x14ac:dyDescent="0.2">
      <c r="S929">
        <v>927</v>
      </c>
      <c r="T929" s="3">
        <v>879.61169018109717</v>
      </c>
    </row>
    <row r="930" spans="19:20" x14ac:dyDescent="0.2">
      <c r="S930">
        <v>928</v>
      </c>
      <c r="T930" s="3">
        <v>931.89744748975443</v>
      </c>
    </row>
    <row r="931" spans="19:20" x14ac:dyDescent="0.2">
      <c r="S931">
        <v>929</v>
      </c>
      <c r="T931" s="3">
        <v>1205.9683320514057</v>
      </c>
    </row>
    <row r="932" spans="19:20" x14ac:dyDescent="0.2">
      <c r="S932">
        <v>930</v>
      </c>
      <c r="T932" s="3">
        <v>1297.2901288518858</v>
      </c>
    </row>
    <row r="933" spans="19:20" x14ac:dyDescent="0.2">
      <c r="S933">
        <v>931</v>
      </c>
      <c r="T933" s="3">
        <v>1495.5714393649255</v>
      </c>
    </row>
    <row r="934" spans="19:20" x14ac:dyDescent="0.2">
      <c r="S934">
        <v>932</v>
      </c>
      <c r="T934" s="3">
        <v>1160.6550894475063</v>
      </c>
    </row>
    <row r="935" spans="19:20" x14ac:dyDescent="0.2">
      <c r="S935">
        <v>933</v>
      </c>
      <c r="T935" s="3">
        <v>1181.2080780891281</v>
      </c>
    </row>
    <row r="936" spans="19:20" x14ac:dyDescent="0.2">
      <c r="S936">
        <v>934</v>
      </c>
      <c r="T936" s="3">
        <v>767.95867911258381</v>
      </c>
    </row>
    <row r="937" spans="19:20" x14ac:dyDescent="0.2">
      <c r="S937">
        <v>935</v>
      </c>
      <c r="T937" s="3">
        <v>1740.9255502618673</v>
      </c>
    </row>
    <row r="938" spans="19:20" x14ac:dyDescent="0.2">
      <c r="S938">
        <v>936</v>
      </c>
      <c r="T938" s="3">
        <v>1433.8168880687463</v>
      </c>
    </row>
    <row r="939" spans="19:20" x14ac:dyDescent="0.2">
      <c r="S939">
        <v>937</v>
      </c>
      <c r="T939" s="3">
        <v>1191.9723655557248</v>
      </c>
    </row>
    <row r="940" spans="19:20" x14ac:dyDescent="0.2">
      <c r="S940">
        <v>938</v>
      </c>
      <c r="T940" s="3">
        <v>869.26786528579294</v>
      </c>
    </row>
    <row r="941" spans="19:20" x14ac:dyDescent="0.2">
      <c r="S941">
        <v>939</v>
      </c>
      <c r="T941" s="3">
        <v>1135.848198912877</v>
      </c>
    </row>
    <row r="942" spans="19:20" x14ac:dyDescent="0.2">
      <c r="S942">
        <v>940</v>
      </c>
      <c r="T942" s="3">
        <v>1010.3153945552436</v>
      </c>
    </row>
    <row r="943" spans="19:20" x14ac:dyDescent="0.2">
      <c r="S943">
        <v>941</v>
      </c>
      <c r="T943" s="3">
        <v>1110.3645543970085</v>
      </c>
    </row>
    <row r="944" spans="19:20" x14ac:dyDescent="0.2">
      <c r="S944">
        <v>942</v>
      </c>
      <c r="T944" s="3">
        <v>1144.2970891363677</v>
      </c>
    </row>
    <row r="945" spans="19:20" x14ac:dyDescent="0.2">
      <c r="S945">
        <v>943</v>
      </c>
      <c r="T945" s="3">
        <v>1518.6456082009711</v>
      </c>
    </row>
    <row r="946" spans="19:20" x14ac:dyDescent="0.2">
      <c r="S946">
        <v>944</v>
      </c>
      <c r="T946" s="3">
        <v>1022.7447789064381</v>
      </c>
    </row>
    <row r="947" spans="19:20" x14ac:dyDescent="0.2">
      <c r="S947">
        <v>945</v>
      </c>
      <c r="T947" s="3">
        <v>717.92013917339864</v>
      </c>
    </row>
    <row r="948" spans="19:20" x14ac:dyDescent="0.2">
      <c r="S948">
        <v>946</v>
      </c>
      <c r="T948" s="3">
        <v>867.46002812384131</v>
      </c>
    </row>
    <row r="949" spans="19:20" x14ac:dyDescent="0.2">
      <c r="S949">
        <v>947</v>
      </c>
      <c r="T949" s="3">
        <v>1027.0205544103399</v>
      </c>
    </row>
    <row r="950" spans="19:20" x14ac:dyDescent="0.2">
      <c r="S950">
        <v>948</v>
      </c>
      <c r="T950" s="3">
        <v>942.2968556504826</v>
      </c>
    </row>
    <row r="951" spans="19:20" x14ac:dyDescent="0.2">
      <c r="S951">
        <v>949</v>
      </c>
      <c r="T951" s="3">
        <v>1136.6368380236809</v>
      </c>
    </row>
    <row r="952" spans="19:20" x14ac:dyDescent="0.2">
      <c r="S952">
        <v>950</v>
      </c>
      <c r="T952" s="3">
        <v>1041.1112934047255</v>
      </c>
    </row>
    <row r="953" spans="19:20" x14ac:dyDescent="0.2">
      <c r="S953">
        <v>951</v>
      </c>
      <c r="T953" s="3">
        <v>715.51313448942858</v>
      </c>
    </row>
    <row r="954" spans="19:20" x14ac:dyDescent="0.2">
      <c r="S954">
        <v>952</v>
      </c>
      <c r="T954" s="3">
        <v>1003.6522017775924</v>
      </c>
    </row>
    <row r="955" spans="19:20" x14ac:dyDescent="0.2">
      <c r="S955">
        <v>953</v>
      </c>
      <c r="T955" s="3">
        <v>1276.787491861161</v>
      </c>
    </row>
    <row r="956" spans="19:20" x14ac:dyDescent="0.2">
      <c r="S956">
        <v>954</v>
      </c>
      <c r="T956" s="3">
        <v>890.25294994245417</v>
      </c>
    </row>
    <row r="957" spans="19:20" x14ac:dyDescent="0.2">
      <c r="S957">
        <v>955</v>
      </c>
      <c r="T957" s="3">
        <v>602.74849317571159</v>
      </c>
    </row>
    <row r="958" spans="19:20" x14ac:dyDescent="0.2">
      <c r="S958">
        <v>956</v>
      </c>
      <c r="T958" s="3">
        <v>821.735936004618</v>
      </c>
    </row>
    <row r="959" spans="19:20" x14ac:dyDescent="0.2">
      <c r="S959">
        <v>957</v>
      </c>
      <c r="T959" s="3">
        <v>1132.1645878030281</v>
      </c>
    </row>
    <row r="960" spans="19:20" x14ac:dyDescent="0.2">
      <c r="S960">
        <v>958</v>
      </c>
      <c r="T960" s="3">
        <v>945.34888991748244</v>
      </c>
    </row>
    <row r="961" spans="19:20" x14ac:dyDescent="0.2">
      <c r="S961">
        <v>959</v>
      </c>
      <c r="T961" s="3">
        <v>1185.340795624983</v>
      </c>
    </row>
    <row r="962" spans="19:20" x14ac:dyDescent="0.2">
      <c r="S962">
        <v>960</v>
      </c>
      <c r="T962" s="3">
        <v>1095.4855960210266</v>
      </c>
    </row>
    <row r="963" spans="19:20" x14ac:dyDescent="0.2">
      <c r="S963">
        <v>961</v>
      </c>
      <c r="T963" s="3">
        <v>1158.2196059298672</v>
      </c>
    </row>
    <row r="964" spans="19:20" x14ac:dyDescent="0.2">
      <c r="S964">
        <v>962</v>
      </c>
      <c r="T964" s="3">
        <v>1215.6291471142379</v>
      </c>
    </row>
    <row r="965" spans="19:20" x14ac:dyDescent="0.2">
      <c r="S965">
        <v>963</v>
      </c>
      <c r="T965" s="3">
        <v>1293.5288204443989</v>
      </c>
    </row>
    <row r="966" spans="19:20" x14ac:dyDescent="0.2">
      <c r="S966">
        <v>964</v>
      </c>
      <c r="T966" s="3">
        <v>892.45236536775064</v>
      </c>
    </row>
    <row r="967" spans="19:20" x14ac:dyDescent="0.2">
      <c r="S967">
        <v>965</v>
      </c>
      <c r="T967" s="3">
        <v>947.19209957448606</v>
      </c>
    </row>
    <row r="968" spans="19:20" x14ac:dyDescent="0.2">
      <c r="S968">
        <v>966</v>
      </c>
      <c r="T968" s="3">
        <v>1030.3291285594855</v>
      </c>
    </row>
    <row r="969" spans="19:20" x14ac:dyDescent="0.2">
      <c r="S969">
        <v>967</v>
      </c>
      <c r="T969" s="3">
        <v>970.99042650979743</v>
      </c>
    </row>
    <row r="970" spans="19:20" x14ac:dyDescent="0.2">
      <c r="S970">
        <v>968</v>
      </c>
      <c r="T970" s="3">
        <v>1486.3040270006741</v>
      </c>
    </row>
    <row r="971" spans="19:20" x14ac:dyDescent="0.2">
      <c r="S971">
        <v>969</v>
      </c>
      <c r="T971" s="3">
        <v>1004.8110254884293</v>
      </c>
    </row>
    <row r="972" spans="19:20" x14ac:dyDescent="0.2">
      <c r="S972">
        <v>970</v>
      </c>
      <c r="T972" s="3">
        <v>1015.5410392535836</v>
      </c>
    </row>
    <row r="973" spans="19:20" x14ac:dyDescent="0.2">
      <c r="S973">
        <v>971</v>
      </c>
      <c r="T973" s="3">
        <v>932.92258299558898</v>
      </c>
    </row>
    <row r="974" spans="19:20" x14ac:dyDescent="0.2">
      <c r="S974">
        <v>972</v>
      </c>
      <c r="T974" s="3">
        <v>1201.6019999035195</v>
      </c>
    </row>
    <row r="975" spans="19:20" x14ac:dyDescent="0.2">
      <c r="S975">
        <v>973</v>
      </c>
      <c r="T975" s="3">
        <v>868.10538360729572</v>
      </c>
    </row>
    <row r="976" spans="19:20" x14ac:dyDescent="0.2">
      <c r="S976">
        <v>974</v>
      </c>
      <c r="T976" s="3">
        <v>770.49885272405197</v>
      </c>
    </row>
    <row r="977" spans="19:20" x14ac:dyDescent="0.2">
      <c r="S977">
        <v>975</v>
      </c>
      <c r="T977" s="3">
        <v>1017.0366505906139</v>
      </c>
    </row>
    <row r="978" spans="19:20" x14ac:dyDescent="0.2">
      <c r="S978">
        <v>976</v>
      </c>
      <c r="T978" s="3">
        <v>882.7705422767549</v>
      </c>
    </row>
    <row r="979" spans="19:20" x14ac:dyDescent="0.2">
      <c r="S979">
        <v>977</v>
      </c>
      <c r="T979" s="3">
        <v>900.77634257163641</v>
      </c>
    </row>
    <row r="980" spans="19:20" x14ac:dyDescent="0.2">
      <c r="S980">
        <v>978</v>
      </c>
      <c r="T980" s="3">
        <v>1256.7778434829661</v>
      </c>
    </row>
    <row r="981" spans="19:20" x14ac:dyDescent="0.2">
      <c r="S981">
        <v>979</v>
      </c>
      <c r="T981" s="3">
        <v>1095.4202679304481</v>
      </c>
    </row>
    <row r="982" spans="19:20" x14ac:dyDescent="0.2">
      <c r="S982">
        <v>980</v>
      </c>
      <c r="T982" s="3">
        <v>966.93800151869641</v>
      </c>
    </row>
    <row r="983" spans="19:20" x14ac:dyDescent="0.2">
      <c r="S983">
        <v>981</v>
      </c>
      <c r="T983" s="3">
        <v>1173.4598251622458</v>
      </c>
    </row>
    <row r="984" spans="19:20" x14ac:dyDescent="0.2">
      <c r="S984">
        <v>982</v>
      </c>
      <c r="T984" s="3">
        <v>1438.4326081290535</v>
      </c>
    </row>
    <row r="985" spans="19:20" x14ac:dyDescent="0.2">
      <c r="S985">
        <v>983</v>
      </c>
      <c r="T985" s="3">
        <v>1084.9054171431153</v>
      </c>
    </row>
    <row r="986" spans="19:20" x14ac:dyDescent="0.2">
      <c r="S986">
        <v>984</v>
      </c>
      <c r="T986" s="3">
        <v>895.99919270378814</v>
      </c>
    </row>
    <row r="987" spans="19:20" x14ac:dyDescent="0.2">
      <c r="S987">
        <v>985</v>
      </c>
      <c r="T987" s="3">
        <v>1149.9949013443829</v>
      </c>
    </row>
    <row r="988" spans="19:20" x14ac:dyDescent="0.2">
      <c r="S988">
        <v>986</v>
      </c>
      <c r="T988" s="3">
        <v>831.81325077321878</v>
      </c>
    </row>
    <row r="989" spans="19:20" x14ac:dyDescent="0.2">
      <c r="S989">
        <v>987</v>
      </c>
      <c r="T989" s="3">
        <v>938.04971410891324</v>
      </c>
    </row>
    <row r="990" spans="19:20" x14ac:dyDescent="0.2">
      <c r="S990">
        <v>988</v>
      </c>
      <c r="T990" s="3">
        <v>1153.0974639252956</v>
      </c>
    </row>
    <row r="991" spans="19:20" x14ac:dyDescent="0.2">
      <c r="S991">
        <v>989</v>
      </c>
      <c r="T991" s="3">
        <v>1144.6342849054458</v>
      </c>
    </row>
    <row r="992" spans="19:20" x14ac:dyDescent="0.2">
      <c r="S992">
        <v>990</v>
      </c>
      <c r="T992" s="3">
        <v>782.20676394866405</v>
      </c>
    </row>
    <row r="993" spans="19:20" x14ac:dyDescent="0.2">
      <c r="S993">
        <v>991</v>
      </c>
      <c r="T993" s="3">
        <v>1343.9273075829617</v>
      </c>
    </row>
    <row r="994" spans="19:20" x14ac:dyDescent="0.2">
      <c r="S994">
        <v>992</v>
      </c>
      <c r="T994" s="3">
        <v>1033.952556027308</v>
      </c>
    </row>
    <row r="995" spans="19:20" x14ac:dyDescent="0.2">
      <c r="S995">
        <v>993</v>
      </c>
      <c r="T995" s="3">
        <v>1026.8312065287794</v>
      </c>
    </row>
    <row r="996" spans="19:20" x14ac:dyDescent="0.2">
      <c r="S996">
        <v>994</v>
      </c>
      <c r="T996" s="3">
        <v>1024.4928071214717</v>
      </c>
    </row>
    <row r="997" spans="19:20" x14ac:dyDescent="0.2">
      <c r="S997">
        <v>995</v>
      </c>
      <c r="T997" s="3">
        <v>1092.0925970843421</v>
      </c>
    </row>
    <row r="998" spans="19:20" x14ac:dyDescent="0.2">
      <c r="S998">
        <v>996</v>
      </c>
      <c r="T998" s="3">
        <v>890.40704019000759</v>
      </c>
    </row>
    <row r="999" spans="19:20" x14ac:dyDescent="0.2">
      <c r="S999">
        <v>997</v>
      </c>
      <c r="T999" s="3">
        <v>1483.8319306757467</v>
      </c>
    </row>
    <row r="1000" spans="19:20" x14ac:dyDescent="0.2">
      <c r="S1000">
        <v>998</v>
      </c>
      <c r="T1000" s="3">
        <v>1133.3999932804311</v>
      </c>
    </row>
    <row r="1001" spans="19:20" x14ac:dyDescent="0.2">
      <c r="S1001">
        <v>999</v>
      </c>
      <c r="T1001" s="3">
        <v>1138.9869608496467</v>
      </c>
    </row>
    <row r="1002" spans="19:20" x14ac:dyDescent="0.2">
      <c r="S1002">
        <v>1000</v>
      </c>
      <c r="T1002" s="3">
        <v>1147.0623355529638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78679-AFB9-104D-8015-093C3AE21183}">
  <dimension ref="A1:AB1002"/>
  <sheetViews>
    <sheetView showGridLines="0" workbookViewId="0"/>
  </sheetViews>
  <sheetFormatPr baseColWidth="10" defaultRowHeight="16" x14ac:dyDescent="0.2"/>
  <cols>
    <col min="1" max="10" width="16.1640625" customWidth="1"/>
    <col min="11" max="11" width="25.1640625" bestFit="1" customWidth="1"/>
    <col min="12" max="12" width="3" customWidth="1"/>
    <col min="13" max="13" width="20.33203125" bestFit="1" customWidth="1"/>
    <col min="14" max="14" width="14" bestFit="1" customWidth="1"/>
    <col min="16" max="16" width="3.1640625" bestFit="1" customWidth="1"/>
    <col min="19" max="19" width="5.1640625" bestFit="1" customWidth="1"/>
    <col min="20" max="20" width="10.83203125" style="3"/>
    <col min="22" max="22" width="20.83203125" customWidth="1"/>
    <col min="24" max="24" width="11.1640625" bestFit="1" customWidth="1"/>
  </cols>
  <sheetData>
    <row r="1" spans="1:28" ht="17" thickBot="1" x14ac:dyDescent="0.25">
      <c r="A1" s="29" t="e" vm="1377">
        <v>#VALUE!</v>
      </c>
      <c r="B1" s="30"/>
      <c r="C1" s="30"/>
      <c r="D1" s="31"/>
      <c r="E1" s="31"/>
      <c r="F1" s="31"/>
      <c r="G1" s="32"/>
      <c r="H1" s="32"/>
      <c r="I1" s="32"/>
      <c r="J1" s="32"/>
      <c r="K1" s="33" cm="1">
        <f t="array" ref="K1">_FV(A1,"Beta")</f>
        <v>1.1818</v>
      </c>
    </row>
    <row r="2" spans="1:28" ht="17" thickBot="1" x14ac:dyDescent="0.25">
      <c r="A2" s="34" t="str" cm="1">
        <f t="array" ref="A2">_FV(A1,"Ticker symbol",TRUE)</f>
        <v>AAPL</v>
      </c>
      <c r="B2" s="35">
        <v>44470</v>
      </c>
      <c r="C2" s="35">
        <f ca="1">TODAY()</f>
        <v>44653</v>
      </c>
      <c r="D2" s="34"/>
      <c r="E2" s="34"/>
      <c r="F2" s="34"/>
      <c r="G2" s="36"/>
      <c r="H2" s="36"/>
      <c r="I2" s="36"/>
      <c r="J2" s="36"/>
      <c r="K2" s="36">
        <v>0.1</v>
      </c>
      <c r="T2" s="3">
        <f ca="1">Q33</f>
        <v>192.71267561087549</v>
      </c>
    </row>
    <row r="3" spans="1:28" ht="17" thickBot="1" x14ac:dyDescent="0.25">
      <c r="A3" s="37" t="str" cm="1">
        <f t="array" aca="1" ref="A3:F130" ca="1">_xlfn.STOCKHISTORY(A2,B2,C2,0,1,0,2,3,4,1,5)</f>
        <v>Date</v>
      </c>
      <c r="B3" s="37" t="str">
        <f ca="1"/>
        <v>Open</v>
      </c>
      <c r="C3" s="37" t="str">
        <f ca="1"/>
        <v>High</v>
      </c>
      <c r="D3" s="37" t="str">
        <f ca="1"/>
        <v>Low</v>
      </c>
      <c r="E3" s="37" t="str">
        <f ca="1"/>
        <v>Close</v>
      </c>
      <c r="F3" s="37" t="str">
        <f ca="1"/>
        <v>Volume</v>
      </c>
      <c r="G3" s="38" t="s">
        <v>6</v>
      </c>
      <c r="H3" s="38" t="s">
        <v>7</v>
      </c>
      <c r="I3" s="38" t="s">
        <v>8</v>
      </c>
      <c r="J3" s="38" t="s">
        <v>12</v>
      </c>
      <c r="K3" s="38" t="s">
        <v>13</v>
      </c>
      <c r="M3" s="1" t="s">
        <v>1</v>
      </c>
      <c r="N3" s="3">
        <f ca="1">AVERAGE(E4:E66)</f>
        <v>157.72698412698415</v>
      </c>
      <c r="P3">
        <v>1</v>
      </c>
      <c r="Q3" s="3">
        <f ca="1">E66*(1+_xlfn.NORM.INV(RAND(),0,N7))</f>
        <v>177.49836067112136</v>
      </c>
      <c r="S3">
        <v>1</v>
      </c>
      <c r="T3" s="3">
        <f t="dataTable" ref="T3:T1002" dt2D="0" dtr="0" r1="V4" ca="1"/>
        <v>169.26100156572465</v>
      </c>
      <c r="V3" s="1" t="s">
        <v>9</v>
      </c>
      <c r="W3" s="4">
        <f>AVERAGE(T3:T1002)</f>
        <v>179.05152979910713</v>
      </c>
    </row>
    <row r="4" spans="1:28" x14ac:dyDescent="0.2">
      <c r="A4" s="11" vm="2">
        <f ca="1"/>
        <v>44470</v>
      </c>
      <c r="B4" s="11" vm="1378">
        <f ca="1"/>
        <v>141.9</v>
      </c>
      <c r="C4" s="11" vm="1379">
        <f ca="1"/>
        <v>142.91999999999999</v>
      </c>
      <c r="D4" s="11" vm="1380">
        <f ca="1"/>
        <v>139.11009999999999</v>
      </c>
      <c r="E4" s="11" vm="1381">
        <f ca="1"/>
        <v>142.65</v>
      </c>
      <c r="F4" s="11" vm="1382">
        <f ca="1"/>
        <v>94639581</v>
      </c>
      <c r="G4" s="15"/>
      <c r="H4" s="13">
        <f ca="1">$N$3-E4</f>
        <v>15.076984126984144</v>
      </c>
      <c r="I4" s="13">
        <f ca="1">H4^2</f>
        <v>227.31545036533183</v>
      </c>
      <c r="J4" s="13">
        <f ca="1">SUM(E$4:E4)/COUNT(E$4:E4)</f>
        <v>142.65</v>
      </c>
      <c r="K4" s="13"/>
      <c r="M4" s="1" t="s">
        <v>2</v>
      </c>
      <c r="N4" s="4">
        <f ca="1">SUM(I4:I66)</f>
        <v>10017.41912698413</v>
      </c>
      <c r="P4">
        <v>2</v>
      </c>
      <c r="Q4" s="3">
        <f ca="1">Q3*(1+_xlfn.NORM.INV(RAND(),0,$N$7))</f>
        <v>176.06548854545474</v>
      </c>
      <c r="S4">
        <v>2</v>
      </c>
      <c r="T4" s="3">
        <v>199.93163721507548</v>
      </c>
      <c r="V4" s="1" t="s">
        <v>10</v>
      </c>
      <c r="W4" s="4">
        <f>MEDIAN(T3:T1002)</f>
        <v>178.39008686757242</v>
      </c>
      <c r="Z4" s="6" cm="1">
        <f t="array" ref="Z4">_FV(A1,"Price")</f>
        <v>174.31</v>
      </c>
      <c r="AA4" s="7">
        <f>AB4/Z4</f>
        <v>11.473811026332395</v>
      </c>
      <c r="AB4">
        <f>'Stocks -&gt;'!D10</f>
        <v>2000</v>
      </c>
    </row>
    <row r="5" spans="1:28" x14ac:dyDescent="0.2">
      <c r="A5" s="11" vm="8">
        <f ca="1"/>
        <v>44473</v>
      </c>
      <c r="B5" s="11" vm="1383">
        <f ca="1"/>
        <v>141.76</v>
      </c>
      <c r="C5" s="11" vm="1384">
        <f ca="1"/>
        <v>142.21</v>
      </c>
      <c r="D5" s="11" vm="1385">
        <f ca="1"/>
        <v>138.27000000000001</v>
      </c>
      <c r="E5" s="11" vm="1386">
        <f ca="1"/>
        <v>139.13999999999999</v>
      </c>
      <c r="F5" s="11" vm="1387">
        <f ca="1"/>
        <v>98322008</v>
      </c>
      <c r="G5" s="12">
        <f ca="1">(E5-E4)/E4</f>
        <v>-2.4605678233438621E-2</v>
      </c>
      <c r="H5" s="13">
        <f t="shared" ref="H5:H68" ca="1" si="0">$N$3-E5</f>
        <v>18.586984126984163</v>
      </c>
      <c r="I5" s="13">
        <f t="shared" ref="I5:I68" ca="1" si="1">H5^2</f>
        <v>345.47597893676124</v>
      </c>
      <c r="J5" s="13">
        <f ca="1">SUM(E$4:E5)/COUNT(E$4:E5)</f>
        <v>140.89499999999998</v>
      </c>
      <c r="K5" s="13">
        <f ca="1">K$2*E4+(1-K$2)*J5</f>
        <v>141.07049999999998</v>
      </c>
      <c r="M5" s="1" t="s">
        <v>3</v>
      </c>
      <c r="N5" s="3">
        <f ca="1">N4/COUNT(I4:I66)</f>
        <v>159.00665280927191</v>
      </c>
      <c r="P5">
        <v>3</v>
      </c>
      <c r="Q5" s="3">
        <f t="shared" ref="Q5:Q33" ca="1" si="2">Q4*(1+_xlfn.NORM.INV(RAND(),0,$N$7))</f>
        <v>174.35693814342321</v>
      </c>
      <c r="S5">
        <v>3</v>
      </c>
      <c r="T5" s="3">
        <v>194.45877888396001</v>
      </c>
      <c r="V5" s="1" t="s">
        <v>11</v>
      </c>
      <c r="W5" s="3">
        <f>_xlfn.STDEV.S(T3:T1002)</f>
        <v>14.898167739932143</v>
      </c>
    </row>
    <row r="6" spans="1:28" x14ac:dyDescent="0.2">
      <c r="A6" s="11" vm="14">
        <f ca="1"/>
        <v>44474</v>
      </c>
      <c r="B6" s="11" vm="1388">
        <f ca="1"/>
        <v>139.49</v>
      </c>
      <c r="C6" s="11" vm="1389">
        <f ca="1"/>
        <v>142.24</v>
      </c>
      <c r="D6" s="11" vm="1390">
        <f ca="1"/>
        <v>139.36000000000001</v>
      </c>
      <c r="E6" s="11" vm="1391">
        <f ca="1"/>
        <v>141.11000000000001</v>
      </c>
      <c r="F6" s="11" vm="1392">
        <f ca="1"/>
        <v>80861062</v>
      </c>
      <c r="G6" s="12">
        <f t="shared" ref="G6:G69" ca="1" si="3">(E6-E5)/E5</f>
        <v>1.4158401609889518E-2</v>
      </c>
      <c r="H6" s="13">
        <f t="shared" ca="1" si="0"/>
        <v>16.616984126984136</v>
      </c>
      <c r="I6" s="13">
        <f t="shared" ca="1" si="1"/>
        <v>276.12416147644274</v>
      </c>
      <c r="J6" s="13">
        <f ca="1">SUM(E$4:E6)/COUNT(E$4:E6)</f>
        <v>140.96666666666667</v>
      </c>
      <c r="K6" s="13">
        <f t="shared" ref="K6:K69" ca="1" si="4">K$2*E5+(1-K$2)*J6</f>
        <v>140.78399999999999</v>
      </c>
      <c r="M6" s="1" t="s">
        <v>4</v>
      </c>
      <c r="N6" s="3">
        <f ca="1">SQRT(N5)</f>
        <v>12.609784011206216</v>
      </c>
      <c r="P6">
        <v>4</v>
      </c>
      <c r="Q6" s="3">
        <f t="shared" ca="1" si="2"/>
        <v>177.04229874529258</v>
      </c>
      <c r="S6">
        <v>4</v>
      </c>
      <c r="T6" s="3">
        <v>207.88052286787811</v>
      </c>
    </row>
    <row r="7" spans="1:28" x14ac:dyDescent="0.2">
      <c r="A7" s="11" vm="19">
        <f ca="1"/>
        <v>44475</v>
      </c>
      <c r="B7" s="11" vm="1393">
        <f ca="1"/>
        <v>139.47</v>
      </c>
      <c r="C7" s="11" vm="1394">
        <f ca="1"/>
        <v>142.15</v>
      </c>
      <c r="D7" s="11" vm="1395">
        <f ca="1"/>
        <v>138.37</v>
      </c>
      <c r="E7" s="11" vm="1396">
        <f ca="1"/>
        <v>142</v>
      </c>
      <c r="F7" s="11" vm="1397">
        <f ca="1"/>
        <v>83221119</v>
      </c>
      <c r="G7" s="12">
        <f t="shared" ca="1" si="3"/>
        <v>6.3071362766634982E-3</v>
      </c>
      <c r="H7" s="13">
        <f t="shared" ca="1" si="0"/>
        <v>15.726984126984149</v>
      </c>
      <c r="I7" s="13">
        <f t="shared" ca="1" si="1"/>
        <v>247.33802973041139</v>
      </c>
      <c r="J7" s="13">
        <f ca="1">SUM(E$4:E7)/COUNT(E$4:E7)</f>
        <v>141.22499999999999</v>
      </c>
      <c r="K7" s="13">
        <f t="shared" ca="1" si="4"/>
        <v>141.21349999999998</v>
      </c>
      <c r="M7" s="1" t="s">
        <v>5</v>
      </c>
      <c r="N7" s="2">
        <f ca="1">STDEVA(G5:G66)</f>
        <v>1.5235056158696697E-2</v>
      </c>
      <c r="P7">
        <v>5</v>
      </c>
      <c r="Q7" s="3">
        <f t="shared" ca="1" si="2"/>
        <v>177.64347571108752</v>
      </c>
      <c r="S7">
        <v>5</v>
      </c>
      <c r="T7" s="3">
        <v>192.10187278106386</v>
      </c>
      <c r="V7" s="1"/>
    </row>
    <row r="8" spans="1:28" x14ac:dyDescent="0.2">
      <c r="A8" s="11" vm="25">
        <f ca="1"/>
        <v>44476</v>
      </c>
      <c r="B8" s="11" vm="1398">
        <f ca="1"/>
        <v>143.06</v>
      </c>
      <c r="C8" s="11" vm="1399">
        <f ca="1"/>
        <v>144.215</v>
      </c>
      <c r="D8" s="11" vm="1400">
        <f ca="1"/>
        <v>142.72</v>
      </c>
      <c r="E8" s="11" vm="1401">
        <f ca="1"/>
        <v>143.29</v>
      </c>
      <c r="F8" s="11" vm="1402">
        <f ca="1"/>
        <v>61732656</v>
      </c>
      <c r="G8" s="12">
        <f t="shared" ca="1" si="3"/>
        <v>9.084507042253465E-3</v>
      </c>
      <c r="H8" s="13">
        <f t="shared" ca="1" si="0"/>
        <v>14.436984126984157</v>
      </c>
      <c r="I8" s="13">
        <f t="shared" ca="1" si="1"/>
        <v>208.4265106827925</v>
      </c>
      <c r="J8" s="13">
        <f ca="1">SUM(E$4:E8)/COUNT(E$4:E8)</f>
        <v>141.63799999999998</v>
      </c>
      <c r="K8" s="13">
        <f t="shared" ca="1" si="4"/>
        <v>141.67419999999998</v>
      </c>
      <c r="P8">
        <v>6</v>
      </c>
      <c r="Q8" s="3">
        <f t="shared" ca="1" si="2"/>
        <v>179.55190784422058</v>
      </c>
      <c r="S8">
        <v>6</v>
      </c>
      <c r="T8" s="3">
        <v>161.64400565134625</v>
      </c>
      <c r="V8" s="5">
        <v>0.05</v>
      </c>
      <c r="W8" s="3">
        <f>_xlfn.PERCENTILE.EXC(T$3:T$1002,V8)</f>
        <v>155.26220343325309</v>
      </c>
      <c r="X8" s="3">
        <f>(W8*AA$4)-(AB$4)</f>
        <v>-218.5508182748772</v>
      </c>
    </row>
    <row r="9" spans="1:28" x14ac:dyDescent="0.2">
      <c r="A9" s="11" vm="31">
        <f ca="1"/>
        <v>44477</v>
      </c>
      <c r="B9" s="11" vm="1403">
        <f ca="1"/>
        <v>144.03</v>
      </c>
      <c r="C9" s="11" vm="1404">
        <f ca="1"/>
        <v>144.1781</v>
      </c>
      <c r="D9" s="11" vm="1405">
        <f ca="1"/>
        <v>142.56</v>
      </c>
      <c r="E9" s="11" vm="1406">
        <f ca="1"/>
        <v>142.9</v>
      </c>
      <c r="F9" s="11" vm="1407">
        <f ca="1"/>
        <v>58773155</v>
      </c>
      <c r="G9" s="12">
        <f t="shared" ca="1" si="3"/>
        <v>-2.7217530881428319E-3</v>
      </c>
      <c r="H9" s="13">
        <f t="shared" ca="1" si="0"/>
        <v>14.826984126984144</v>
      </c>
      <c r="I9" s="13">
        <f t="shared" ca="1" si="1"/>
        <v>219.83945830183976</v>
      </c>
      <c r="J9" s="13">
        <f ca="1">SUM(E$4:E9)/COUNT(E$4:E9)</f>
        <v>141.84833333333333</v>
      </c>
      <c r="K9" s="13">
        <f t="shared" ca="1" si="4"/>
        <v>141.99250000000001</v>
      </c>
      <c r="P9">
        <v>7</v>
      </c>
      <c r="Q9" s="3">
        <f t="shared" ca="1" si="2"/>
        <v>185.67283394192432</v>
      </c>
      <c r="S9">
        <v>7</v>
      </c>
      <c r="T9" s="3">
        <v>160.06240086097731</v>
      </c>
      <c r="V9" s="5">
        <v>0.25</v>
      </c>
      <c r="W9" s="3">
        <f>_xlfn.PERCENTILE.EXC(T$3:T$1002,V9)</f>
        <v>168.60678733274594</v>
      </c>
      <c r="X9" s="3">
        <f t="shared" ref="X9:X10" si="5">(W9*AA$4)-(AB$4)</f>
        <v>-65.43758438705845</v>
      </c>
    </row>
    <row r="10" spans="1:28" x14ac:dyDescent="0.2">
      <c r="A10" s="11" vm="36">
        <f ca="1"/>
        <v>44480</v>
      </c>
      <c r="B10" s="11" vm="1408">
        <f ca="1"/>
        <v>142.27000000000001</v>
      </c>
      <c r="C10" s="11" vm="1409">
        <f ca="1"/>
        <v>144.81</v>
      </c>
      <c r="D10" s="11" vm="1410">
        <f ca="1"/>
        <v>141.81</v>
      </c>
      <c r="E10" s="11" vm="1411">
        <f ca="1"/>
        <v>142.81</v>
      </c>
      <c r="F10" s="11" vm="1412">
        <f ca="1"/>
        <v>64452219</v>
      </c>
      <c r="G10" s="12">
        <f t="shared" ca="1" si="3"/>
        <v>-6.2981105668301893E-4</v>
      </c>
      <c r="H10" s="13">
        <f t="shared" ca="1" si="0"/>
        <v>14.916984126984147</v>
      </c>
      <c r="I10" s="13">
        <f t="shared" ca="1" si="1"/>
        <v>222.516415444697</v>
      </c>
      <c r="J10" s="13">
        <f ca="1">SUM(E$4:E10)/COUNT(E$4:E10)</f>
        <v>141.98571428571427</v>
      </c>
      <c r="K10" s="13">
        <f t="shared" ca="1" si="4"/>
        <v>142.07714285714283</v>
      </c>
      <c r="P10">
        <v>8</v>
      </c>
      <c r="Q10" s="3">
        <f t="shared" ca="1" si="2"/>
        <v>185.99605878100834</v>
      </c>
      <c r="S10">
        <v>8</v>
      </c>
      <c r="T10" s="3">
        <v>169.6451756242511</v>
      </c>
      <c r="V10" s="5">
        <v>0.75</v>
      </c>
      <c r="W10" s="3">
        <f>_xlfn.PERCENTILE.EXC(T$3:T$1002,V10)</f>
        <v>189.7644857633837</v>
      </c>
      <c r="X10" s="3">
        <f t="shared" si="5"/>
        <v>177.32184915820881</v>
      </c>
    </row>
    <row r="11" spans="1:28" x14ac:dyDescent="0.2">
      <c r="A11" s="11" vm="42">
        <f ca="1"/>
        <v>44481</v>
      </c>
      <c r="B11" s="11" vm="1413">
        <f ca="1"/>
        <v>143.22999999999999</v>
      </c>
      <c r="C11" s="11" vm="1414">
        <f ca="1"/>
        <v>143.25</v>
      </c>
      <c r="D11" s="11" vm="1415">
        <f ca="1"/>
        <v>141.0401</v>
      </c>
      <c r="E11" s="11" vm="1416">
        <f ca="1"/>
        <v>141.51</v>
      </c>
      <c r="F11" s="11" vm="1417">
        <f ca="1"/>
        <v>73035859</v>
      </c>
      <c r="G11" s="12">
        <f t="shared" ca="1" si="3"/>
        <v>-9.1030039913172142E-3</v>
      </c>
      <c r="H11" s="13">
        <f t="shared" ca="1" si="0"/>
        <v>16.216984126984158</v>
      </c>
      <c r="I11" s="13">
        <f t="shared" ca="1" si="1"/>
        <v>262.99057417485614</v>
      </c>
      <c r="J11" s="13">
        <f ca="1">SUM(E$4:E11)/COUNT(E$4:E11)</f>
        <v>141.92624999999998</v>
      </c>
      <c r="K11" s="13">
        <f t="shared" ca="1" si="4"/>
        <v>142.014625</v>
      </c>
      <c r="P11">
        <v>9</v>
      </c>
      <c r="Q11" s="3">
        <f t="shared" ca="1" si="2"/>
        <v>186.24352370324468</v>
      </c>
      <c r="S11">
        <v>9</v>
      </c>
      <c r="T11" s="3">
        <v>181.82849280429241</v>
      </c>
      <c r="V11" s="5">
        <v>0.95</v>
      </c>
      <c r="W11" s="3">
        <f>_xlfn.PERCENTILE.EXC(T$3:T$1002,V11)</f>
        <v>204.86726594543237</v>
      </c>
      <c r="X11" s="3">
        <f>(W11*AA$4)-(AB$4)</f>
        <v>350.60829493927304</v>
      </c>
    </row>
    <row r="12" spans="1:28" x14ac:dyDescent="0.2">
      <c r="A12" s="11" vm="48">
        <f ca="1"/>
        <v>44482</v>
      </c>
      <c r="B12" s="11" vm="1418">
        <f ca="1"/>
        <v>141.23500000000001</v>
      </c>
      <c r="C12" s="11" vm="1419">
        <f ca="1"/>
        <v>141.4</v>
      </c>
      <c r="D12" s="11" vm="1420">
        <f ca="1"/>
        <v>139.19999999999999</v>
      </c>
      <c r="E12" s="11" vm="1421">
        <f ca="1"/>
        <v>140.91</v>
      </c>
      <c r="F12" s="11" vm="1422">
        <f ca="1"/>
        <v>78762721</v>
      </c>
      <c r="G12" s="12">
        <f t="shared" ca="1" si="3"/>
        <v>-4.2399830400677999E-3</v>
      </c>
      <c r="H12" s="13">
        <f t="shared" ca="1" si="0"/>
        <v>16.816984126984153</v>
      </c>
      <c r="I12" s="13">
        <f t="shared" ca="1" si="1"/>
        <v>282.81095512723692</v>
      </c>
      <c r="J12" s="13">
        <f ca="1">SUM(E$4:E12)/COUNT(E$4:E12)</f>
        <v>141.81333333333333</v>
      </c>
      <c r="K12" s="13">
        <f t="shared" ca="1" si="4"/>
        <v>141.78300000000002</v>
      </c>
      <c r="M12" s="14"/>
      <c r="P12">
        <v>10</v>
      </c>
      <c r="Q12" s="3">
        <f t="shared" ca="1" si="2"/>
        <v>185.96788136357745</v>
      </c>
      <c r="S12">
        <v>10</v>
      </c>
      <c r="T12" s="3">
        <v>153.25062232767351</v>
      </c>
    </row>
    <row r="13" spans="1:28" x14ac:dyDescent="0.2">
      <c r="A13" s="11" vm="54">
        <f ca="1"/>
        <v>44483</v>
      </c>
      <c r="B13" s="11" vm="1423">
        <f ca="1"/>
        <v>142.11000000000001</v>
      </c>
      <c r="C13" s="11" vm="1424">
        <f ca="1"/>
        <v>143.88</v>
      </c>
      <c r="D13" s="11" vm="1416">
        <f ca="1"/>
        <v>141.51</v>
      </c>
      <c r="E13" s="11" vm="1425">
        <f ca="1"/>
        <v>143.76</v>
      </c>
      <c r="F13" s="11" vm="1426">
        <f ca="1"/>
        <v>69907100</v>
      </c>
      <c r="G13" s="12">
        <f t="shared" ca="1" si="3"/>
        <v>2.0225675963380842E-2</v>
      </c>
      <c r="H13" s="13">
        <f t="shared" ca="1" si="0"/>
        <v>13.966984126984158</v>
      </c>
      <c r="I13" s="13">
        <f t="shared" ca="1" si="1"/>
        <v>195.07664560342744</v>
      </c>
      <c r="J13" s="13">
        <f ca="1">SUM(E$4:E13)/COUNT(E$4:E13)</f>
        <v>142.00799999999998</v>
      </c>
      <c r="K13" s="13">
        <f t="shared" ca="1" si="4"/>
        <v>141.89819999999997</v>
      </c>
      <c r="P13">
        <v>11</v>
      </c>
      <c r="Q13" s="3">
        <f t="shared" ca="1" si="2"/>
        <v>183.98270854178517</v>
      </c>
      <c r="S13">
        <v>11</v>
      </c>
      <c r="T13" s="3">
        <v>181.45261466970371</v>
      </c>
    </row>
    <row r="14" spans="1:28" x14ac:dyDescent="0.2">
      <c r="A14" s="11" vm="60">
        <f ca="1"/>
        <v>44484</v>
      </c>
      <c r="B14" s="11" vm="1427">
        <f ca="1"/>
        <v>143.77000000000001</v>
      </c>
      <c r="C14" s="11" vm="1428">
        <f ca="1"/>
        <v>144.89500000000001</v>
      </c>
      <c r="D14" s="11" vm="1429">
        <f ca="1"/>
        <v>143.51</v>
      </c>
      <c r="E14" s="11" vm="1430">
        <f ca="1"/>
        <v>144.84</v>
      </c>
      <c r="F14" s="11" vm="1431">
        <f ca="1"/>
        <v>67940334</v>
      </c>
      <c r="G14" s="12">
        <f t="shared" ca="1" si="3"/>
        <v>7.5125208681136096E-3</v>
      </c>
      <c r="H14" s="13">
        <f t="shared" ca="1" si="0"/>
        <v>12.886984126984146</v>
      </c>
      <c r="I14" s="13">
        <f t="shared" ca="1" si="1"/>
        <v>166.07435988914133</v>
      </c>
      <c r="J14" s="13">
        <f ca="1">SUM(E$4:E14)/COUNT(E$4:E14)</f>
        <v>142.26545454545453</v>
      </c>
      <c r="K14" s="13">
        <f t="shared" ca="1" si="4"/>
        <v>142.41490909090908</v>
      </c>
      <c r="P14">
        <v>12</v>
      </c>
      <c r="Q14" s="3">
        <f t="shared" ca="1" si="2"/>
        <v>181.1024577917679</v>
      </c>
      <c r="S14">
        <v>12</v>
      </c>
      <c r="T14" s="3">
        <v>195.55149807456434</v>
      </c>
    </row>
    <row r="15" spans="1:28" x14ac:dyDescent="0.2">
      <c r="A15" s="11" vm="66">
        <f ca="1"/>
        <v>44487</v>
      </c>
      <c r="B15" s="11" vm="1432">
        <f ca="1"/>
        <v>143.44499999999999</v>
      </c>
      <c r="C15" s="11" vm="1433">
        <f ca="1"/>
        <v>146.84</v>
      </c>
      <c r="D15" s="11" vm="1434">
        <f ca="1"/>
        <v>143.16</v>
      </c>
      <c r="E15" s="11" vm="1435">
        <f ca="1"/>
        <v>146.55000000000001</v>
      </c>
      <c r="F15" s="11" vm="1436">
        <f ca="1"/>
        <v>85589175</v>
      </c>
      <c r="G15" s="12">
        <f t="shared" ca="1" si="3"/>
        <v>1.1806130903065506E-2</v>
      </c>
      <c r="H15" s="13">
        <f t="shared" ca="1" si="0"/>
        <v>11.176984126984138</v>
      </c>
      <c r="I15" s="13">
        <f t="shared" ca="1" si="1"/>
        <v>124.92497417485536</v>
      </c>
      <c r="J15" s="13">
        <f ca="1">SUM(E$4:E15)/COUNT(E$4:E15)</f>
        <v>142.62249999999997</v>
      </c>
      <c r="K15" s="13">
        <f t="shared" ca="1" si="4"/>
        <v>142.84424999999999</v>
      </c>
      <c r="P15">
        <v>13</v>
      </c>
      <c r="Q15" s="3">
        <f t="shared" ca="1" si="2"/>
        <v>181.67053335941557</v>
      </c>
      <c r="S15">
        <v>13</v>
      </c>
      <c r="T15" s="3">
        <v>160.71547540940699</v>
      </c>
    </row>
    <row r="16" spans="1:28" x14ac:dyDescent="0.2">
      <c r="A16" s="11" vm="72">
        <f ca="1"/>
        <v>44488</v>
      </c>
      <c r="B16" s="11" vm="1437">
        <f ca="1"/>
        <v>147.01</v>
      </c>
      <c r="C16" s="11" vm="1438">
        <f ca="1"/>
        <v>149.16999999999999</v>
      </c>
      <c r="D16" s="11" vm="1435">
        <f ca="1"/>
        <v>146.55000000000001</v>
      </c>
      <c r="E16" s="11" vm="1439">
        <f ca="1"/>
        <v>148.76</v>
      </c>
      <c r="F16" s="11" vm="1440">
        <f ca="1"/>
        <v>76378894</v>
      </c>
      <c r="G16" s="12">
        <f t="shared" ca="1" si="3"/>
        <v>1.5080177413851786E-2</v>
      </c>
      <c r="H16" s="13">
        <f t="shared" ca="1" si="0"/>
        <v>8.9669841269841584</v>
      </c>
      <c r="I16" s="13">
        <f t="shared" ca="1" si="1"/>
        <v>80.406804333585853</v>
      </c>
      <c r="J16" s="13">
        <f ca="1">SUM(E$4:E16)/COUNT(E$4:E16)</f>
        <v>143.09461538461537</v>
      </c>
      <c r="K16" s="13">
        <f t="shared" ca="1" si="4"/>
        <v>143.44015384615383</v>
      </c>
      <c r="P16">
        <v>14</v>
      </c>
      <c r="Q16" s="3">
        <f t="shared" ca="1" si="2"/>
        <v>181.48216882419251</v>
      </c>
      <c r="S16">
        <v>14</v>
      </c>
      <c r="T16" s="3">
        <v>189.89689020981865</v>
      </c>
    </row>
    <row r="17" spans="1:20" x14ac:dyDescent="0.2">
      <c r="A17" s="11" vm="78">
        <f ca="1"/>
        <v>44489</v>
      </c>
      <c r="B17" s="11" vm="1441">
        <f ca="1"/>
        <v>148.69999999999999</v>
      </c>
      <c r="C17" s="11" vm="1442">
        <f ca="1"/>
        <v>149.75389999999999</v>
      </c>
      <c r="D17" s="11" vm="1443">
        <f ca="1"/>
        <v>148.12</v>
      </c>
      <c r="E17" s="11" vm="1444">
        <f ca="1"/>
        <v>149.26</v>
      </c>
      <c r="F17" s="11" vm="1445">
        <f ca="1"/>
        <v>58418788</v>
      </c>
      <c r="G17" s="12">
        <f t="shared" ca="1" si="3"/>
        <v>3.3611185802635119E-3</v>
      </c>
      <c r="H17" s="13">
        <f t="shared" ca="1" si="0"/>
        <v>8.4669841269841584</v>
      </c>
      <c r="I17" s="13">
        <f t="shared" ca="1" si="1"/>
        <v>71.689820206601695</v>
      </c>
      <c r="J17" s="13">
        <f ca="1">SUM(E$4:E17)/COUNT(E$4:E17)</f>
        <v>143.535</v>
      </c>
      <c r="K17" s="13">
        <f t="shared" ca="1" si="4"/>
        <v>144.0575</v>
      </c>
      <c r="P17">
        <v>15</v>
      </c>
      <c r="Q17" s="3">
        <f t="shared" ca="1" si="2"/>
        <v>183.9711189834324</v>
      </c>
      <c r="S17">
        <v>15</v>
      </c>
      <c r="T17" s="3">
        <v>181.61467786183368</v>
      </c>
    </row>
    <row r="18" spans="1:20" x14ac:dyDescent="0.2">
      <c r="A18" s="11" vm="84">
        <f ca="1"/>
        <v>44490</v>
      </c>
      <c r="B18" s="11" vm="1446">
        <f ca="1"/>
        <v>148.81</v>
      </c>
      <c r="C18" s="11" vm="1447">
        <f ca="1"/>
        <v>149.63999999999999</v>
      </c>
      <c r="D18" s="11" vm="1448">
        <f ca="1"/>
        <v>147.87</v>
      </c>
      <c r="E18" s="11" vm="1449">
        <f ca="1"/>
        <v>149.47999999999999</v>
      </c>
      <c r="F18" s="11" vm="1450">
        <f ca="1"/>
        <v>61420990</v>
      </c>
      <c r="G18" s="12">
        <f t="shared" ca="1" si="3"/>
        <v>1.4739380946000192E-3</v>
      </c>
      <c r="H18" s="13">
        <f t="shared" ca="1" si="0"/>
        <v>8.2469841269841595</v>
      </c>
      <c r="I18" s="13">
        <f t="shared" ca="1" si="1"/>
        <v>68.012747190728675</v>
      </c>
      <c r="J18" s="13">
        <f ca="1">SUM(E$4:E18)/COUNT(E$4:E18)</f>
        <v>143.93133333333333</v>
      </c>
      <c r="K18" s="13">
        <f t="shared" ca="1" si="4"/>
        <v>144.46419999999998</v>
      </c>
      <c r="P18">
        <v>16</v>
      </c>
      <c r="Q18" s="3">
        <f t="shared" ca="1" si="2"/>
        <v>188.9065099520972</v>
      </c>
      <c r="S18">
        <v>16</v>
      </c>
      <c r="T18" s="3">
        <v>199.51643384854134</v>
      </c>
    </row>
    <row r="19" spans="1:20" x14ac:dyDescent="0.2">
      <c r="A19" s="11" vm="90">
        <f ca="1"/>
        <v>44491</v>
      </c>
      <c r="B19" s="11" vm="1451">
        <f ca="1"/>
        <v>149.69</v>
      </c>
      <c r="C19" s="11" vm="1452">
        <f ca="1"/>
        <v>150.18</v>
      </c>
      <c r="D19" s="11" vm="1453">
        <f ca="1"/>
        <v>148.63999999999999</v>
      </c>
      <c r="E19" s="11" vm="1454">
        <f ca="1"/>
        <v>148.69</v>
      </c>
      <c r="F19" s="11" vm="1455">
        <f ca="1"/>
        <v>58883443</v>
      </c>
      <c r="G19" s="12">
        <f t="shared" ca="1" si="3"/>
        <v>-5.2849879582552318E-3</v>
      </c>
      <c r="H19" s="13">
        <f t="shared" ca="1" si="0"/>
        <v>9.0369841269841515</v>
      </c>
      <c r="I19" s="13">
        <f t="shared" ca="1" si="1"/>
        <v>81.667082111363513</v>
      </c>
      <c r="J19" s="13">
        <f ca="1">SUM(E$4:E19)/COUNT(E$4:E19)</f>
        <v>144.22874999999999</v>
      </c>
      <c r="K19" s="13">
        <f t="shared" ca="1" si="4"/>
        <v>144.75387499999999</v>
      </c>
      <c r="P19">
        <v>17</v>
      </c>
      <c r="Q19" s="3">
        <f t="shared" ca="1" si="2"/>
        <v>187.30898058763941</v>
      </c>
      <c r="S19">
        <v>17</v>
      </c>
      <c r="T19" s="3">
        <v>181.4926678727013</v>
      </c>
    </row>
    <row r="20" spans="1:20" x14ac:dyDescent="0.2">
      <c r="A20" s="11" vm="96">
        <f ca="1"/>
        <v>44494</v>
      </c>
      <c r="B20" s="11" vm="1456">
        <f ca="1"/>
        <v>148.68</v>
      </c>
      <c r="C20" s="11" vm="1457">
        <f ca="1"/>
        <v>149.37</v>
      </c>
      <c r="D20" s="11" vm="1458">
        <f ca="1"/>
        <v>147.62110000000001</v>
      </c>
      <c r="E20" s="11" vm="1453">
        <f ca="1"/>
        <v>148.63999999999999</v>
      </c>
      <c r="F20" s="11" vm="1459">
        <f ca="1"/>
        <v>50720556</v>
      </c>
      <c r="G20" s="12">
        <f t="shared" ca="1" si="3"/>
        <v>-3.3627009213808173E-4</v>
      </c>
      <c r="H20" s="13">
        <f t="shared" ca="1" si="0"/>
        <v>9.0869841269841629</v>
      </c>
      <c r="I20" s="13">
        <f t="shared" ca="1" si="1"/>
        <v>82.573280524062127</v>
      </c>
      <c r="J20" s="13">
        <f ca="1">SUM(E$4:E20)/COUNT(E$4:E20)</f>
        <v>144.48823529411763</v>
      </c>
      <c r="K20" s="13">
        <f t="shared" ca="1" si="4"/>
        <v>144.90841176470587</v>
      </c>
      <c r="P20">
        <v>18</v>
      </c>
      <c r="Q20" s="3">
        <f t="shared" ca="1" si="2"/>
        <v>191.25171251996048</v>
      </c>
      <c r="S20">
        <v>18</v>
      </c>
      <c r="T20" s="3">
        <v>169.04542064080337</v>
      </c>
    </row>
    <row r="21" spans="1:20" x14ac:dyDescent="0.2">
      <c r="A21" s="11" vm="102">
        <f ca="1"/>
        <v>44495</v>
      </c>
      <c r="B21" s="11" vm="1460">
        <f ca="1"/>
        <v>149.33000000000001</v>
      </c>
      <c r="C21" s="11" vm="1461">
        <f ca="1"/>
        <v>150.84</v>
      </c>
      <c r="D21" s="11" vm="1462">
        <f ca="1"/>
        <v>149.01009999999999</v>
      </c>
      <c r="E21" s="11" vm="1463">
        <f ca="1"/>
        <v>149.32</v>
      </c>
      <c r="F21" s="11" vm="1464">
        <f ca="1"/>
        <v>60893395</v>
      </c>
      <c r="G21" s="12">
        <f t="shared" ca="1" si="3"/>
        <v>4.5748116254037061E-3</v>
      </c>
      <c r="H21" s="13">
        <f t="shared" ca="1" si="0"/>
        <v>8.4069841269841561</v>
      </c>
      <c r="I21" s="13">
        <f t="shared" ca="1" si="1"/>
        <v>70.677382111363556</v>
      </c>
      <c r="J21" s="13">
        <f ca="1">SUM(E$4:E21)/COUNT(E$4:E21)</f>
        <v>144.75666666666666</v>
      </c>
      <c r="K21" s="13">
        <f t="shared" ca="1" si="4"/>
        <v>145.14500000000001</v>
      </c>
      <c r="P21">
        <v>19</v>
      </c>
      <c r="Q21" s="3">
        <f t="shared" ca="1" si="2"/>
        <v>193.23153440580541</v>
      </c>
      <c r="S21">
        <v>19</v>
      </c>
      <c r="T21" s="3">
        <v>157.77992408659662</v>
      </c>
    </row>
    <row r="22" spans="1:20" x14ac:dyDescent="0.2">
      <c r="A22" s="11" vm="108">
        <f ca="1"/>
        <v>44496</v>
      </c>
      <c r="B22" s="11" vm="1465">
        <f ca="1"/>
        <v>149.36000000000001</v>
      </c>
      <c r="C22" s="11" vm="1466">
        <f ca="1"/>
        <v>149.72999999999999</v>
      </c>
      <c r="D22" s="11" vm="1467">
        <f ca="1"/>
        <v>148.49</v>
      </c>
      <c r="E22" s="11" vm="1468">
        <f ca="1"/>
        <v>148.85</v>
      </c>
      <c r="F22" s="11" vm="1469">
        <f ca="1"/>
        <v>56094929</v>
      </c>
      <c r="G22" s="12">
        <f t="shared" ca="1" si="3"/>
        <v>-3.1476024645057518E-3</v>
      </c>
      <c r="H22" s="13">
        <f t="shared" ca="1" si="0"/>
        <v>8.876984126984155</v>
      </c>
      <c r="I22" s="13">
        <f t="shared" ca="1" si="1"/>
        <v>78.800847190728646</v>
      </c>
      <c r="J22" s="13">
        <f ca="1">SUM(E$4:E22)/COUNT(E$4:E22)</f>
        <v>144.97210526315789</v>
      </c>
      <c r="K22" s="13">
        <f t="shared" ca="1" si="4"/>
        <v>145.40689473684208</v>
      </c>
      <c r="P22">
        <v>20</v>
      </c>
      <c r="Q22" s="3">
        <f t="shared" ca="1" si="2"/>
        <v>191.87838253468749</v>
      </c>
      <c r="S22">
        <v>20</v>
      </c>
      <c r="T22" s="3">
        <v>195.46549408875362</v>
      </c>
    </row>
    <row r="23" spans="1:20" x14ac:dyDescent="0.2">
      <c r="A23" s="11" vm="113">
        <f ca="1"/>
        <v>44497</v>
      </c>
      <c r="B23" s="11" vm="1470">
        <f ca="1"/>
        <v>149.82</v>
      </c>
      <c r="C23" s="11" vm="1471">
        <f ca="1"/>
        <v>153.16499999999999</v>
      </c>
      <c r="D23" s="11" vm="1472">
        <f ca="1"/>
        <v>149.72</v>
      </c>
      <c r="E23" s="11" vm="1473">
        <f ca="1"/>
        <v>152.57</v>
      </c>
      <c r="F23" s="11" vm="1474">
        <f ca="1"/>
        <v>100077888</v>
      </c>
      <c r="G23" s="12">
        <f t="shared" ca="1" si="3"/>
        <v>2.4991602284178696E-2</v>
      </c>
      <c r="H23" s="13">
        <f t="shared" ca="1" si="0"/>
        <v>5.1569841269841561</v>
      </c>
      <c r="I23" s="13">
        <f t="shared" ca="1" si="1"/>
        <v>26.594485285966538</v>
      </c>
      <c r="J23" s="13">
        <f ca="1">SUM(E$4:E23)/COUNT(E$4:E23)</f>
        <v>145.352</v>
      </c>
      <c r="K23" s="13">
        <f t="shared" ca="1" si="4"/>
        <v>145.70179999999999</v>
      </c>
      <c r="P23">
        <v>21</v>
      </c>
      <c r="Q23" s="3">
        <f t="shared" ca="1" si="2"/>
        <v>199.13017722705959</v>
      </c>
      <c r="S23">
        <v>21</v>
      </c>
      <c r="T23" s="3">
        <v>173.21693504708463</v>
      </c>
    </row>
    <row r="24" spans="1:20" x14ac:dyDescent="0.2">
      <c r="A24" s="11" vm="119">
        <f ca="1"/>
        <v>44498</v>
      </c>
      <c r="B24" s="11" vm="1475">
        <f ca="1"/>
        <v>147.215</v>
      </c>
      <c r="C24" s="11" vm="1476">
        <f ca="1"/>
        <v>149.94</v>
      </c>
      <c r="D24" s="11" vm="1477">
        <f ca="1"/>
        <v>146.4128</v>
      </c>
      <c r="E24" s="11" vm="1478">
        <f ca="1"/>
        <v>149.80000000000001</v>
      </c>
      <c r="F24" s="11" vm="1479">
        <f ca="1"/>
        <v>124953168</v>
      </c>
      <c r="G24" s="12">
        <f t="shared" ca="1" si="3"/>
        <v>-1.8155600707871679E-2</v>
      </c>
      <c r="H24" s="13">
        <f t="shared" ca="1" si="0"/>
        <v>7.9269841269841379</v>
      </c>
      <c r="I24" s="13">
        <f t="shared" ca="1" si="1"/>
        <v>62.837077349458475</v>
      </c>
      <c r="J24" s="13">
        <f ca="1">SUM(E$4:E24)/COUNT(E$4:E24)</f>
        <v>145.56380952380954</v>
      </c>
      <c r="K24" s="13">
        <f t="shared" ca="1" si="4"/>
        <v>146.2644285714286</v>
      </c>
      <c r="P24">
        <v>22</v>
      </c>
      <c r="Q24" s="3">
        <f t="shared" ca="1" si="2"/>
        <v>197.92418360787744</v>
      </c>
      <c r="S24">
        <v>22</v>
      </c>
      <c r="T24" s="3">
        <v>192.46018417215137</v>
      </c>
    </row>
    <row r="25" spans="1:20" x14ac:dyDescent="0.2">
      <c r="A25" s="11" vm="125">
        <f ca="1"/>
        <v>44501</v>
      </c>
      <c r="B25" s="11" vm="1480">
        <f ca="1"/>
        <v>148.98500000000001</v>
      </c>
      <c r="C25" s="11" vm="1481">
        <f ca="1"/>
        <v>149.69999999999999</v>
      </c>
      <c r="D25" s="11" vm="1482">
        <f ca="1"/>
        <v>147.80000000000001</v>
      </c>
      <c r="E25" s="11" vm="1483">
        <f ca="1"/>
        <v>148.96</v>
      </c>
      <c r="F25" s="11" vm="1484">
        <f ca="1"/>
        <v>74588258</v>
      </c>
      <c r="G25" s="12">
        <f t="shared" ca="1" si="3"/>
        <v>-5.6074766355140408E-3</v>
      </c>
      <c r="H25" s="13">
        <f t="shared" ca="1" si="0"/>
        <v>8.7669841269841413</v>
      </c>
      <c r="I25" s="13">
        <f t="shared" ca="1" si="1"/>
        <v>76.860010682791881</v>
      </c>
      <c r="J25" s="13">
        <f ca="1">SUM(E$4:E25)/COUNT(E$4:E25)</f>
        <v>145.71818181818182</v>
      </c>
      <c r="K25" s="13">
        <f t="shared" ca="1" si="4"/>
        <v>146.12636363636364</v>
      </c>
      <c r="P25">
        <v>23</v>
      </c>
      <c r="Q25" s="3">
        <f t="shared" ca="1" si="2"/>
        <v>202.27471859211283</v>
      </c>
      <c r="S25">
        <v>23</v>
      </c>
      <c r="T25" s="3">
        <v>168.81257044903919</v>
      </c>
    </row>
    <row r="26" spans="1:20" x14ac:dyDescent="0.2">
      <c r="A26" s="11" vm="131">
        <f ca="1"/>
        <v>44502</v>
      </c>
      <c r="B26" s="11" vm="1485">
        <f ca="1"/>
        <v>148.66</v>
      </c>
      <c r="C26" s="11" vm="1486">
        <f ca="1"/>
        <v>151.57</v>
      </c>
      <c r="D26" s="11" vm="1487">
        <f ca="1"/>
        <v>148.65</v>
      </c>
      <c r="E26" s="11" vm="1488">
        <f ca="1"/>
        <v>150.02000000000001</v>
      </c>
      <c r="F26" s="11" vm="1489">
        <f ca="1"/>
        <v>69121987</v>
      </c>
      <c r="G26" s="12">
        <f t="shared" ca="1" si="3"/>
        <v>7.1160042964554387E-3</v>
      </c>
      <c r="H26" s="13">
        <f t="shared" ca="1" si="0"/>
        <v>7.706984126984139</v>
      </c>
      <c r="I26" s="13">
        <f t="shared" ca="1" si="1"/>
        <v>59.39760433358547</v>
      </c>
      <c r="J26" s="13">
        <f ca="1">SUM(E$4:E26)/COUNT(E$4:E26)</f>
        <v>145.90521739130435</v>
      </c>
      <c r="K26" s="13">
        <f t="shared" ca="1" si="4"/>
        <v>146.21069565217391</v>
      </c>
      <c r="P26">
        <v>24</v>
      </c>
      <c r="Q26" s="3">
        <f t="shared" ca="1" si="2"/>
        <v>206.74601207366712</v>
      </c>
      <c r="S26">
        <v>24</v>
      </c>
      <c r="T26" s="3">
        <v>170.39586691526785</v>
      </c>
    </row>
    <row r="27" spans="1:20" x14ac:dyDescent="0.2">
      <c r="A27" s="11" vm="137">
        <f ca="1"/>
        <v>44503</v>
      </c>
      <c r="B27" s="11" vm="1490">
        <f ca="1"/>
        <v>150.38999999999999</v>
      </c>
      <c r="C27" s="11" vm="1491">
        <f ca="1"/>
        <v>151.97</v>
      </c>
      <c r="D27" s="11" vm="1470">
        <f ca="1"/>
        <v>149.82</v>
      </c>
      <c r="E27" s="11" vm="1492">
        <f ca="1"/>
        <v>151.49</v>
      </c>
      <c r="F27" s="11" vm="1493">
        <f ca="1"/>
        <v>54511534</v>
      </c>
      <c r="G27" s="12">
        <f t="shared" ca="1" si="3"/>
        <v>9.7986935075323207E-3</v>
      </c>
      <c r="H27" s="13">
        <f t="shared" ca="1" si="0"/>
        <v>6.2369841269841402</v>
      </c>
      <c r="I27" s="13">
        <f t="shared" ca="1" si="1"/>
        <v>38.899971000252116</v>
      </c>
      <c r="J27" s="13">
        <f ca="1">SUM(E$4:E27)/COUNT(E$4:E27)</f>
        <v>146.13791666666668</v>
      </c>
      <c r="K27" s="13">
        <f t="shared" ca="1" si="4"/>
        <v>146.52612500000004</v>
      </c>
      <c r="P27">
        <v>25</v>
      </c>
      <c r="Q27" s="3">
        <f t="shared" ca="1" si="2"/>
        <v>204.73811070979895</v>
      </c>
      <c r="S27">
        <v>25</v>
      </c>
      <c r="T27" s="3">
        <v>190.03168516429412</v>
      </c>
    </row>
    <row r="28" spans="1:20" x14ac:dyDescent="0.2">
      <c r="A28" s="11" vm="143">
        <f ca="1"/>
        <v>44504</v>
      </c>
      <c r="B28" s="11" vm="1494">
        <f ca="1"/>
        <v>151.58000000000001</v>
      </c>
      <c r="C28" s="11" vm="1495">
        <f ca="1"/>
        <v>152.43</v>
      </c>
      <c r="D28" s="11" vm="1496">
        <f ca="1"/>
        <v>150.63999999999999</v>
      </c>
      <c r="E28" s="11" vm="1497">
        <f ca="1"/>
        <v>150.96</v>
      </c>
      <c r="F28" s="11" vm="1498">
        <f ca="1"/>
        <v>60394616</v>
      </c>
      <c r="G28" s="12">
        <f t="shared" ca="1" si="3"/>
        <v>-3.4985807644068987E-3</v>
      </c>
      <c r="H28" s="13">
        <f t="shared" ca="1" si="0"/>
        <v>6.7669841269841413</v>
      </c>
      <c r="I28" s="13">
        <f t="shared" ca="1" si="1"/>
        <v>45.792074174855323</v>
      </c>
      <c r="J28" s="13">
        <f ca="1">SUM(E$4:E28)/COUNT(E$4:E28)</f>
        <v>146.33080000000001</v>
      </c>
      <c r="K28" s="13">
        <f t="shared" ca="1" si="4"/>
        <v>146.84672</v>
      </c>
      <c r="P28">
        <v>26</v>
      </c>
      <c r="Q28" s="3">
        <f t="shared" ca="1" si="2"/>
        <v>203.37245783306187</v>
      </c>
      <c r="S28">
        <v>26</v>
      </c>
      <c r="T28" s="3">
        <v>184.87760978921585</v>
      </c>
    </row>
    <row r="29" spans="1:20" x14ac:dyDescent="0.2">
      <c r="A29" s="11" vm="149">
        <f ca="1"/>
        <v>44505</v>
      </c>
      <c r="B29" s="11" vm="1499">
        <f ca="1"/>
        <v>151.88999999999999</v>
      </c>
      <c r="C29" s="11" vm="1500">
        <f ca="1"/>
        <v>152.19999999999999</v>
      </c>
      <c r="D29" s="11" vm="1501">
        <f ca="1"/>
        <v>150.06</v>
      </c>
      <c r="E29" s="11" vm="1502">
        <f ca="1"/>
        <v>151.28</v>
      </c>
      <c r="F29" s="11" vm="1503">
        <f ca="1"/>
        <v>65463883</v>
      </c>
      <c r="G29" s="12">
        <f t="shared" ca="1" si="3"/>
        <v>2.1197668256491332E-3</v>
      </c>
      <c r="H29" s="13">
        <f t="shared" ca="1" si="0"/>
        <v>6.4469841269841481</v>
      </c>
      <c r="I29" s="13">
        <f t="shared" ca="1" si="1"/>
        <v>41.563604333585559</v>
      </c>
      <c r="J29" s="13">
        <f ca="1">SUM(E$4:E29)/COUNT(E$4:E29)</f>
        <v>146.52115384615388</v>
      </c>
      <c r="K29" s="13">
        <f t="shared" ca="1" si="4"/>
        <v>146.96503846153851</v>
      </c>
      <c r="P29">
        <v>27</v>
      </c>
      <c r="Q29" s="3">
        <f t="shared" ca="1" si="2"/>
        <v>199.54264072178805</v>
      </c>
      <c r="S29">
        <v>27</v>
      </c>
      <c r="T29" s="3">
        <v>166.7560369500217</v>
      </c>
    </row>
    <row r="30" spans="1:20" x14ac:dyDescent="0.2">
      <c r="A30" s="11" vm="155">
        <f ca="1"/>
        <v>44508</v>
      </c>
      <c r="B30" s="11" vm="1504">
        <f ca="1"/>
        <v>151.41</v>
      </c>
      <c r="C30" s="11" vm="1486">
        <f ca="1"/>
        <v>151.57</v>
      </c>
      <c r="D30" s="11" vm="1505">
        <f ca="1"/>
        <v>150.16</v>
      </c>
      <c r="E30" s="11" vm="1506">
        <f ca="1"/>
        <v>150.44</v>
      </c>
      <c r="F30" s="11" vm="1507">
        <f ca="1"/>
        <v>55020868</v>
      </c>
      <c r="G30" s="12">
        <f t="shared" ca="1" si="3"/>
        <v>-5.5526176626123965E-3</v>
      </c>
      <c r="H30" s="13">
        <f t="shared" ca="1" si="0"/>
        <v>7.2869841269841515</v>
      </c>
      <c r="I30" s="13">
        <f t="shared" ca="1" si="1"/>
        <v>53.100137666918975</v>
      </c>
      <c r="J30" s="13">
        <f ca="1">SUM(E$4:E30)/COUNT(E$4:E30)</f>
        <v>146.66629629629631</v>
      </c>
      <c r="K30" s="13">
        <f t="shared" ca="1" si="4"/>
        <v>147.1276666666667</v>
      </c>
      <c r="P30">
        <v>28</v>
      </c>
      <c r="Q30" s="3">
        <f t="shared" ca="1" si="2"/>
        <v>203.59358773925587</v>
      </c>
      <c r="S30">
        <v>28</v>
      </c>
      <c r="T30" s="3">
        <v>195.08497305268827</v>
      </c>
    </row>
    <row r="31" spans="1:20" x14ac:dyDescent="0.2">
      <c r="A31" s="11" vm="161">
        <f ca="1"/>
        <v>44509</v>
      </c>
      <c r="B31" s="11" vm="1508">
        <f ca="1"/>
        <v>150.19999999999999</v>
      </c>
      <c r="C31" s="11" vm="1509">
        <f ca="1"/>
        <v>151.428</v>
      </c>
      <c r="D31" s="11" vm="1510">
        <f ca="1"/>
        <v>150.06010000000001</v>
      </c>
      <c r="E31" s="11" vm="1511">
        <f ca="1"/>
        <v>150.81</v>
      </c>
      <c r="F31" s="11" vm="1512">
        <f ca="1"/>
        <v>56787930</v>
      </c>
      <c r="G31" s="12">
        <f t="shared" ca="1" si="3"/>
        <v>2.4594522733315909E-3</v>
      </c>
      <c r="H31" s="13">
        <f t="shared" ca="1" si="0"/>
        <v>6.916984126984147</v>
      </c>
      <c r="I31" s="13">
        <f t="shared" ca="1" si="1"/>
        <v>47.844669412950644</v>
      </c>
      <c r="J31" s="13">
        <f ca="1">SUM(E$4:E31)/COUNT(E$4:E31)</f>
        <v>146.81428571428575</v>
      </c>
      <c r="K31" s="13">
        <f t="shared" ca="1" si="4"/>
        <v>147.17685714285719</v>
      </c>
      <c r="P31">
        <v>29</v>
      </c>
      <c r="Q31" s="3">
        <f t="shared" ca="1" si="2"/>
        <v>201.83384861293777</v>
      </c>
      <c r="S31">
        <v>29</v>
      </c>
      <c r="T31" s="3">
        <v>179.52818163839174</v>
      </c>
    </row>
    <row r="32" spans="1:20" x14ac:dyDescent="0.2">
      <c r="A32" s="11" vm="167">
        <f ca="1"/>
        <v>44510</v>
      </c>
      <c r="B32" s="11" vm="1488">
        <f ca="1"/>
        <v>150.02000000000001</v>
      </c>
      <c r="C32" s="11" vm="1513">
        <f ca="1"/>
        <v>150.13</v>
      </c>
      <c r="D32" s="11" vm="1514">
        <f ca="1"/>
        <v>147.85</v>
      </c>
      <c r="E32" s="11" vm="1515">
        <f ca="1"/>
        <v>147.91999999999999</v>
      </c>
      <c r="F32" s="11" vm="1516">
        <f ca="1"/>
        <v>65187092</v>
      </c>
      <c r="G32" s="12">
        <f t="shared" ca="1" si="3"/>
        <v>-1.9163185465154928E-2</v>
      </c>
      <c r="H32" s="13">
        <f t="shared" ca="1" si="0"/>
        <v>9.8069841269841618</v>
      </c>
      <c r="I32" s="13">
        <f t="shared" ca="1" si="1"/>
        <v>96.176937666919301</v>
      </c>
      <c r="J32" s="13">
        <f ca="1">SUM(E$4:E32)/COUNT(E$4:E32)</f>
        <v>146.85241379310349</v>
      </c>
      <c r="K32" s="13">
        <f t="shared" ca="1" si="4"/>
        <v>147.24817241379313</v>
      </c>
      <c r="P32">
        <v>30</v>
      </c>
      <c r="Q32" s="3">
        <f t="shared" ca="1" si="2"/>
        <v>201.67232289597527</v>
      </c>
      <c r="S32">
        <v>30</v>
      </c>
      <c r="T32" s="3">
        <v>199.85774055532178</v>
      </c>
    </row>
    <row r="33" spans="1:20" x14ac:dyDescent="0.2">
      <c r="A33" s="11" vm="173">
        <f ca="1"/>
        <v>44511</v>
      </c>
      <c r="B33" s="11" vm="1483">
        <f ca="1"/>
        <v>148.96</v>
      </c>
      <c r="C33" s="11" vm="1517">
        <f ca="1"/>
        <v>149.43</v>
      </c>
      <c r="D33" s="11" vm="1518">
        <f ca="1"/>
        <v>147.68100000000001</v>
      </c>
      <c r="E33" s="11" vm="1448">
        <f ca="1"/>
        <v>147.87</v>
      </c>
      <c r="F33" s="11" vm="1519">
        <f ca="1"/>
        <v>40999950</v>
      </c>
      <c r="G33" s="12">
        <f t="shared" ca="1" si="3"/>
        <v>-3.3802055164942505E-4</v>
      </c>
      <c r="H33" s="13">
        <f t="shared" ca="1" si="0"/>
        <v>9.8569841269841447</v>
      </c>
      <c r="I33" s="13">
        <f t="shared" ca="1" si="1"/>
        <v>97.160136079617388</v>
      </c>
      <c r="J33" s="13">
        <f ca="1">SUM(E$4:E33)/COUNT(E$4:E33)</f>
        <v>146.88633333333337</v>
      </c>
      <c r="K33" s="13">
        <f t="shared" ca="1" si="4"/>
        <v>146.98970000000003</v>
      </c>
      <c r="P33">
        <v>31</v>
      </c>
      <c r="Q33" s="3">
        <f t="shared" ca="1" si="2"/>
        <v>192.71267561087549</v>
      </c>
      <c r="S33">
        <v>31</v>
      </c>
      <c r="T33" s="3">
        <v>173.82271790259409</v>
      </c>
    </row>
    <row r="34" spans="1:20" x14ac:dyDescent="0.2">
      <c r="A34" s="11" vm="179">
        <f ca="1"/>
        <v>44512</v>
      </c>
      <c r="B34" s="11" vm="1520">
        <f ca="1"/>
        <v>148.43</v>
      </c>
      <c r="C34" s="11" vm="1521">
        <f ca="1"/>
        <v>150.4</v>
      </c>
      <c r="D34" s="11" vm="1522">
        <f ca="1"/>
        <v>147.47999999999999</v>
      </c>
      <c r="E34" s="11" vm="1523">
        <f ca="1"/>
        <v>149.99</v>
      </c>
      <c r="F34" s="11" vm="1524">
        <f ca="1"/>
        <v>63804008</v>
      </c>
      <c r="G34" s="12">
        <f t="shared" ca="1" si="3"/>
        <v>1.4336917562724044E-2</v>
      </c>
      <c r="H34" s="13">
        <f t="shared" ca="1" si="0"/>
        <v>7.7369841269841402</v>
      </c>
      <c r="I34" s="13">
        <f t="shared" ca="1" si="1"/>
        <v>59.860923381204536</v>
      </c>
      <c r="J34" s="13">
        <f ca="1">SUM(E$4:E34)/COUNT(E$4:E34)</f>
        <v>146.98645161290327</v>
      </c>
      <c r="K34" s="13">
        <f t="shared" ca="1" si="4"/>
        <v>147.07480645161294</v>
      </c>
      <c r="S34">
        <v>32</v>
      </c>
      <c r="T34" s="3">
        <v>157.50019821921279</v>
      </c>
    </row>
    <row r="35" spans="1:20" x14ac:dyDescent="0.2">
      <c r="A35" s="11" vm="185">
        <f ca="1"/>
        <v>44515</v>
      </c>
      <c r="B35" s="11" vm="1525">
        <f ca="1"/>
        <v>150.37</v>
      </c>
      <c r="C35" s="11" vm="1526">
        <f ca="1"/>
        <v>151.88</v>
      </c>
      <c r="D35" s="11" vm="1517">
        <f ca="1"/>
        <v>149.43</v>
      </c>
      <c r="E35" s="11" vm="1527">
        <f ca="1"/>
        <v>150</v>
      </c>
      <c r="F35" s="11" vm="1528">
        <f ca="1"/>
        <v>59222803</v>
      </c>
      <c r="G35" s="12">
        <f t="shared" ca="1" si="3"/>
        <v>6.6671111407366526E-5</v>
      </c>
      <c r="H35" s="13">
        <f t="shared" ca="1" si="0"/>
        <v>7.7269841269841493</v>
      </c>
      <c r="I35" s="13">
        <f t="shared" ca="1" si="1"/>
        <v>59.706283698664997</v>
      </c>
      <c r="J35" s="13">
        <f ca="1">SUM(E$4:E35)/COUNT(E$4:E35)</f>
        <v>147.08062500000003</v>
      </c>
      <c r="K35" s="13">
        <f t="shared" ca="1" si="4"/>
        <v>147.37156250000001</v>
      </c>
      <c r="S35">
        <v>33</v>
      </c>
      <c r="T35" s="3">
        <v>165.27336811896723</v>
      </c>
    </row>
    <row r="36" spans="1:20" x14ac:dyDescent="0.2">
      <c r="A36" s="11" vm="191">
        <f ca="1"/>
        <v>44516</v>
      </c>
      <c r="B36" s="11" vm="1476">
        <f ca="1"/>
        <v>149.94</v>
      </c>
      <c r="C36" s="11" vm="1529">
        <f ca="1"/>
        <v>151.488</v>
      </c>
      <c r="D36" s="11" vm="1530">
        <f ca="1"/>
        <v>149.34</v>
      </c>
      <c r="E36" s="11" vm="1531">
        <f ca="1"/>
        <v>151</v>
      </c>
      <c r="F36" s="11" vm="1532">
        <f ca="1"/>
        <v>59256210</v>
      </c>
      <c r="G36" s="12">
        <f t="shared" ca="1" si="3"/>
        <v>6.6666666666666671E-3</v>
      </c>
      <c r="H36" s="13">
        <f t="shared" ca="1" si="0"/>
        <v>6.7269841269841493</v>
      </c>
      <c r="I36" s="13">
        <f t="shared" ca="1" si="1"/>
        <v>45.252315444696698</v>
      </c>
      <c r="J36" s="13">
        <f ca="1">SUM(E$4:E36)/COUNT(E$4:E36)</f>
        <v>147.19939393939396</v>
      </c>
      <c r="K36" s="13">
        <f t="shared" ca="1" si="4"/>
        <v>147.47945454545456</v>
      </c>
      <c r="S36">
        <v>34</v>
      </c>
      <c r="T36" s="3">
        <v>170.99373571508227</v>
      </c>
    </row>
    <row r="37" spans="1:20" x14ac:dyDescent="0.2">
      <c r="A37" s="11" vm="197">
        <f ca="1"/>
        <v>44517</v>
      </c>
      <c r="B37" s="11" vm="1533">
        <f ca="1"/>
        <v>150.995</v>
      </c>
      <c r="C37" s="11" vm="1534">
        <f ca="1"/>
        <v>155</v>
      </c>
      <c r="D37" s="11" vm="1535">
        <f ca="1"/>
        <v>150.99</v>
      </c>
      <c r="E37" s="11" vm="1536">
        <f ca="1"/>
        <v>153.49</v>
      </c>
      <c r="F37" s="11" vm="1537">
        <f ca="1"/>
        <v>88807000</v>
      </c>
      <c r="G37" s="12">
        <f t="shared" ca="1" si="3"/>
        <v>1.6490066225165623E-2</v>
      </c>
      <c r="H37" s="13">
        <f t="shared" ca="1" si="0"/>
        <v>4.2369841269841402</v>
      </c>
      <c r="I37" s="13">
        <f t="shared" ca="1" si="1"/>
        <v>17.952034492315555</v>
      </c>
      <c r="J37" s="13">
        <f ca="1">SUM(E$4:E37)/COUNT(E$4:E37)</f>
        <v>147.3844117647059</v>
      </c>
      <c r="K37" s="13">
        <f t="shared" ca="1" si="4"/>
        <v>147.74597058823531</v>
      </c>
      <c r="S37">
        <v>35</v>
      </c>
      <c r="T37" s="3">
        <v>199.98100721832921</v>
      </c>
    </row>
    <row r="38" spans="1:20" x14ac:dyDescent="0.2">
      <c r="A38" s="11" vm="203">
        <f ca="1"/>
        <v>44518</v>
      </c>
      <c r="B38" s="11" vm="1538">
        <f ca="1"/>
        <v>153.71</v>
      </c>
      <c r="C38" s="11" vm="1539">
        <f ca="1"/>
        <v>158.66999999999999</v>
      </c>
      <c r="D38" s="11" vm="1540">
        <f ca="1"/>
        <v>153.05000000000001</v>
      </c>
      <c r="E38" s="11" vm="1541">
        <f ca="1"/>
        <v>157.87</v>
      </c>
      <c r="F38" s="11" vm="1542">
        <f ca="1"/>
        <v>137827673</v>
      </c>
      <c r="G38" s="12">
        <f t="shared" ca="1" si="3"/>
        <v>2.8536060981171382E-2</v>
      </c>
      <c r="H38" s="13">
        <f t="shared" ca="1" si="0"/>
        <v>-0.14301587301585528</v>
      </c>
      <c r="I38" s="13">
        <f t="shared" ca="1" si="1"/>
        <v>2.0453539934487241E-2</v>
      </c>
      <c r="J38" s="13">
        <f ca="1">SUM(E$4:E38)/COUNT(E$4:E38)</f>
        <v>147.68400000000003</v>
      </c>
      <c r="K38" s="13">
        <f t="shared" ca="1" si="4"/>
        <v>148.26460000000003</v>
      </c>
      <c r="S38">
        <v>36</v>
      </c>
      <c r="T38" s="3">
        <v>176.81095547312938</v>
      </c>
    </row>
    <row r="39" spans="1:20" x14ac:dyDescent="0.2">
      <c r="A39" s="11" vm="209">
        <f ca="1"/>
        <v>44519</v>
      </c>
      <c r="B39" s="11" vm="1543">
        <f ca="1"/>
        <v>157.65</v>
      </c>
      <c r="C39" s="11" vm="1544">
        <f ca="1"/>
        <v>161.02000000000001</v>
      </c>
      <c r="D39" s="11" vm="1545">
        <f ca="1"/>
        <v>156.53280000000001</v>
      </c>
      <c r="E39" s="11" vm="1546">
        <f ca="1"/>
        <v>160.55000000000001</v>
      </c>
      <c r="F39" s="11" vm="1547">
        <f ca="1"/>
        <v>117305597</v>
      </c>
      <c r="G39" s="12">
        <f t="shared" ca="1" si="3"/>
        <v>1.6975992905555248E-2</v>
      </c>
      <c r="H39" s="13">
        <f t="shared" ca="1" si="0"/>
        <v>-2.8230158730158621</v>
      </c>
      <c r="I39" s="13">
        <f t="shared" ca="1" si="1"/>
        <v>7.9694186192995105</v>
      </c>
      <c r="J39" s="13">
        <f ca="1">SUM(E$4:E39)/COUNT(E$4:E39)</f>
        <v>148.04138888888892</v>
      </c>
      <c r="K39" s="13">
        <f t="shared" ca="1" si="4"/>
        <v>149.02425000000002</v>
      </c>
      <c r="S39">
        <v>37</v>
      </c>
      <c r="T39" s="3">
        <v>150.90195140289271</v>
      </c>
    </row>
    <row r="40" spans="1:20" x14ac:dyDescent="0.2">
      <c r="A40" s="11" vm="215">
        <f ca="1"/>
        <v>44522</v>
      </c>
      <c r="B40" s="11" vm="1548">
        <f ca="1"/>
        <v>161.68</v>
      </c>
      <c r="C40" s="11" vm="1549">
        <f ca="1"/>
        <v>165.7</v>
      </c>
      <c r="D40" s="11" vm="1550">
        <f ca="1"/>
        <v>161</v>
      </c>
      <c r="E40" s="11" vm="1544">
        <f ca="1"/>
        <v>161.02000000000001</v>
      </c>
      <c r="F40" s="11" vm="1551">
        <f ca="1"/>
        <v>117467889</v>
      </c>
      <c r="G40" s="12">
        <f t="shared" ca="1" si="3"/>
        <v>2.927436935534094E-3</v>
      </c>
      <c r="H40" s="13">
        <f t="shared" ca="1" si="0"/>
        <v>-3.293015873015861</v>
      </c>
      <c r="I40" s="13">
        <f t="shared" ca="1" si="1"/>
        <v>10.843953539934413</v>
      </c>
      <c r="J40" s="13">
        <f ca="1">SUM(E$4:E40)/COUNT(E$4:E40)</f>
        <v>148.39216216216218</v>
      </c>
      <c r="K40" s="13">
        <f t="shared" ca="1" si="4"/>
        <v>149.60794594594597</v>
      </c>
      <c r="S40">
        <v>38</v>
      </c>
      <c r="T40" s="3">
        <v>201.09365173467532</v>
      </c>
    </row>
    <row r="41" spans="1:20" x14ac:dyDescent="0.2">
      <c r="A41" s="11" vm="221">
        <f ca="1"/>
        <v>44523</v>
      </c>
      <c r="B41" s="11" vm="1552">
        <f ca="1"/>
        <v>161.12</v>
      </c>
      <c r="C41" s="11" vm="1553">
        <f ca="1"/>
        <v>161.80000000000001</v>
      </c>
      <c r="D41" s="11" vm="1554">
        <f ca="1"/>
        <v>159.06010000000001</v>
      </c>
      <c r="E41" s="11" vm="1555">
        <f ca="1"/>
        <v>161.41</v>
      </c>
      <c r="F41" s="11" vm="1556">
        <f ca="1"/>
        <v>96041899</v>
      </c>
      <c r="G41" s="12">
        <f t="shared" ca="1" si="3"/>
        <v>2.4220593715065602E-3</v>
      </c>
      <c r="H41" s="13">
        <f t="shared" ca="1" si="0"/>
        <v>-3.6830158730158473</v>
      </c>
      <c r="I41" s="13">
        <f t="shared" ca="1" si="1"/>
        <v>13.564605920886684</v>
      </c>
      <c r="J41" s="13">
        <f ca="1">SUM(E$4:E41)/COUNT(E$4:E41)</f>
        <v>148.73473684210529</v>
      </c>
      <c r="K41" s="13">
        <f t="shared" ca="1" si="4"/>
        <v>149.96326315789477</v>
      </c>
      <c r="S41">
        <v>39</v>
      </c>
      <c r="T41" s="3">
        <v>192.39942960869965</v>
      </c>
    </row>
    <row r="42" spans="1:20" x14ac:dyDescent="0.2">
      <c r="A42" s="11" vm="227">
        <f ca="1"/>
        <v>44524</v>
      </c>
      <c r="B42" s="11" vm="1557">
        <f ca="1"/>
        <v>160.75</v>
      </c>
      <c r="C42" s="11" vm="1558">
        <f ca="1"/>
        <v>162.13999999999999</v>
      </c>
      <c r="D42" s="11" vm="1559">
        <f ca="1"/>
        <v>159.63999999999999</v>
      </c>
      <c r="E42" s="11" vm="1560">
        <f ca="1"/>
        <v>161.94</v>
      </c>
      <c r="F42" s="11" vm="1561">
        <f ca="1"/>
        <v>69463623</v>
      </c>
      <c r="G42" s="12">
        <f t="shared" ca="1" si="3"/>
        <v>3.2835635958119148E-3</v>
      </c>
      <c r="H42" s="13">
        <f t="shared" ca="1" si="0"/>
        <v>-4.2130158730158485</v>
      </c>
      <c r="I42" s="13">
        <f t="shared" ca="1" si="1"/>
        <v>17.749502746283493</v>
      </c>
      <c r="J42" s="13">
        <f ca="1">SUM(E$4:E42)/COUNT(E$4:E42)</f>
        <v>149.07333333333335</v>
      </c>
      <c r="K42" s="13">
        <f t="shared" ca="1" si="4"/>
        <v>150.30700000000002</v>
      </c>
      <c r="S42">
        <v>40</v>
      </c>
      <c r="T42" s="3">
        <v>194.37461163163721</v>
      </c>
    </row>
    <row r="43" spans="1:20" x14ac:dyDescent="0.2">
      <c r="A43" s="11" vm="233">
        <f ca="1"/>
        <v>44526</v>
      </c>
      <c r="B43" s="11" vm="1562">
        <f ca="1"/>
        <v>159.565</v>
      </c>
      <c r="C43" s="11" vm="1563">
        <f ca="1"/>
        <v>160.44999999999999</v>
      </c>
      <c r="D43" s="11" vm="1564">
        <f ca="1"/>
        <v>156.36000000000001</v>
      </c>
      <c r="E43" s="11" vm="1565">
        <f ca="1"/>
        <v>156.81</v>
      </c>
      <c r="F43" s="11" vm="1566">
        <f ca="1"/>
        <v>76959752</v>
      </c>
      <c r="G43" s="12">
        <f t="shared" ca="1" si="3"/>
        <v>-3.1678399407187821E-2</v>
      </c>
      <c r="H43" s="13">
        <f t="shared" ca="1" si="0"/>
        <v>0.916984126984147</v>
      </c>
      <c r="I43" s="13">
        <f t="shared" ca="1" si="1"/>
        <v>0.84085988914087817</v>
      </c>
      <c r="J43" s="13">
        <f ca="1">SUM(E$4:E43)/COUNT(E$4:E43)</f>
        <v>149.26675000000003</v>
      </c>
      <c r="K43" s="13">
        <f t="shared" ca="1" si="4"/>
        <v>150.53407500000003</v>
      </c>
      <c r="S43">
        <v>41</v>
      </c>
      <c r="T43" s="3">
        <v>183.77606086857236</v>
      </c>
    </row>
    <row r="44" spans="1:20" x14ac:dyDescent="0.2">
      <c r="A44" s="11" vm="239">
        <f ca="1"/>
        <v>44529</v>
      </c>
      <c r="B44" s="11" vm="1567">
        <f ca="1"/>
        <v>159.37</v>
      </c>
      <c r="C44" s="11" vm="1568">
        <f ca="1"/>
        <v>161.19</v>
      </c>
      <c r="D44" s="11" vm="1569">
        <f ca="1"/>
        <v>158.7901</v>
      </c>
      <c r="E44" s="11" vm="1570">
        <f ca="1"/>
        <v>160.24</v>
      </c>
      <c r="F44" s="11" vm="1571">
        <f ca="1"/>
        <v>88748217</v>
      </c>
      <c r="G44" s="12">
        <f t="shared" ca="1" si="3"/>
        <v>2.1873604999681186E-2</v>
      </c>
      <c r="H44" s="13">
        <f t="shared" ca="1" si="0"/>
        <v>-2.5130158730158598</v>
      </c>
      <c r="I44" s="13">
        <f t="shared" ca="1" si="1"/>
        <v>6.3152487780296642</v>
      </c>
      <c r="J44" s="13">
        <f ca="1">SUM(E$4:E44)/COUNT(E$4:E44)</f>
        <v>149.53439024390246</v>
      </c>
      <c r="K44" s="13">
        <f t="shared" ca="1" si="4"/>
        <v>150.26195121951224</v>
      </c>
      <c r="S44">
        <v>42</v>
      </c>
      <c r="T44" s="3">
        <v>194.8731767595028</v>
      </c>
    </row>
    <row r="45" spans="1:20" x14ac:dyDescent="0.2">
      <c r="A45" s="11" vm="245">
        <f ca="1"/>
        <v>44530</v>
      </c>
      <c r="B45" s="11" vm="1572">
        <f ca="1"/>
        <v>159.98500000000001</v>
      </c>
      <c r="C45" s="11" vm="1573">
        <f ca="1"/>
        <v>165.52</v>
      </c>
      <c r="D45" s="11" vm="1574">
        <f ca="1"/>
        <v>159.91999999999999</v>
      </c>
      <c r="E45" s="11" vm="1575">
        <f ca="1"/>
        <v>165.3</v>
      </c>
      <c r="F45" s="11" vm="1576">
        <f ca="1"/>
        <v>174048056</v>
      </c>
      <c r="G45" s="12">
        <f t="shared" ca="1" si="3"/>
        <v>3.15776335496755E-2</v>
      </c>
      <c r="H45" s="13">
        <f t="shared" ca="1" si="0"/>
        <v>-7.5730158730158621</v>
      </c>
      <c r="I45" s="13">
        <f t="shared" ca="1" si="1"/>
        <v>57.3505694129502</v>
      </c>
      <c r="J45" s="13">
        <f ca="1">SUM(E$4:E45)/COUNT(E$4:E45)</f>
        <v>149.90976190476192</v>
      </c>
      <c r="K45" s="13">
        <f t="shared" ca="1" si="4"/>
        <v>150.94278571428575</v>
      </c>
      <c r="S45">
        <v>43</v>
      </c>
      <c r="T45" s="3">
        <v>167.38267365974639</v>
      </c>
    </row>
    <row r="46" spans="1:20" x14ac:dyDescent="0.2">
      <c r="A46" s="11" vm="251">
        <f ca="1"/>
        <v>44531</v>
      </c>
      <c r="B46" s="11" vm="1577">
        <f ca="1"/>
        <v>167.48</v>
      </c>
      <c r="C46" s="11" vm="1578">
        <f ca="1"/>
        <v>170.3</v>
      </c>
      <c r="D46" s="11" vm="1579">
        <f ca="1"/>
        <v>164.53</v>
      </c>
      <c r="E46" s="11" vm="1580">
        <f ca="1"/>
        <v>164.77</v>
      </c>
      <c r="F46" s="11" vm="1581">
        <f ca="1"/>
        <v>152423003</v>
      </c>
      <c r="G46" s="12">
        <f t="shared" ca="1" si="3"/>
        <v>-3.2062915910465888E-3</v>
      </c>
      <c r="H46" s="13">
        <f t="shared" ca="1" si="0"/>
        <v>-7.043015873015861</v>
      </c>
      <c r="I46" s="13">
        <f t="shared" ca="1" si="1"/>
        <v>49.604072587553368</v>
      </c>
      <c r="J46" s="13">
        <f ca="1">SUM(E$4:E46)/COUNT(E$4:E46)</f>
        <v>150.25534883720934</v>
      </c>
      <c r="K46" s="13">
        <f t="shared" ca="1" si="4"/>
        <v>151.75981395348842</v>
      </c>
      <c r="S46">
        <v>44</v>
      </c>
      <c r="T46" s="3">
        <v>173.98846501703932</v>
      </c>
    </row>
    <row r="47" spans="1:20" x14ac:dyDescent="0.2">
      <c r="A47" s="11" vm="257">
        <f ca="1"/>
        <v>44532</v>
      </c>
      <c r="B47" s="11" vm="1582">
        <f ca="1"/>
        <v>158.73500000000001</v>
      </c>
      <c r="C47" s="11" vm="1583">
        <f ca="1"/>
        <v>164.2</v>
      </c>
      <c r="D47" s="11" vm="1584">
        <f ca="1"/>
        <v>157.80000000000001</v>
      </c>
      <c r="E47" s="11" vm="1585">
        <f ca="1"/>
        <v>163.76</v>
      </c>
      <c r="F47" s="11" vm="1586">
        <f ca="1"/>
        <v>136739174</v>
      </c>
      <c r="G47" s="12">
        <f t="shared" ca="1" si="3"/>
        <v>-6.1297566304546903E-3</v>
      </c>
      <c r="H47" s="13">
        <f t="shared" ca="1" si="0"/>
        <v>-6.0330158730158416</v>
      </c>
      <c r="I47" s="13">
        <f t="shared" ca="1" si="1"/>
        <v>36.397280524061095</v>
      </c>
      <c r="J47" s="13">
        <f ca="1">SUM(E$4:E47)/COUNT(E$4:E47)</f>
        <v>150.56227272727276</v>
      </c>
      <c r="K47" s="13">
        <f t="shared" ca="1" si="4"/>
        <v>151.98304545454548</v>
      </c>
      <c r="S47">
        <v>45</v>
      </c>
      <c r="T47" s="3">
        <v>209.62846507769768</v>
      </c>
    </row>
    <row r="48" spans="1:20" x14ac:dyDescent="0.2">
      <c r="A48" s="11" vm="263">
        <f ca="1"/>
        <v>44533</v>
      </c>
      <c r="B48" s="11" vm="1587">
        <f ca="1"/>
        <v>164.02</v>
      </c>
      <c r="C48" s="11" vm="1588">
        <f ca="1"/>
        <v>164.96</v>
      </c>
      <c r="D48" s="11" vm="1589">
        <f ca="1"/>
        <v>159.72</v>
      </c>
      <c r="E48" s="11" vm="1590">
        <f ca="1"/>
        <v>161.84</v>
      </c>
      <c r="F48" s="11" vm="1591">
        <f ca="1"/>
        <v>118023116</v>
      </c>
      <c r="G48" s="12">
        <f t="shared" ca="1" si="3"/>
        <v>-1.1724474841230995E-2</v>
      </c>
      <c r="H48" s="13">
        <f t="shared" ca="1" si="0"/>
        <v>-4.1130158730158541</v>
      </c>
      <c r="I48" s="13">
        <f t="shared" ca="1" si="1"/>
        <v>16.916899571680368</v>
      </c>
      <c r="J48" s="13">
        <f ca="1">SUM(E$4:E48)/COUNT(E$4:E48)</f>
        <v>150.81288888888892</v>
      </c>
      <c r="K48" s="13">
        <f t="shared" ca="1" si="4"/>
        <v>152.10760000000005</v>
      </c>
      <c r="S48">
        <v>46</v>
      </c>
      <c r="T48" s="3">
        <v>168.01452901663367</v>
      </c>
    </row>
    <row r="49" spans="1:20" x14ac:dyDescent="0.2">
      <c r="A49" s="11" vm="269">
        <f ca="1"/>
        <v>44536</v>
      </c>
      <c r="B49" s="11" vm="1592">
        <f ca="1"/>
        <v>164.29</v>
      </c>
      <c r="C49" s="11" vm="1593">
        <f ca="1"/>
        <v>167.87989999999999</v>
      </c>
      <c r="D49" s="11" vm="1594">
        <f ca="1"/>
        <v>164.28</v>
      </c>
      <c r="E49" s="11" vm="1595">
        <f ca="1"/>
        <v>165.32</v>
      </c>
      <c r="F49" s="11" vm="1596">
        <f ca="1"/>
        <v>107496982</v>
      </c>
      <c r="G49" s="12">
        <f t="shared" ca="1" si="3"/>
        <v>2.1502718734552582E-2</v>
      </c>
      <c r="H49" s="13">
        <f t="shared" ca="1" si="0"/>
        <v>-7.5930158730158439</v>
      </c>
      <c r="I49" s="13">
        <f t="shared" ca="1" si="1"/>
        <v>57.653890047870561</v>
      </c>
      <c r="J49" s="13">
        <f ca="1">SUM(E$4:E49)/COUNT(E$4:E49)</f>
        <v>151.12826086956525</v>
      </c>
      <c r="K49" s="13">
        <f t="shared" ca="1" si="4"/>
        <v>152.19943478260873</v>
      </c>
      <c r="S49">
        <v>47</v>
      </c>
      <c r="T49" s="3">
        <v>175.39344854615089</v>
      </c>
    </row>
    <row r="50" spans="1:20" x14ac:dyDescent="0.2">
      <c r="A50" s="11" vm="275">
        <f ca="1"/>
        <v>44537</v>
      </c>
      <c r="B50" s="11" vm="1597">
        <f ca="1"/>
        <v>169.08</v>
      </c>
      <c r="C50" s="11" vm="1598">
        <f ca="1"/>
        <v>171.58</v>
      </c>
      <c r="D50" s="11" vm="1599">
        <f ca="1"/>
        <v>168.34</v>
      </c>
      <c r="E50" s="11" vm="1600">
        <f ca="1"/>
        <v>171.18</v>
      </c>
      <c r="F50" s="11" vm="1601">
        <f ca="1"/>
        <v>120405352</v>
      </c>
      <c r="G50" s="12">
        <f t="shared" ca="1" si="3"/>
        <v>3.5446406968303978E-2</v>
      </c>
      <c r="H50" s="13">
        <f t="shared" ca="1" si="0"/>
        <v>-13.453015873015858</v>
      </c>
      <c r="I50" s="13">
        <f t="shared" ca="1" si="1"/>
        <v>180.98363607961662</v>
      </c>
      <c r="J50" s="13">
        <f ca="1">SUM(E$4:E50)/COUNT(E$4:E50)</f>
        <v>151.55489361702132</v>
      </c>
      <c r="K50" s="13">
        <f t="shared" ca="1" si="4"/>
        <v>152.93140425531919</v>
      </c>
      <c r="S50">
        <v>48</v>
      </c>
      <c r="T50" s="3">
        <v>180.53423289598493</v>
      </c>
    </row>
    <row r="51" spans="1:20" x14ac:dyDescent="0.2">
      <c r="A51" s="11" vm="281">
        <f ca="1"/>
        <v>44538</v>
      </c>
      <c r="B51" s="11" vm="1602">
        <f ca="1"/>
        <v>172.125</v>
      </c>
      <c r="C51" s="11" vm="1603">
        <f ca="1"/>
        <v>175.96</v>
      </c>
      <c r="D51" s="11" vm="1604">
        <f ca="1"/>
        <v>170.7</v>
      </c>
      <c r="E51" s="11" vm="1605">
        <f ca="1"/>
        <v>175.08</v>
      </c>
      <c r="F51" s="11" vm="1606">
        <f ca="1"/>
        <v>116998901</v>
      </c>
      <c r="G51" s="12">
        <f t="shared" ca="1" si="3"/>
        <v>2.2783035401331964E-2</v>
      </c>
      <c r="H51" s="13">
        <f t="shared" ca="1" si="0"/>
        <v>-17.353015873015863</v>
      </c>
      <c r="I51" s="13">
        <f t="shared" ca="1" si="1"/>
        <v>301.1271598891405</v>
      </c>
      <c r="J51" s="13">
        <f ca="1">SUM(E$4:E51)/COUNT(E$4:E51)</f>
        <v>152.04500000000004</v>
      </c>
      <c r="K51" s="13">
        <f t="shared" ca="1" si="4"/>
        <v>153.95850000000004</v>
      </c>
      <c r="S51">
        <v>49</v>
      </c>
      <c r="T51" s="3">
        <v>184.26952751502196</v>
      </c>
    </row>
    <row r="52" spans="1:20" x14ac:dyDescent="0.2">
      <c r="A52" s="11" vm="286">
        <f ca="1"/>
        <v>44539</v>
      </c>
      <c r="B52" s="11" vm="1607">
        <f ca="1"/>
        <v>174.91</v>
      </c>
      <c r="C52" s="11" vm="1608">
        <f ca="1"/>
        <v>176.75</v>
      </c>
      <c r="D52" s="11" vm="1609">
        <f ca="1"/>
        <v>173.92</v>
      </c>
      <c r="E52" s="11" vm="1610">
        <f ca="1"/>
        <v>174.56</v>
      </c>
      <c r="F52" s="11" vm="1611">
        <f ca="1"/>
        <v>108923739</v>
      </c>
      <c r="G52" s="12">
        <f t="shared" ca="1" si="3"/>
        <v>-2.9700708247658797E-3</v>
      </c>
      <c r="H52" s="13">
        <f t="shared" ca="1" si="0"/>
        <v>-16.833015873015853</v>
      </c>
      <c r="I52" s="13">
        <f t="shared" ca="1" si="1"/>
        <v>283.35042338120365</v>
      </c>
      <c r="J52" s="13">
        <f ca="1">SUM(E$4:E52)/COUNT(E$4:E52)</f>
        <v>152.5044897959184</v>
      </c>
      <c r="K52" s="13">
        <f t="shared" ca="1" si="4"/>
        <v>154.76204081632659</v>
      </c>
      <c r="S52">
        <v>50</v>
      </c>
      <c r="T52" s="3">
        <v>170.06214193700467</v>
      </c>
    </row>
    <row r="53" spans="1:20" x14ac:dyDescent="0.2">
      <c r="A53" s="11" vm="292">
        <f ca="1"/>
        <v>44540</v>
      </c>
      <c r="B53" s="11" vm="1612">
        <f ca="1"/>
        <v>175.20500000000001</v>
      </c>
      <c r="C53" s="11" vm="1613">
        <f ca="1"/>
        <v>179.63</v>
      </c>
      <c r="D53" s="11" vm="1614">
        <f ca="1"/>
        <v>174.69</v>
      </c>
      <c r="E53" s="11" vm="1615">
        <f ca="1"/>
        <v>179.45</v>
      </c>
      <c r="F53" s="11" vm="1616">
        <f ca="1"/>
        <v>115402731</v>
      </c>
      <c r="G53" s="12">
        <f t="shared" ca="1" si="3"/>
        <v>2.8013290559119993E-2</v>
      </c>
      <c r="H53" s="13">
        <f t="shared" ca="1" si="0"/>
        <v>-21.723015873015839</v>
      </c>
      <c r="I53" s="13">
        <f t="shared" ca="1" si="1"/>
        <v>471.88941861929811</v>
      </c>
      <c r="J53" s="13">
        <f ca="1">SUM(E$4:E53)/COUNT(E$4:E53)</f>
        <v>153.04340000000005</v>
      </c>
      <c r="K53" s="13">
        <f t="shared" ca="1" si="4"/>
        <v>155.19506000000004</v>
      </c>
      <c r="S53">
        <v>51</v>
      </c>
      <c r="T53" s="3">
        <v>162.11811336246964</v>
      </c>
    </row>
    <row r="54" spans="1:20" x14ac:dyDescent="0.2">
      <c r="A54" s="11" vm="298">
        <f ca="1"/>
        <v>44543</v>
      </c>
      <c r="B54" s="11" vm="1617">
        <f ca="1"/>
        <v>181.11500000000001</v>
      </c>
      <c r="C54" s="11" vm="1618">
        <f ca="1"/>
        <v>182.13</v>
      </c>
      <c r="D54" s="11" vm="1619">
        <f ca="1"/>
        <v>175.53</v>
      </c>
      <c r="E54" s="11" vm="1620">
        <f ca="1"/>
        <v>175.74</v>
      </c>
      <c r="F54" s="11" vm="1621">
        <f ca="1"/>
        <v>153237019</v>
      </c>
      <c r="G54" s="12">
        <f t="shared" ca="1" si="3"/>
        <v>-2.0674282529952522E-2</v>
      </c>
      <c r="H54" s="13">
        <f t="shared" ca="1" si="0"/>
        <v>-18.01301587301586</v>
      </c>
      <c r="I54" s="13">
        <f t="shared" ca="1" si="1"/>
        <v>324.46874084152131</v>
      </c>
      <c r="J54" s="13">
        <f ca="1">SUM(E$4:E54)/COUNT(E$4:E54)</f>
        <v>153.48843137254906</v>
      </c>
      <c r="K54" s="13">
        <f t="shared" ca="1" si="4"/>
        <v>156.08458823529415</v>
      </c>
      <c r="S54">
        <v>52</v>
      </c>
      <c r="T54" s="3">
        <v>186.80936533215811</v>
      </c>
    </row>
    <row r="55" spans="1:20" x14ac:dyDescent="0.2">
      <c r="A55" s="11" vm="304">
        <f ca="1"/>
        <v>44544</v>
      </c>
      <c r="B55" s="11" vm="1622">
        <f ca="1"/>
        <v>175.25</v>
      </c>
      <c r="C55" s="11" vm="1623">
        <f ca="1"/>
        <v>177.74</v>
      </c>
      <c r="D55" s="11" vm="1624">
        <f ca="1"/>
        <v>172.21</v>
      </c>
      <c r="E55" s="11" vm="1625">
        <f ca="1"/>
        <v>174.33</v>
      </c>
      <c r="F55" s="11" vm="1626">
        <f ca="1"/>
        <v>139380382</v>
      </c>
      <c r="G55" s="12">
        <f t="shared" ca="1" si="3"/>
        <v>-8.0232161147149005E-3</v>
      </c>
      <c r="H55" s="13">
        <f t="shared" ca="1" si="0"/>
        <v>-16.603015873015863</v>
      </c>
      <c r="I55" s="13">
        <f t="shared" ca="1" si="1"/>
        <v>275.66013607961673</v>
      </c>
      <c r="J55" s="13">
        <f ca="1">SUM(E$4:E55)/COUNT(E$4:E55)</f>
        <v>153.88923076923081</v>
      </c>
      <c r="K55" s="13">
        <f t="shared" ca="1" si="4"/>
        <v>156.07430769230774</v>
      </c>
      <c r="S55">
        <v>53</v>
      </c>
      <c r="T55" s="3">
        <v>148.59544013551431</v>
      </c>
    </row>
    <row r="56" spans="1:20" x14ac:dyDescent="0.2">
      <c r="A56" s="11" vm="310">
        <f ca="1"/>
        <v>44545</v>
      </c>
      <c r="B56" s="11" vm="1627">
        <f ca="1"/>
        <v>175.11</v>
      </c>
      <c r="C56" s="11" vm="1628">
        <f ca="1"/>
        <v>179.5</v>
      </c>
      <c r="D56" s="11" vm="1629">
        <f ca="1"/>
        <v>172.3108</v>
      </c>
      <c r="E56" s="11" vm="1630">
        <f ca="1"/>
        <v>179.3</v>
      </c>
      <c r="F56" s="11" vm="1631">
        <f ca="1"/>
        <v>131063257</v>
      </c>
      <c r="G56" s="12">
        <f t="shared" ca="1" si="3"/>
        <v>2.8509149314518433E-2</v>
      </c>
      <c r="H56" s="13">
        <f t="shared" ca="1" si="0"/>
        <v>-21.573015873015862</v>
      </c>
      <c r="I56" s="13">
        <f t="shared" ca="1" si="1"/>
        <v>465.39501385739436</v>
      </c>
      <c r="J56" s="13">
        <f ca="1">SUM(E$4:E56)/COUNT(E$4:E56)</f>
        <v>154.36867924528306</v>
      </c>
      <c r="K56" s="13">
        <f t="shared" ca="1" si="4"/>
        <v>156.36481132075474</v>
      </c>
      <c r="S56">
        <v>54</v>
      </c>
      <c r="T56" s="3">
        <v>182.63310402767308</v>
      </c>
    </row>
    <row r="57" spans="1:20" x14ac:dyDescent="0.2">
      <c r="A57" s="11" vm="316">
        <f ca="1"/>
        <v>44546</v>
      </c>
      <c r="B57" s="11" vm="1632">
        <f ca="1"/>
        <v>179.28</v>
      </c>
      <c r="C57" s="11" vm="1633">
        <f ca="1"/>
        <v>181.14</v>
      </c>
      <c r="D57" s="11" vm="1634">
        <f ca="1"/>
        <v>170.75</v>
      </c>
      <c r="E57" s="11" vm="1635">
        <f ca="1"/>
        <v>172.26</v>
      </c>
      <c r="F57" s="11" vm="1636">
        <f ca="1"/>
        <v>150185843</v>
      </c>
      <c r="G57" s="12">
        <f t="shared" ca="1" si="3"/>
        <v>-3.9263803680981708E-2</v>
      </c>
      <c r="H57" s="13">
        <f t="shared" ca="1" si="0"/>
        <v>-14.533015873015842</v>
      </c>
      <c r="I57" s="13">
        <f t="shared" ca="1" si="1"/>
        <v>211.20855036533041</v>
      </c>
      <c r="J57" s="13">
        <f ca="1">SUM(E$4:E57)/COUNT(E$4:E57)</f>
        <v>154.70000000000002</v>
      </c>
      <c r="K57" s="13">
        <f t="shared" ca="1" si="4"/>
        <v>157.16000000000003</v>
      </c>
      <c r="S57">
        <v>55</v>
      </c>
      <c r="T57" s="3">
        <v>168.95651069692622</v>
      </c>
    </row>
    <row r="58" spans="1:20" x14ac:dyDescent="0.2">
      <c r="A58" s="11" vm="322">
        <f ca="1"/>
        <v>44547</v>
      </c>
      <c r="B58" s="11" vm="1637">
        <f ca="1"/>
        <v>169.93</v>
      </c>
      <c r="C58" s="11" vm="1638">
        <f ca="1"/>
        <v>173.47</v>
      </c>
      <c r="D58" s="11" vm="1639">
        <f ca="1"/>
        <v>169.69</v>
      </c>
      <c r="E58" s="11" vm="1640">
        <f ca="1"/>
        <v>171.14</v>
      </c>
      <c r="F58" s="11" vm="1641">
        <f ca="1"/>
        <v>195923441</v>
      </c>
      <c r="G58" s="12">
        <f t="shared" ca="1" si="3"/>
        <v>-6.5017996052479082E-3</v>
      </c>
      <c r="H58" s="13">
        <f t="shared" ca="1" si="0"/>
        <v>-13.413015873015837</v>
      </c>
      <c r="I58" s="13">
        <f t="shared" ca="1" si="1"/>
        <v>179.90899480977481</v>
      </c>
      <c r="J58" s="13">
        <f ca="1">SUM(E$4:E58)/COUNT(E$4:E58)</f>
        <v>154.99890909090911</v>
      </c>
      <c r="K58" s="13">
        <f t="shared" ca="1" si="4"/>
        <v>156.7250181818182</v>
      </c>
      <c r="S58">
        <v>56</v>
      </c>
      <c r="T58" s="3">
        <v>150.41994112905465</v>
      </c>
    </row>
    <row r="59" spans="1:20" x14ac:dyDescent="0.2">
      <c r="A59" s="11" vm="328">
        <f ca="1"/>
        <v>44550</v>
      </c>
      <c r="B59" s="11" vm="1642">
        <f ca="1"/>
        <v>168.28</v>
      </c>
      <c r="C59" s="11" vm="1643">
        <f ca="1"/>
        <v>170.58</v>
      </c>
      <c r="D59" s="11" vm="1644">
        <f ca="1"/>
        <v>167.46</v>
      </c>
      <c r="E59" s="11" vm="1645">
        <f ca="1"/>
        <v>169.75</v>
      </c>
      <c r="F59" s="11" vm="1646">
        <f ca="1"/>
        <v>107499114</v>
      </c>
      <c r="G59" s="12">
        <f t="shared" ca="1" si="3"/>
        <v>-8.1220053757157084E-3</v>
      </c>
      <c r="H59" s="13">
        <f t="shared" ca="1" si="0"/>
        <v>-12.023015873015851</v>
      </c>
      <c r="I59" s="13">
        <f t="shared" ca="1" si="1"/>
        <v>144.55291068279109</v>
      </c>
      <c r="J59" s="13">
        <f ca="1">SUM(E$4:E59)/COUNT(E$4:E59)</f>
        <v>155.26232142857143</v>
      </c>
      <c r="K59" s="13">
        <f t="shared" ca="1" si="4"/>
        <v>156.85008928571429</v>
      </c>
      <c r="S59">
        <v>57</v>
      </c>
      <c r="T59" s="3">
        <v>174.97715147868925</v>
      </c>
    </row>
    <row r="60" spans="1:20" x14ac:dyDescent="0.2">
      <c r="A60" s="11" vm="334">
        <f ca="1"/>
        <v>44551</v>
      </c>
      <c r="B60" s="11" vm="1647">
        <f ca="1"/>
        <v>171.55500000000001</v>
      </c>
      <c r="C60" s="11" vm="1648">
        <f ca="1"/>
        <v>173.2</v>
      </c>
      <c r="D60" s="11" vm="1649">
        <f ca="1"/>
        <v>169.12</v>
      </c>
      <c r="E60" s="11" vm="1650">
        <f ca="1"/>
        <v>172.99</v>
      </c>
      <c r="F60" s="11" vm="1651">
        <f ca="1"/>
        <v>91185905</v>
      </c>
      <c r="G60" s="12">
        <f t="shared" ca="1" si="3"/>
        <v>1.9086892488954399E-2</v>
      </c>
      <c r="H60" s="13">
        <f t="shared" ca="1" si="0"/>
        <v>-15.26301587301586</v>
      </c>
      <c r="I60" s="13">
        <f t="shared" ca="1" si="1"/>
        <v>232.9596535399341</v>
      </c>
      <c r="J60" s="13">
        <f ca="1">SUM(E$4:E60)/COUNT(E$4:E60)</f>
        <v>155.57333333333335</v>
      </c>
      <c r="K60" s="13">
        <f t="shared" ca="1" si="4"/>
        <v>156.99100000000001</v>
      </c>
      <c r="S60">
        <v>58</v>
      </c>
      <c r="T60" s="3">
        <v>171.95680515345151</v>
      </c>
    </row>
    <row r="61" spans="1:20" x14ac:dyDescent="0.2">
      <c r="A61" s="11" vm="340">
        <f ca="1"/>
        <v>44552</v>
      </c>
      <c r="B61" s="11" vm="1652">
        <f ca="1"/>
        <v>173.04</v>
      </c>
      <c r="C61" s="11" vm="1653">
        <f ca="1"/>
        <v>175.86</v>
      </c>
      <c r="D61" s="11" vm="1654">
        <f ca="1"/>
        <v>172.15</v>
      </c>
      <c r="E61" s="11" vm="1655">
        <f ca="1"/>
        <v>175.64</v>
      </c>
      <c r="F61" s="11" vm="1656">
        <f ca="1"/>
        <v>92135303</v>
      </c>
      <c r="G61" s="12">
        <f t="shared" ca="1" si="3"/>
        <v>1.5318804555176467E-2</v>
      </c>
      <c r="H61" s="13">
        <f t="shared" ca="1" si="0"/>
        <v>-17.913015873015837</v>
      </c>
      <c r="I61" s="13">
        <f t="shared" ca="1" si="1"/>
        <v>320.87613766691732</v>
      </c>
      <c r="J61" s="13">
        <f ca="1">SUM(E$4:E61)/COUNT(E$4:E61)</f>
        <v>155.91931034482758</v>
      </c>
      <c r="K61" s="13">
        <f t="shared" ca="1" si="4"/>
        <v>157.62637931034484</v>
      </c>
      <c r="S61">
        <v>59</v>
      </c>
      <c r="T61" s="3">
        <v>168.30737246828878</v>
      </c>
    </row>
    <row r="62" spans="1:20" x14ac:dyDescent="0.2">
      <c r="A62" s="11" vm="346">
        <f ca="1"/>
        <v>44553</v>
      </c>
      <c r="B62" s="11" vm="1657">
        <f ca="1"/>
        <v>175.85</v>
      </c>
      <c r="C62" s="11" vm="1658">
        <f ca="1"/>
        <v>176.84989999999999</v>
      </c>
      <c r="D62" s="11" vm="1659">
        <f ca="1"/>
        <v>175.27</v>
      </c>
      <c r="E62" s="11" vm="1660">
        <f ca="1"/>
        <v>176.28</v>
      </c>
      <c r="F62" s="11" vm="1661">
        <f ca="1"/>
        <v>68356567</v>
      </c>
      <c r="G62" s="12">
        <f t="shared" ca="1" si="3"/>
        <v>3.6438168982009496E-3</v>
      </c>
      <c r="H62" s="13">
        <f t="shared" ca="1" si="0"/>
        <v>-18.553015873015852</v>
      </c>
      <c r="I62" s="13">
        <f t="shared" ca="1" si="1"/>
        <v>344.21439798437814</v>
      </c>
      <c r="J62" s="13">
        <f ca="1">SUM(E$4:E62)/COUNT(E$4:E62)</f>
        <v>156.26440677966102</v>
      </c>
      <c r="K62" s="13">
        <f t="shared" ca="1" si="4"/>
        <v>158.20196610169492</v>
      </c>
      <c r="S62">
        <v>60</v>
      </c>
      <c r="T62" s="3">
        <v>149.43457018260651</v>
      </c>
    </row>
    <row r="63" spans="1:20" x14ac:dyDescent="0.2">
      <c r="A63" s="11" vm="352">
        <f ca="1"/>
        <v>44557</v>
      </c>
      <c r="B63" s="11" vm="1662">
        <f ca="1"/>
        <v>177.08500000000001</v>
      </c>
      <c r="C63" s="11" vm="1663">
        <f ca="1"/>
        <v>180.42</v>
      </c>
      <c r="D63" s="11" vm="1664">
        <f ca="1"/>
        <v>177.07</v>
      </c>
      <c r="E63" s="11" vm="1665">
        <f ca="1"/>
        <v>180.33</v>
      </c>
      <c r="F63" s="11" vm="1666">
        <f ca="1"/>
        <v>74919582</v>
      </c>
      <c r="G63" s="12">
        <f t="shared" ca="1" si="3"/>
        <v>2.2974812797821712E-2</v>
      </c>
      <c r="H63" s="13">
        <f t="shared" ca="1" si="0"/>
        <v>-22.603015873015863</v>
      </c>
      <c r="I63" s="13">
        <f t="shared" ca="1" si="1"/>
        <v>510.89632655580709</v>
      </c>
      <c r="J63" s="13">
        <f ca="1">SUM(E$4:E63)/COUNT(E$4:E63)</f>
        <v>156.66550000000001</v>
      </c>
      <c r="K63" s="13">
        <f t="shared" ca="1" si="4"/>
        <v>158.62695000000002</v>
      </c>
      <c r="S63">
        <v>61</v>
      </c>
      <c r="T63" s="3">
        <v>176.27187577511876</v>
      </c>
    </row>
    <row r="64" spans="1:20" x14ac:dyDescent="0.2">
      <c r="A64" s="11" vm="357">
        <f ca="1"/>
        <v>44558</v>
      </c>
      <c r="B64" s="11" vm="1667">
        <f ca="1"/>
        <v>180.16</v>
      </c>
      <c r="C64" s="11" vm="1668">
        <f ca="1"/>
        <v>181.33</v>
      </c>
      <c r="D64" s="11" vm="1669">
        <f ca="1"/>
        <v>178.53</v>
      </c>
      <c r="E64" s="11" vm="1670">
        <f ca="1"/>
        <v>179.29</v>
      </c>
      <c r="F64" s="11" vm="1671">
        <f ca="1"/>
        <v>79144339</v>
      </c>
      <c r="G64" s="12">
        <f t="shared" ca="1" si="3"/>
        <v>-5.7672045694006566E-3</v>
      </c>
      <c r="H64" s="13">
        <f t="shared" ca="1" si="0"/>
        <v>-21.563015873015843</v>
      </c>
      <c r="I64" s="13">
        <f t="shared" ca="1" si="1"/>
        <v>464.9636535399332</v>
      </c>
      <c r="J64" s="13">
        <f ca="1">SUM(E$4:E64)/COUNT(E$4:E64)</f>
        <v>157.03639344262297</v>
      </c>
      <c r="K64" s="13">
        <f t="shared" ca="1" si="4"/>
        <v>159.3657540983607</v>
      </c>
      <c r="S64">
        <v>62</v>
      </c>
      <c r="T64" s="3">
        <v>199.04580896527247</v>
      </c>
    </row>
    <row r="65" spans="1:20" x14ac:dyDescent="0.2">
      <c r="A65" s="11" vm="363">
        <f ca="1"/>
        <v>44559</v>
      </c>
      <c r="B65" s="11" vm="1672">
        <f ca="1"/>
        <v>179.33</v>
      </c>
      <c r="C65" s="11" vm="1673">
        <f ca="1"/>
        <v>180.63</v>
      </c>
      <c r="D65" s="11" vm="1674">
        <f ca="1"/>
        <v>178.14</v>
      </c>
      <c r="E65" s="11" vm="1675">
        <f ca="1"/>
        <v>179.38</v>
      </c>
      <c r="F65" s="11" vm="1676">
        <f ca="1"/>
        <v>62348931</v>
      </c>
      <c r="G65" s="12">
        <f t="shared" ca="1" si="3"/>
        <v>5.0198003234984336E-4</v>
      </c>
      <c r="H65" s="13">
        <f t="shared" ca="1" si="0"/>
        <v>-21.653015873015846</v>
      </c>
      <c r="I65" s="13">
        <f t="shared" ca="1" si="1"/>
        <v>468.85309639707617</v>
      </c>
      <c r="J65" s="13">
        <f ca="1">SUM(E$4:E65)/COUNT(E$4:E65)</f>
        <v>157.3967741935484</v>
      </c>
      <c r="K65" s="13">
        <f t="shared" ca="1" si="4"/>
        <v>159.58609677419355</v>
      </c>
      <c r="S65">
        <v>63</v>
      </c>
      <c r="T65" s="3">
        <v>172.90214343727106</v>
      </c>
    </row>
    <row r="66" spans="1:20" x14ac:dyDescent="0.2">
      <c r="A66" s="11" vm="369">
        <f ca="1"/>
        <v>44560</v>
      </c>
      <c r="B66" s="11" vm="1677">
        <f ca="1"/>
        <v>179.47</v>
      </c>
      <c r="C66" s="11" vm="1678">
        <f ca="1"/>
        <v>180.57</v>
      </c>
      <c r="D66" s="11" vm="1679">
        <f ca="1"/>
        <v>178.09</v>
      </c>
      <c r="E66" s="11" vm="1680">
        <f ca="1"/>
        <v>178.2</v>
      </c>
      <c r="F66" s="11" vm="1681">
        <f ca="1"/>
        <v>59773014</v>
      </c>
      <c r="G66" s="12">
        <f t="shared" ca="1" si="3"/>
        <v>-6.5782138476976632E-3</v>
      </c>
      <c r="H66" s="13">
        <f t="shared" ca="1" si="0"/>
        <v>-20.473015873015839</v>
      </c>
      <c r="I66" s="13">
        <f t="shared" ca="1" si="1"/>
        <v>419.14437893675853</v>
      </c>
      <c r="J66" s="13">
        <f ca="1">SUM(E$4:E66)/COUNT(E$4:E66)</f>
        <v>157.72698412698415</v>
      </c>
      <c r="K66" s="13">
        <f t="shared" ca="1" si="4"/>
        <v>159.89228571428572</v>
      </c>
      <c r="S66">
        <v>64</v>
      </c>
      <c r="T66" s="3">
        <v>160.5742655482702</v>
      </c>
    </row>
    <row r="67" spans="1:20" x14ac:dyDescent="0.2">
      <c r="A67" vm="375">
        <f ca="1"/>
        <v>44561</v>
      </c>
      <c r="B67" vm="1682">
        <f ca="1"/>
        <v>178.08500000000001</v>
      </c>
      <c r="C67" vm="1683">
        <f ca="1"/>
        <v>179.23</v>
      </c>
      <c r="D67" vm="1684">
        <f ca="1"/>
        <v>177.26</v>
      </c>
      <c r="E67" vm="1685">
        <f ca="1"/>
        <v>177.57</v>
      </c>
      <c r="F67" vm="1686">
        <f ca="1"/>
        <v>64062261</v>
      </c>
      <c r="G67" s="12">
        <f t="shared" ca="1" si="3"/>
        <v>-3.53535353535351E-3</v>
      </c>
      <c r="H67" s="13">
        <f t="shared" ca="1" si="0"/>
        <v>-19.843015873015844</v>
      </c>
      <c r="I67" s="13">
        <f t="shared" ca="1" si="1"/>
        <v>393.74527893675872</v>
      </c>
      <c r="J67" s="13">
        <f ca="1">SUM(E$4:E67)/COUNT(E$4:E67)</f>
        <v>158.03703125000001</v>
      </c>
      <c r="K67" s="13">
        <f t="shared" ca="1" si="4"/>
        <v>160.05332812500001</v>
      </c>
      <c r="S67">
        <v>65</v>
      </c>
      <c r="T67" s="3">
        <v>168.12088736021818</v>
      </c>
    </row>
    <row r="68" spans="1:20" x14ac:dyDescent="0.2">
      <c r="A68" vm="380">
        <f ca="1"/>
        <v>44564</v>
      </c>
      <c r="B68" vm="1687">
        <f ca="1"/>
        <v>177.83</v>
      </c>
      <c r="C68" vm="1688">
        <f ca="1"/>
        <v>182.88</v>
      </c>
      <c r="D68" vm="1689">
        <f ca="1"/>
        <v>177.71</v>
      </c>
      <c r="E68" vm="1690">
        <f ca="1"/>
        <v>182.01</v>
      </c>
      <c r="F68" vm="1691">
        <f ca="1"/>
        <v>104701220</v>
      </c>
      <c r="G68" s="12">
        <f t="shared" ca="1" si="3"/>
        <v>2.5004223686433506E-2</v>
      </c>
      <c r="H68" s="13">
        <f t="shared" ca="1" si="0"/>
        <v>-24.283015873015842</v>
      </c>
      <c r="I68" s="13">
        <f t="shared" ca="1" si="1"/>
        <v>589.66485988913928</v>
      </c>
      <c r="J68" s="13">
        <f ca="1">SUM(E$4:E68)/COUNT(E$4:E68)</f>
        <v>158.40584615384617</v>
      </c>
      <c r="K68" s="13">
        <f t="shared" ca="1" si="4"/>
        <v>160.32226153846156</v>
      </c>
      <c r="S68">
        <v>66</v>
      </c>
      <c r="T68" s="3">
        <v>186.27506820324732</v>
      </c>
    </row>
    <row r="69" spans="1:20" x14ac:dyDescent="0.2">
      <c r="A69" vm="385">
        <f ca="1"/>
        <v>44565</v>
      </c>
      <c r="B69" vm="1692">
        <f ca="1"/>
        <v>182.63</v>
      </c>
      <c r="C69" vm="1693">
        <f ca="1"/>
        <v>182.94</v>
      </c>
      <c r="D69" vm="1694">
        <f ca="1"/>
        <v>179.12</v>
      </c>
      <c r="E69" vm="1695">
        <f ca="1"/>
        <v>179.7</v>
      </c>
      <c r="F69" vm="1696">
        <f ca="1"/>
        <v>99310438</v>
      </c>
      <c r="G69" s="12">
        <f t="shared" ca="1" si="3"/>
        <v>-1.2691610351079624E-2</v>
      </c>
      <c r="H69" s="13">
        <f t="shared" ref="H69:H130" ca="1" si="6">$N$3-E69</f>
        <v>-21.973015873015839</v>
      </c>
      <c r="I69" s="13">
        <f t="shared" ref="I69:I130" ca="1" si="7">H69^2</f>
        <v>482.81342655580602</v>
      </c>
      <c r="J69" s="13">
        <f ca="1">SUM(E$4:E69)/COUNT(E$4:E69)</f>
        <v>158.72848484848487</v>
      </c>
      <c r="K69" s="13">
        <f t="shared" ca="1" si="4"/>
        <v>161.05663636363639</v>
      </c>
      <c r="S69">
        <v>67</v>
      </c>
      <c r="T69" s="3">
        <v>178.59177555378537</v>
      </c>
    </row>
    <row r="70" spans="1:20" x14ac:dyDescent="0.2">
      <c r="A70" vm="391">
        <f ca="1"/>
        <v>44566</v>
      </c>
      <c r="B70" vm="1697">
        <f ca="1"/>
        <v>179.61</v>
      </c>
      <c r="C70" vm="1698">
        <f ca="1"/>
        <v>180.17</v>
      </c>
      <c r="D70" vm="1699">
        <f ca="1"/>
        <v>174.64</v>
      </c>
      <c r="E70" vm="1700">
        <f ca="1"/>
        <v>174.92</v>
      </c>
      <c r="F70" vm="1701">
        <f ca="1"/>
        <v>94537602</v>
      </c>
      <c r="G70" s="12">
        <f t="shared" ref="G70:G130" ca="1" si="8">(E70-E69)/E69</f>
        <v>-2.6599888703394553E-2</v>
      </c>
      <c r="H70" s="13">
        <f t="shared" ca="1" si="6"/>
        <v>-17.193015873015838</v>
      </c>
      <c r="I70" s="13">
        <f t="shared" ca="1" si="7"/>
        <v>295.59979480977455</v>
      </c>
      <c r="J70" s="13">
        <f ca="1">SUM(E$4:E70)/COUNT(E$4:E70)</f>
        <v>158.97014925373136</v>
      </c>
      <c r="K70" s="13">
        <f t="shared" ref="K70:K130" ca="1" si="9">K$2*E69+(1-K$2)*J70</f>
        <v>161.04313432835824</v>
      </c>
      <c r="S70">
        <v>68</v>
      </c>
      <c r="T70" s="3">
        <v>182.22278301029348</v>
      </c>
    </row>
    <row r="71" spans="1:20" x14ac:dyDescent="0.2">
      <c r="A71" vm="397">
        <f ca="1"/>
        <v>44567</v>
      </c>
      <c r="B71" vm="1702">
        <f ca="1"/>
        <v>172.7</v>
      </c>
      <c r="C71" vm="1703">
        <f ca="1"/>
        <v>175.3</v>
      </c>
      <c r="D71" vm="1704">
        <f ca="1"/>
        <v>171.64</v>
      </c>
      <c r="E71" vm="1705">
        <f ca="1"/>
        <v>172</v>
      </c>
      <c r="F71" vm="1706">
        <f ca="1"/>
        <v>96903955</v>
      </c>
      <c r="G71" s="12">
        <f t="shared" ca="1" si="8"/>
        <v>-1.6693345529384791E-2</v>
      </c>
      <c r="H71" s="13">
        <f t="shared" ca="1" si="6"/>
        <v>-14.273015873015851</v>
      </c>
      <c r="I71" s="13">
        <f t="shared" ca="1" si="7"/>
        <v>203.71898211136244</v>
      </c>
      <c r="J71" s="13">
        <f ca="1">SUM(E$4:E71)/COUNT(E$4:E71)</f>
        <v>159.16176470588238</v>
      </c>
      <c r="K71" s="13">
        <f t="shared" ca="1" si="9"/>
        <v>160.73758823529414</v>
      </c>
      <c r="S71">
        <v>69</v>
      </c>
      <c r="T71" s="3">
        <v>184.30856269669013</v>
      </c>
    </row>
    <row r="72" spans="1:20" x14ac:dyDescent="0.2">
      <c r="A72" vm="403">
        <f ca="1"/>
        <v>44568</v>
      </c>
      <c r="B72" vm="1707">
        <f ca="1"/>
        <v>172.89</v>
      </c>
      <c r="C72" vm="1708">
        <f ca="1"/>
        <v>174.14</v>
      </c>
      <c r="D72" vm="1709">
        <f ca="1"/>
        <v>171.03</v>
      </c>
      <c r="E72" vm="1710">
        <f ca="1"/>
        <v>172.17</v>
      </c>
      <c r="F72" vm="1711">
        <f ca="1"/>
        <v>86709147</v>
      </c>
      <c r="G72" s="12">
        <f t="shared" ca="1" si="8"/>
        <v>9.8837209302318307E-4</v>
      </c>
      <c r="H72" s="13">
        <f t="shared" ca="1" si="6"/>
        <v>-14.443015873015838</v>
      </c>
      <c r="I72" s="13">
        <f t="shared" ca="1" si="7"/>
        <v>208.60070750818747</v>
      </c>
      <c r="J72" s="13">
        <f ca="1">SUM(E$4:E72)/COUNT(E$4:E72)</f>
        <v>159.3502898550725</v>
      </c>
      <c r="K72" s="13">
        <f t="shared" ca="1" si="9"/>
        <v>160.61526086956525</v>
      </c>
      <c r="S72">
        <v>70</v>
      </c>
      <c r="T72" s="3">
        <v>162.02678003561593</v>
      </c>
    </row>
    <row r="73" spans="1:20" x14ac:dyDescent="0.2">
      <c r="A73" vm="409">
        <f ca="1"/>
        <v>44571</v>
      </c>
      <c r="B73" vm="1597">
        <f ca="1"/>
        <v>169.08</v>
      </c>
      <c r="C73" vm="1712">
        <f ca="1"/>
        <v>172.5</v>
      </c>
      <c r="D73" vm="1713">
        <f ca="1"/>
        <v>168.17</v>
      </c>
      <c r="E73" vm="1714">
        <f ca="1"/>
        <v>172.19</v>
      </c>
      <c r="F73" vm="1715">
        <f ca="1"/>
        <v>106765552</v>
      </c>
      <c r="G73" s="12">
        <f t="shared" ca="1" si="8"/>
        <v>1.1616425625840875E-4</v>
      </c>
      <c r="H73" s="13">
        <f t="shared" ca="1" si="6"/>
        <v>-14.463015873015848</v>
      </c>
      <c r="I73" s="13">
        <f t="shared" ca="1" si="7"/>
        <v>209.17882814310838</v>
      </c>
      <c r="J73" s="13">
        <f ca="1">SUM(E$4:E73)/COUNT(E$4:E73)</f>
        <v>159.53371428571432</v>
      </c>
      <c r="K73" s="13">
        <f t="shared" ca="1" si="9"/>
        <v>160.79734285714289</v>
      </c>
      <c r="S73">
        <v>71</v>
      </c>
      <c r="T73" s="3">
        <v>189.80241006163226</v>
      </c>
    </row>
    <row r="74" spans="1:20" x14ac:dyDescent="0.2">
      <c r="A74" vm="415">
        <f ca="1"/>
        <v>44572</v>
      </c>
      <c r="B74" vm="1716">
        <f ca="1"/>
        <v>172.32</v>
      </c>
      <c r="C74" vm="1717">
        <f ca="1"/>
        <v>175.18</v>
      </c>
      <c r="D74" vm="1718">
        <f ca="1"/>
        <v>170.82</v>
      </c>
      <c r="E74" vm="1605">
        <f ca="1"/>
        <v>175.08</v>
      </c>
      <c r="F74" vm="1719">
        <f ca="1"/>
        <v>76138312</v>
      </c>
      <c r="G74" s="12">
        <f t="shared" ca="1" si="8"/>
        <v>1.6783785353388786E-2</v>
      </c>
      <c r="H74" s="13">
        <f t="shared" ca="1" si="6"/>
        <v>-17.353015873015863</v>
      </c>
      <c r="I74" s="13">
        <f t="shared" ca="1" si="7"/>
        <v>301.1271598891405</v>
      </c>
      <c r="J74" s="13">
        <f ca="1">SUM(E$4:E74)/COUNT(E$4:E74)</f>
        <v>159.75267605633806</v>
      </c>
      <c r="K74" s="13">
        <f t="shared" ca="1" si="9"/>
        <v>160.99640845070425</v>
      </c>
      <c r="S74">
        <v>72</v>
      </c>
      <c r="T74" s="3">
        <v>173.37524114583064</v>
      </c>
    </row>
    <row r="75" spans="1:20" x14ac:dyDescent="0.2">
      <c r="A75" vm="421">
        <f ca="1"/>
        <v>44573</v>
      </c>
      <c r="B75" vm="1720">
        <f ca="1"/>
        <v>176.12</v>
      </c>
      <c r="C75" vm="1721">
        <f ca="1"/>
        <v>177.18</v>
      </c>
      <c r="D75" vm="1722">
        <f ca="1"/>
        <v>174.82</v>
      </c>
      <c r="E75" vm="1619">
        <f ca="1"/>
        <v>175.53</v>
      </c>
      <c r="F75" vm="1723">
        <f ca="1"/>
        <v>74805173</v>
      </c>
      <c r="G75" s="12">
        <f t="shared" ca="1" si="8"/>
        <v>2.5702535983549725E-3</v>
      </c>
      <c r="H75" s="13">
        <f t="shared" ca="1" si="6"/>
        <v>-17.803015873015852</v>
      </c>
      <c r="I75" s="13">
        <f t="shared" ca="1" si="7"/>
        <v>316.94737417485436</v>
      </c>
      <c r="J75" s="13">
        <f ca="1">SUM(E$4:E75)/COUNT(E$4:E75)</f>
        <v>159.97180555555559</v>
      </c>
      <c r="K75" s="13">
        <f t="shared" ca="1" si="9"/>
        <v>161.48262500000004</v>
      </c>
      <c r="S75">
        <v>73</v>
      </c>
      <c r="T75" s="3">
        <v>181.67433450644026</v>
      </c>
    </row>
    <row r="76" spans="1:20" x14ac:dyDescent="0.2">
      <c r="A76" vm="427">
        <f ca="1"/>
        <v>44574</v>
      </c>
      <c r="B76" vm="1724">
        <f ca="1"/>
        <v>175.78</v>
      </c>
      <c r="C76" vm="1725">
        <f ca="1"/>
        <v>176.62</v>
      </c>
      <c r="D76" vm="1726">
        <f ca="1"/>
        <v>171.79</v>
      </c>
      <c r="E76" vm="1714">
        <f ca="1"/>
        <v>172.19</v>
      </c>
      <c r="F76" vm="1727">
        <f ca="1"/>
        <v>84505760</v>
      </c>
      <c r="G76" s="12">
        <f t="shared" ca="1" si="8"/>
        <v>-1.902808636700281E-2</v>
      </c>
      <c r="H76" s="13">
        <f t="shared" ca="1" si="6"/>
        <v>-14.463015873015848</v>
      </c>
      <c r="I76" s="13">
        <f t="shared" ca="1" si="7"/>
        <v>209.17882814310838</v>
      </c>
      <c r="J76" s="13">
        <f ca="1">SUM(E$4:E76)/COUNT(E$4:E76)</f>
        <v>160.13917808219182</v>
      </c>
      <c r="K76" s="13">
        <f t="shared" ca="1" si="9"/>
        <v>161.67826027397263</v>
      </c>
      <c r="S76">
        <v>74</v>
      </c>
      <c r="T76" s="3">
        <v>200.6528518735868</v>
      </c>
    </row>
    <row r="77" spans="1:20" x14ac:dyDescent="0.2">
      <c r="A77" vm="432">
        <f ca="1"/>
        <v>44575</v>
      </c>
      <c r="B77" vm="1728">
        <f ca="1"/>
        <v>171.34</v>
      </c>
      <c r="C77" vm="1729">
        <f ca="1"/>
        <v>173.78</v>
      </c>
      <c r="D77" vm="1730">
        <f ca="1"/>
        <v>171.09</v>
      </c>
      <c r="E77" vm="1731">
        <f ca="1"/>
        <v>173.07</v>
      </c>
      <c r="F77" vm="1732">
        <f ca="1"/>
        <v>80440780</v>
      </c>
      <c r="G77" s="12">
        <f t="shared" ca="1" si="8"/>
        <v>5.1106336024159095E-3</v>
      </c>
      <c r="H77" s="13">
        <f t="shared" ca="1" si="6"/>
        <v>-15.343015873015844</v>
      </c>
      <c r="I77" s="13">
        <f t="shared" ca="1" si="7"/>
        <v>235.40813607961613</v>
      </c>
      <c r="J77" s="13">
        <f ca="1">SUM(E$4:E77)/COUNT(E$4:E77)</f>
        <v>160.31391891891897</v>
      </c>
      <c r="K77" s="13">
        <f t="shared" ca="1" si="9"/>
        <v>161.50152702702707</v>
      </c>
      <c r="S77">
        <v>75</v>
      </c>
      <c r="T77" s="3">
        <v>197.30986255513889</v>
      </c>
    </row>
    <row r="78" spans="1:20" x14ac:dyDescent="0.2">
      <c r="A78" vm="438">
        <f ca="1"/>
        <v>44579</v>
      </c>
      <c r="B78" vm="1733">
        <f ca="1"/>
        <v>171.51</v>
      </c>
      <c r="C78" vm="1734">
        <f ca="1"/>
        <v>172.54</v>
      </c>
      <c r="D78" vm="1735">
        <f ca="1"/>
        <v>169.405</v>
      </c>
      <c r="E78" vm="1736">
        <f ca="1"/>
        <v>169.8</v>
      </c>
      <c r="F78" vm="1737">
        <f ca="1"/>
        <v>91168729</v>
      </c>
      <c r="G78" s="12">
        <f t="shared" ca="1" si="8"/>
        <v>-1.8894089096897104E-2</v>
      </c>
      <c r="H78" s="13">
        <f t="shared" ca="1" si="6"/>
        <v>-12.073015873015862</v>
      </c>
      <c r="I78" s="13">
        <f t="shared" ca="1" si="7"/>
        <v>145.75771227009295</v>
      </c>
      <c r="J78" s="13">
        <f ca="1">SUM(E$4:E78)/COUNT(E$4:E78)</f>
        <v>160.44040000000004</v>
      </c>
      <c r="K78" s="13">
        <f t="shared" ca="1" si="9"/>
        <v>161.70336000000003</v>
      </c>
      <c r="S78">
        <v>76</v>
      </c>
      <c r="T78" s="3">
        <v>186.7460139638404</v>
      </c>
    </row>
    <row r="79" spans="1:20" x14ac:dyDescent="0.2">
      <c r="A79" vm="444">
        <f ca="1"/>
        <v>44580</v>
      </c>
      <c r="B79" vm="1738">
        <f ca="1"/>
        <v>170</v>
      </c>
      <c r="C79" vm="1739">
        <f ca="1"/>
        <v>171.08</v>
      </c>
      <c r="D79" vm="1740">
        <f ca="1"/>
        <v>165.94</v>
      </c>
      <c r="E79" vm="1741">
        <f ca="1"/>
        <v>166.23</v>
      </c>
      <c r="F79" vm="1742">
        <f ca="1"/>
        <v>94814990</v>
      </c>
      <c r="G79" s="12">
        <f t="shared" ca="1" si="8"/>
        <v>-2.1024734982332281E-2</v>
      </c>
      <c r="H79" s="13">
        <f t="shared" ca="1" si="6"/>
        <v>-8.5030158730158405</v>
      </c>
      <c r="I79" s="13">
        <f t="shared" ca="1" si="7"/>
        <v>72.301278936759331</v>
      </c>
      <c r="J79" s="13">
        <f ca="1">SUM(E$4:E79)/COUNT(E$4:E79)</f>
        <v>160.51657894736846</v>
      </c>
      <c r="K79" s="13">
        <f t="shared" ca="1" si="9"/>
        <v>161.4449210526316</v>
      </c>
      <c r="S79">
        <v>77</v>
      </c>
      <c r="T79" s="3">
        <v>206.98022804045166</v>
      </c>
    </row>
    <row r="80" spans="1:20" x14ac:dyDescent="0.2">
      <c r="A80" vm="450">
        <f ca="1"/>
        <v>44581</v>
      </c>
      <c r="B80" vm="1743">
        <f ca="1"/>
        <v>166.98</v>
      </c>
      <c r="C80" vm="1744">
        <f ca="1"/>
        <v>169.68</v>
      </c>
      <c r="D80" vm="1745">
        <f ca="1"/>
        <v>164.18</v>
      </c>
      <c r="E80" vm="1746">
        <f ca="1"/>
        <v>164.51</v>
      </c>
      <c r="F80" vm="1747">
        <f ca="1"/>
        <v>91420515</v>
      </c>
      <c r="G80" s="12">
        <f t="shared" ca="1" si="8"/>
        <v>-1.0347109426697943E-2</v>
      </c>
      <c r="H80" s="13">
        <f t="shared" ca="1" si="6"/>
        <v>-6.7830158730158416</v>
      </c>
      <c r="I80" s="13">
        <f t="shared" ca="1" si="7"/>
        <v>46.009304333584858</v>
      </c>
      <c r="J80" s="13">
        <f ca="1">SUM(E$4:E80)/COUNT(E$4:E80)</f>
        <v>160.56844155844158</v>
      </c>
      <c r="K80" s="13">
        <f t="shared" ca="1" si="9"/>
        <v>161.13459740259742</v>
      </c>
      <c r="S80">
        <v>78</v>
      </c>
      <c r="T80" s="3">
        <v>191.77541676397763</v>
      </c>
    </row>
    <row r="81" spans="1:20" x14ac:dyDescent="0.2">
      <c r="A81" vm="456">
        <f ca="1"/>
        <v>44582</v>
      </c>
      <c r="B81" vm="1748">
        <f ca="1"/>
        <v>164.41499999999999</v>
      </c>
      <c r="C81" vm="1749">
        <f ca="1"/>
        <v>166.33</v>
      </c>
      <c r="D81" vm="1750">
        <f ca="1"/>
        <v>162.30000000000001</v>
      </c>
      <c r="E81" vm="1751">
        <f ca="1"/>
        <v>162.41</v>
      </c>
      <c r="F81" vm="1752">
        <f ca="1"/>
        <v>122848858</v>
      </c>
      <c r="G81" s="12">
        <f t="shared" ca="1" si="8"/>
        <v>-1.2765181447936261E-2</v>
      </c>
      <c r="H81" s="13">
        <f t="shared" ca="1" si="6"/>
        <v>-4.6830158730158473</v>
      </c>
      <c r="I81" s="13">
        <f t="shared" ca="1" si="7"/>
        <v>21.930637666918379</v>
      </c>
      <c r="J81" s="13">
        <f ca="1">SUM(E$4:E81)/COUNT(E$4:E81)</f>
        <v>160.5920512820513</v>
      </c>
      <c r="K81" s="13">
        <f t="shared" ca="1" si="9"/>
        <v>160.98384615384617</v>
      </c>
      <c r="S81">
        <v>79</v>
      </c>
      <c r="T81" s="3">
        <v>173.90842897336222</v>
      </c>
    </row>
    <row r="82" spans="1:20" x14ac:dyDescent="0.2">
      <c r="A82" vm="462">
        <f ca="1"/>
        <v>44585</v>
      </c>
      <c r="B82" vm="1753">
        <f ca="1"/>
        <v>160.02000000000001</v>
      </c>
      <c r="C82" vm="1750">
        <f ca="1"/>
        <v>162.30000000000001</v>
      </c>
      <c r="D82" vm="1754">
        <f ca="1"/>
        <v>154.69999999999999</v>
      </c>
      <c r="E82" vm="1755">
        <f ca="1"/>
        <v>161.62</v>
      </c>
      <c r="F82" vm="1756">
        <f ca="1"/>
        <v>162706686</v>
      </c>
      <c r="G82" s="12">
        <f t="shared" ca="1" si="8"/>
        <v>-4.8642324979988431E-3</v>
      </c>
      <c r="H82" s="13">
        <f t="shared" ca="1" si="6"/>
        <v>-3.8930158730158553</v>
      </c>
      <c r="I82" s="13">
        <f t="shared" ca="1" si="7"/>
        <v>15.155572587553403</v>
      </c>
      <c r="J82" s="13">
        <f ca="1">SUM(E$4:E82)/COUNT(E$4:E82)</f>
        <v>160.60506329113929</v>
      </c>
      <c r="K82" s="13">
        <f t="shared" ca="1" si="9"/>
        <v>160.78555696202534</v>
      </c>
      <c r="S82">
        <v>80</v>
      </c>
      <c r="T82" s="3">
        <v>171.70867577063933</v>
      </c>
    </row>
    <row r="83" spans="1:20" x14ac:dyDescent="0.2">
      <c r="A83" vm="468">
        <f ca="1"/>
        <v>44586</v>
      </c>
      <c r="B83" vm="1757">
        <f ca="1"/>
        <v>158.97999999999999</v>
      </c>
      <c r="C83" vm="1758">
        <f ca="1"/>
        <v>162.76</v>
      </c>
      <c r="D83" vm="1759">
        <f ca="1"/>
        <v>157.02000000000001</v>
      </c>
      <c r="E83" vm="1760">
        <f ca="1"/>
        <v>159.78</v>
      </c>
      <c r="F83" vm="1761">
        <f ca="1"/>
        <v>115798367</v>
      </c>
      <c r="G83" s="12">
        <f t="shared" ca="1" si="8"/>
        <v>-1.138472961267172E-2</v>
      </c>
      <c r="H83" s="13">
        <f t="shared" ca="1" si="6"/>
        <v>-2.0530158730158519</v>
      </c>
      <c r="I83" s="13">
        <f t="shared" ca="1" si="7"/>
        <v>4.2148741748550407</v>
      </c>
      <c r="J83" s="13">
        <f ca="1">SUM(E$4:E83)/COUNT(E$4:E83)</f>
        <v>160.59475000000003</v>
      </c>
      <c r="K83" s="13">
        <f t="shared" ca="1" si="9"/>
        <v>160.69727500000005</v>
      </c>
      <c r="S83">
        <v>81</v>
      </c>
      <c r="T83" s="3">
        <v>200.52550296589925</v>
      </c>
    </row>
    <row r="84" spans="1:20" x14ac:dyDescent="0.2">
      <c r="A84" vm="474">
        <f ca="1"/>
        <v>44587</v>
      </c>
      <c r="B84" vm="1762">
        <f ca="1"/>
        <v>163.5</v>
      </c>
      <c r="C84" vm="1763">
        <f ca="1"/>
        <v>164.38939999999999</v>
      </c>
      <c r="D84" vm="1764">
        <f ca="1"/>
        <v>157.82</v>
      </c>
      <c r="E84" vm="1765">
        <f ca="1"/>
        <v>159.69</v>
      </c>
      <c r="F84" vm="1766">
        <f ca="1"/>
        <v>108275308</v>
      </c>
      <c r="G84" s="12">
        <f t="shared" ca="1" si="8"/>
        <v>-5.6327450244087753E-4</v>
      </c>
      <c r="H84" s="13">
        <f t="shared" ca="1" si="6"/>
        <v>-1.9630158730158485</v>
      </c>
      <c r="I84" s="13">
        <f t="shared" ca="1" si="7"/>
        <v>3.8534313177121735</v>
      </c>
      <c r="J84" s="13">
        <f ca="1">SUM(E$4:E84)/COUNT(E$4:E84)</f>
        <v>160.58358024691364</v>
      </c>
      <c r="K84" s="13">
        <f t="shared" ca="1" si="9"/>
        <v>160.50322222222229</v>
      </c>
      <c r="S84">
        <v>82</v>
      </c>
      <c r="T84" s="3">
        <v>205.8052320958987</v>
      </c>
    </row>
    <row r="85" spans="1:20" x14ac:dyDescent="0.2">
      <c r="A85" vm="480">
        <f ca="1"/>
        <v>44588</v>
      </c>
      <c r="B85" vm="1767">
        <f ca="1"/>
        <v>162.44999999999999</v>
      </c>
      <c r="C85" vm="1768">
        <f ca="1"/>
        <v>163.84</v>
      </c>
      <c r="D85" vm="1769">
        <f ca="1"/>
        <v>158.28</v>
      </c>
      <c r="E85" vm="1770">
        <f ca="1"/>
        <v>159.22</v>
      </c>
      <c r="F85" vm="1771">
        <f ca="1"/>
        <v>121954638</v>
      </c>
      <c r="G85" s="12">
        <f t="shared" ca="1" si="8"/>
        <v>-2.9432024547560828E-3</v>
      </c>
      <c r="H85" s="13">
        <f t="shared" ca="1" si="6"/>
        <v>-1.4930158730158496</v>
      </c>
      <c r="I85" s="13">
        <f t="shared" ca="1" si="7"/>
        <v>2.2290963970772797</v>
      </c>
      <c r="J85" s="13">
        <f ca="1">SUM(E$4:E85)/COUNT(E$4:E85)</f>
        <v>160.56695121951225</v>
      </c>
      <c r="K85" s="13">
        <f t="shared" ca="1" si="9"/>
        <v>160.47925609756103</v>
      </c>
      <c r="S85">
        <v>83</v>
      </c>
      <c r="T85" s="3">
        <v>165.7953533628523</v>
      </c>
    </row>
    <row r="86" spans="1:20" x14ac:dyDescent="0.2">
      <c r="A86" vm="486">
        <f ca="1"/>
        <v>44589</v>
      </c>
      <c r="B86" vm="1772">
        <f ca="1"/>
        <v>165.71</v>
      </c>
      <c r="C86" vm="1773">
        <f ca="1"/>
        <v>170.35</v>
      </c>
      <c r="D86" vm="1774">
        <f ca="1"/>
        <v>162.80000000000001</v>
      </c>
      <c r="E86" vm="1775">
        <f ca="1"/>
        <v>170.33</v>
      </c>
      <c r="F86" vm="1776">
        <f ca="1"/>
        <v>179935660</v>
      </c>
      <c r="G86" s="12">
        <f t="shared" ca="1" si="8"/>
        <v>6.9777666122346524E-2</v>
      </c>
      <c r="H86" s="13">
        <f t="shared" ca="1" si="6"/>
        <v>-12.603015873015863</v>
      </c>
      <c r="I86" s="13">
        <f t="shared" ca="1" si="7"/>
        <v>158.8360090954898</v>
      </c>
      <c r="J86" s="13">
        <f ca="1">SUM(E$4:E86)/COUNT(E$4:E86)</f>
        <v>160.68457831325304</v>
      </c>
      <c r="K86" s="13">
        <f t="shared" ca="1" si="9"/>
        <v>160.53812048192773</v>
      </c>
      <c r="S86">
        <v>84</v>
      </c>
      <c r="T86" s="3">
        <v>203.59147613323276</v>
      </c>
    </row>
    <row r="87" spans="1:20" x14ac:dyDescent="0.2">
      <c r="A87" vm="492">
        <f ca="1"/>
        <v>44592</v>
      </c>
      <c r="B87" vm="1777">
        <f ca="1"/>
        <v>170.16</v>
      </c>
      <c r="C87" vm="1778">
        <f ca="1"/>
        <v>175</v>
      </c>
      <c r="D87" vm="1779">
        <f ca="1"/>
        <v>169.51</v>
      </c>
      <c r="E87" vm="1780">
        <f ca="1"/>
        <v>174.78</v>
      </c>
      <c r="F87" vm="1781">
        <f ca="1"/>
        <v>115541590</v>
      </c>
      <c r="G87" s="12">
        <f t="shared" ca="1" si="8"/>
        <v>2.6125755885633702E-2</v>
      </c>
      <c r="H87" s="13">
        <f t="shared" ca="1" si="6"/>
        <v>-17.053015873015852</v>
      </c>
      <c r="I87" s="13">
        <f t="shared" ca="1" si="7"/>
        <v>290.80535036533058</v>
      </c>
      <c r="J87" s="13">
        <f ca="1">SUM(E$4:E87)/COUNT(E$4:E87)</f>
        <v>160.852380952381</v>
      </c>
      <c r="K87" s="13">
        <f t="shared" ca="1" si="9"/>
        <v>161.80014285714293</v>
      </c>
      <c r="S87">
        <v>85</v>
      </c>
      <c r="T87" s="3">
        <v>196.8446001822883</v>
      </c>
    </row>
    <row r="88" spans="1:20" x14ac:dyDescent="0.2">
      <c r="A88" vm="498">
        <f ca="1"/>
        <v>44593</v>
      </c>
      <c r="B88" vm="1782">
        <f ca="1"/>
        <v>174.01</v>
      </c>
      <c r="C88" vm="1783">
        <f ca="1"/>
        <v>174.84</v>
      </c>
      <c r="D88" vm="1784">
        <f ca="1"/>
        <v>172.31</v>
      </c>
      <c r="E88" vm="1785">
        <f ca="1"/>
        <v>174.61</v>
      </c>
      <c r="F88" vm="1786">
        <f ca="1"/>
        <v>86213911</v>
      </c>
      <c r="G88" s="12">
        <f t="shared" ca="1" si="8"/>
        <v>-9.7265133310440262E-4</v>
      </c>
      <c r="H88" s="13">
        <f t="shared" ca="1" si="6"/>
        <v>-16.883015873015864</v>
      </c>
      <c r="I88" s="13">
        <f t="shared" ca="1" si="7"/>
        <v>285.03622496850562</v>
      </c>
      <c r="J88" s="13">
        <f ca="1">SUM(E$4:E88)/COUNT(E$4:E88)</f>
        <v>161.0142352941177</v>
      </c>
      <c r="K88" s="13">
        <f t="shared" ca="1" si="9"/>
        <v>162.39081176470594</v>
      </c>
      <c r="S88">
        <v>86</v>
      </c>
      <c r="T88" s="3">
        <v>181.41064181764006</v>
      </c>
    </row>
    <row r="89" spans="1:20" x14ac:dyDescent="0.2">
      <c r="A89" vm="504">
        <f ca="1"/>
        <v>44594</v>
      </c>
      <c r="B89" vm="1787">
        <f ca="1"/>
        <v>174.745</v>
      </c>
      <c r="C89" vm="1788">
        <f ca="1"/>
        <v>175.88</v>
      </c>
      <c r="D89" vm="1789">
        <f ca="1"/>
        <v>173.33</v>
      </c>
      <c r="E89" vm="1790">
        <f ca="1"/>
        <v>175.84</v>
      </c>
      <c r="F89" vm="1791">
        <f ca="1"/>
        <v>84914256</v>
      </c>
      <c r="G89" s="12">
        <f t="shared" ca="1" si="8"/>
        <v>7.0442700876237885E-3</v>
      </c>
      <c r="H89" s="13">
        <f t="shared" ca="1" si="6"/>
        <v>-18.113015873015854</v>
      </c>
      <c r="I89" s="13">
        <f t="shared" ca="1" si="7"/>
        <v>328.08134401612426</v>
      </c>
      <c r="J89" s="13">
        <f ca="1">SUM(E$4:E89)/COUNT(E$4:E89)</f>
        <v>161.18662790697681</v>
      </c>
      <c r="K89" s="13">
        <f t="shared" ca="1" si="9"/>
        <v>162.52896511627915</v>
      </c>
      <c r="S89">
        <v>87</v>
      </c>
      <c r="T89" s="3">
        <v>196.65733891024323</v>
      </c>
    </row>
    <row r="90" spans="1:20" x14ac:dyDescent="0.2">
      <c r="A90" vm="510">
        <f ca="1"/>
        <v>44595</v>
      </c>
      <c r="B90" vm="1792">
        <f ca="1"/>
        <v>174.48</v>
      </c>
      <c r="C90" vm="1793">
        <f ca="1"/>
        <v>176.23990000000001</v>
      </c>
      <c r="D90" vm="1794">
        <f ca="1"/>
        <v>172.12</v>
      </c>
      <c r="E90" vm="1795">
        <f ca="1"/>
        <v>172.9</v>
      </c>
      <c r="F90" vm="1796">
        <f ca="1"/>
        <v>89418074</v>
      </c>
      <c r="G90" s="12">
        <f t="shared" ca="1" si="8"/>
        <v>-1.6719745222929922E-2</v>
      </c>
      <c r="H90" s="13">
        <f t="shared" ca="1" si="6"/>
        <v>-15.173015873015856</v>
      </c>
      <c r="I90" s="13">
        <f t="shared" ca="1" si="7"/>
        <v>230.22041068279114</v>
      </c>
      <c r="J90" s="13">
        <f ca="1">SUM(E$4:E90)/COUNT(E$4:E90)</f>
        <v>161.32126436781616</v>
      </c>
      <c r="K90" s="13">
        <f t="shared" ca="1" si="9"/>
        <v>162.77313793103454</v>
      </c>
      <c r="S90">
        <v>88</v>
      </c>
      <c r="T90" s="3">
        <v>184.44938944668962</v>
      </c>
    </row>
    <row r="91" spans="1:20" x14ac:dyDescent="0.2">
      <c r="A91" vm="516">
        <f ca="1"/>
        <v>44596</v>
      </c>
      <c r="B91" vm="1797">
        <f ca="1"/>
        <v>171.68</v>
      </c>
      <c r="C91" vm="1798">
        <f ca="1"/>
        <v>174.1</v>
      </c>
      <c r="D91" vm="1799">
        <f ca="1"/>
        <v>170.68</v>
      </c>
      <c r="E91" vm="1800">
        <f ca="1"/>
        <v>172.39</v>
      </c>
      <c r="F91" vm="1801">
        <f ca="1"/>
        <v>82465400</v>
      </c>
      <c r="G91" s="12">
        <f t="shared" ca="1" si="8"/>
        <v>-2.9496818970504296E-3</v>
      </c>
      <c r="H91" s="13">
        <f t="shared" ca="1" si="6"/>
        <v>-14.663015873015837</v>
      </c>
      <c r="I91" s="13">
        <f t="shared" ca="1" si="7"/>
        <v>215.00403449231439</v>
      </c>
      <c r="J91" s="13">
        <f ca="1">SUM(E$4:E91)/COUNT(E$4:E91)</f>
        <v>161.4470454545455</v>
      </c>
      <c r="K91" s="13">
        <f t="shared" ca="1" si="9"/>
        <v>162.59234090909095</v>
      </c>
      <c r="S91">
        <v>89</v>
      </c>
      <c r="T91" s="3">
        <v>179.79583715975573</v>
      </c>
    </row>
    <row r="92" spans="1:20" x14ac:dyDescent="0.2">
      <c r="A92" vm="522">
        <f ca="1"/>
        <v>44599</v>
      </c>
      <c r="B92" vm="1802">
        <f ca="1"/>
        <v>172.86</v>
      </c>
      <c r="C92" vm="1803">
        <f ca="1"/>
        <v>173.94579999999999</v>
      </c>
      <c r="D92" vm="1804">
        <f ca="1"/>
        <v>170.95</v>
      </c>
      <c r="E92" vm="1805">
        <f ca="1"/>
        <v>171.66</v>
      </c>
      <c r="F92" vm="1806">
        <f ca="1"/>
        <v>77251204</v>
      </c>
      <c r="G92" s="12">
        <f t="shared" ca="1" si="8"/>
        <v>-4.2345843726433654E-3</v>
      </c>
      <c r="H92" s="13">
        <f t="shared" ca="1" si="6"/>
        <v>-13.933015873015847</v>
      </c>
      <c r="I92" s="13">
        <f t="shared" ca="1" si="7"/>
        <v>194.12893131771156</v>
      </c>
      <c r="J92" s="13">
        <f ca="1">SUM(E$4:E92)/COUNT(E$4:E92)</f>
        <v>161.56179775280904</v>
      </c>
      <c r="K92" s="13">
        <f t="shared" ca="1" si="9"/>
        <v>162.64461797752816</v>
      </c>
      <c r="S92">
        <v>90</v>
      </c>
      <c r="T92" s="3">
        <v>186.61945094365421</v>
      </c>
    </row>
    <row r="93" spans="1:20" x14ac:dyDescent="0.2">
      <c r="A93" vm="528">
        <f ca="1"/>
        <v>44600</v>
      </c>
      <c r="B93" vm="1807">
        <f ca="1"/>
        <v>171.73</v>
      </c>
      <c r="C93" vm="1808">
        <f ca="1"/>
        <v>175.35</v>
      </c>
      <c r="D93" vm="1809">
        <f ca="1"/>
        <v>171.43</v>
      </c>
      <c r="E93" vm="1810">
        <f ca="1"/>
        <v>174.83</v>
      </c>
      <c r="F93" vm="1811">
        <f ca="1"/>
        <v>74829217</v>
      </c>
      <c r="G93" s="12">
        <f t="shared" ca="1" si="8"/>
        <v>1.8466736572294164E-2</v>
      </c>
      <c r="H93" s="13">
        <f t="shared" ca="1" si="6"/>
        <v>-17.103015873015863</v>
      </c>
      <c r="I93" s="13">
        <f t="shared" ca="1" si="7"/>
        <v>292.5131519526326</v>
      </c>
      <c r="J93" s="13">
        <f ca="1">SUM(E$4:E93)/COUNT(E$4:E93)</f>
        <v>161.70922222222225</v>
      </c>
      <c r="K93" s="13">
        <f t="shared" ca="1" si="9"/>
        <v>162.70430000000002</v>
      </c>
      <c r="S93">
        <v>91</v>
      </c>
      <c r="T93" s="3">
        <v>172.97014911080637</v>
      </c>
    </row>
    <row r="94" spans="1:20" x14ac:dyDescent="0.2">
      <c r="A94" vm="533">
        <f ca="1"/>
        <v>44601</v>
      </c>
      <c r="B94" vm="1812">
        <f ca="1"/>
        <v>176.05</v>
      </c>
      <c r="C94" vm="1813">
        <f ca="1"/>
        <v>176.65</v>
      </c>
      <c r="D94" vm="1814">
        <f ca="1"/>
        <v>174.9</v>
      </c>
      <c r="E94" vm="1660">
        <f ca="1"/>
        <v>176.28</v>
      </c>
      <c r="F94" vm="1815">
        <f ca="1"/>
        <v>71285038</v>
      </c>
      <c r="G94" s="12">
        <f t="shared" ca="1" si="8"/>
        <v>8.2937710919177982E-3</v>
      </c>
      <c r="H94" s="13">
        <f t="shared" ca="1" si="6"/>
        <v>-18.553015873015852</v>
      </c>
      <c r="I94" s="13">
        <f t="shared" ca="1" si="7"/>
        <v>344.21439798437814</v>
      </c>
      <c r="J94" s="13">
        <f ca="1">SUM(E$4:E94)/COUNT(E$4:E94)</f>
        <v>161.86934065934071</v>
      </c>
      <c r="K94" s="13">
        <f t="shared" ca="1" si="9"/>
        <v>163.16540659340666</v>
      </c>
      <c r="S94">
        <v>92</v>
      </c>
      <c r="T94" s="3">
        <v>211.31149925575278</v>
      </c>
    </row>
    <row r="95" spans="1:20" x14ac:dyDescent="0.2">
      <c r="A95" vm="539">
        <f ca="1"/>
        <v>44602</v>
      </c>
      <c r="B95" vm="1708">
        <f ca="1"/>
        <v>174.14</v>
      </c>
      <c r="C95" vm="1816">
        <f ca="1"/>
        <v>175.48</v>
      </c>
      <c r="D95" vm="1817">
        <f ca="1"/>
        <v>171.55</v>
      </c>
      <c r="E95" vm="1794">
        <f ca="1"/>
        <v>172.12</v>
      </c>
      <c r="F95" vm="1818">
        <f ca="1"/>
        <v>90865899</v>
      </c>
      <c r="G95" s="12">
        <f t="shared" ca="1" si="8"/>
        <v>-2.3598820058997029E-2</v>
      </c>
      <c r="H95" s="13">
        <f t="shared" ca="1" si="6"/>
        <v>-14.393015873015855</v>
      </c>
      <c r="I95" s="13">
        <f t="shared" ca="1" si="7"/>
        <v>207.15890592088635</v>
      </c>
      <c r="J95" s="13">
        <f ca="1">SUM(E$4:E95)/COUNT(E$4:E95)</f>
        <v>161.98076086956527</v>
      </c>
      <c r="K95" s="13">
        <f t="shared" ca="1" si="9"/>
        <v>163.41068478260877</v>
      </c>
      <c r="S95">
        <v>93</v>
      </c>
      <c r="T95" s="3">
        <v>175.19603166057442</v>
      </c>
    </row>
    <row r="96" spans="1:20" x14ac:dyDescent="0.2">
      <c r="A96" vm="545">
        <f ca="1"/>
        <v>44603</v>
      </c>
      <c r="B96" vm="1819">
        <f ca="1"/>
        <v>172.33</v>
      </c>
      <c r="C96" vm="1820">
        <f ca="1"/>
        <v>173.08</v>
      </c>
      <c r="D96" vm="1821">
        <f ca="1"/>
        <v>168.04</v>
      </c>
      <c r="E96" vm="1822">
        <f ca="1"/>
        <v>168.64</v>
      </c>
      <c r="F96" vm="1823">
        <f ca="1"/>
        <v>98670687</v>
      </c>
      <c r="G96" s="12">
        <f t="shared" ca="1" si="8"/>
        <v>-2.0218452242621532E-2</v>
      </c>
      <c r="H96" s="13">
        <f t="shared" ca="1" si="6"/>
        <v>-10.913015873015837</v>
      </c>
      <c r="I96" s="13">
        <f t="shared" ca="1" si="7"/>
        <v>119.09391544469561</v>
      </c>
      <c r="J96" s="13">
        <f ca="1">SUM(E$4:E96)/COUNT(E$4:E96)</f>
        <v>162.05236559139789</v>
      </c>
      <c r="K96" s="13">
        <f t="shared" ca="1" si="9"/>
        <v>163.05912903225808</v>
      </c>
      <c r="S96">
        <v>94</v>
      </c>
      <c r="T96" s="3">
        <v>155.58620625522664</v>
      </c>
    </row>
    <row r="97" spans="1:20" x14ac:dyDescent="0.2">
      <c r="A97" vm="551">
        <f ca="1"/>
        <v>44606</v>
      </c>
      <c r="B97" vm="1824">
        <f ca="1"/>
        <v>167.37</v>
      </c>
      <c r="C97" vm="1825">
        <f ca="1"/>
        <v>169.58</v>
      </c>
      <c r="D97" vm="1826">
        <f ca="1"/>
        <v>166.56</v>
      </c>
      <c r="E97" vm="1827">
        <f ca="1"/>
        <v>168.88</v>
      </c>
      <c r="F97" vm="1828">
        <f ca="1"/>
        <v>86185530</v>
      </c>
      <c r="G97" s="12">
        <f t="shared" ca="1" si="8"/>
        <v>1.4231499051233936E-3</v>
      </c>
      <c r="H97" s="13">
        <f t="shared" ca="1" si="6"/>
        <v>-11.153015873015846</v>
      </c>
      <c r="I97" s="13">
        <f t="shared" ca="1" si="7"/>
        <v>124.38976306374342</v>
      </c>
      <c r="J97" s="13">
        <f ca="1">SUM(E$4:E97)/COUNT(E$4:E97)</f>
        <v>162.12500000000003</v>
      </c>
      <c r="K97" s="13">
        <f t="shared" ca="1" si="9"/>
        <v>162.77650000000003</v>
      </c>
      <c r="S97">
        <v>95</v>
      </c>
      <c r="T97" s="3">
        <v>169.40542697413375</v>
      </c>
    </row>
    <row r="98" spans="1:20" x14ac:dyDescent="0.2">
      <c r="A98" vm="557">
        <f ca="1"/>
        <v>44607</v>
      </c>
      <c r="B98" vm="1829">
        <f ca="1"/>
        <v>170.97</v>
      </c>
      <c r="C98" vm="1830">
        <f ca="1"/>
        <v>172.95</v>
      </c>
      <c r="D98" vm="1831">
        <f ca="1"/>
        <v>170.25</v>
      </c>
      <c r="E98" vm="1832">
        <f ca="1"/>
        <v>172.79</v>
      </c>
      <c r="F98" vm="1833">
        <f ca="1"/>
        <v>64286320</v>
      </c>
      <c r="G98" s="12">
        <f t="shared" ca="1" si="8"/>
        <v>2.3152534343912817E-2</v>
      </c>
      <c r="H98" s="13">
        <f t="shared" ca="1" si="6"/>
        <v>-15.063015873015843</v>
      </c>
      <c r="I98" s="13">
        <f t="shared" ca="1" si="7"/>
        <v>226.89444719072722</v>
      </c>
      <c r="J98" s="13">
        <f ca="1">SUM(E$4:E98)/COUNT(E$4:E98)</f>
        <v>162.23726315789477</v>
      </c>
      <c r="K98" s="13">
        <f t="shared" ca="1" si="9"/>
        <v>162.90153684210532</v>
      </c>
      <c r="S98">
        <v>96</v>
      </c>
      <c r="T98" s="3">
        <v>190.4012005446838</v>
      </c>
    </row>
    <row r="99" spans="1:20" x14ac:dyDescent="0.2">
      <c r="A99" vm="563">
        <f ca="1"/>
        <v>44608</v>
      </c>
      <c r="B99" vm="1834">
        <f ca="1"/>
        <v>171.85</v>
      </c>
      <c r="C99" vm="1835">
        <f ca="1"/>
        <v>173.34</v>
      </c>
      <c r="D99" vm="1836">
        <f ca="1"/>
        <v>170.05</v>
      </c>
      <c r="E99" vm="1837">
        <f ca="1"/>
        <v>172.55</v>
      </c>
      <c r="F99" vm="1838">
        <f ca="1"/>
        <v>61177398</v>
      </c>
      <c r="G99" s="12">
        <f t="shared" ca="1" si="8"/>
        <v>-1.3889692690548104E-3</v>
      </c>
      <c r="H99" s="13">
        <f t="shared" ca="1" si="6"/>
        <v>-14.823015873015862</v>
      </c>
      <c r="I99" s="13">
        <f t="shared" ca="1" si="7"/>
        <v>219.72179957168021</v>
      </c>
      <c r="J99" s="13">
        <f ca="1">SUM(E$4:E99)/COUNT(E$4:E99)</f>
        <v>162.34468750000005</v>
      </c>
      <c r="K99" s="13">
        <f t="shared" ca="1" si="9"/>
        <v>163.38921875000005</v>
      </c>
      <c r="S99">
        <v>97</v>
      </c>
      <c r="T99" s="3">
        <v>184.35003914679956</v>
      </c>
    </row>
    <row r="100" spans="1:20" x14ac:dyDescent="0.2">
      <c r="A100" vm="569">
        <f ca="1"/>
        <v>44609</v>
      </c>
      <c r="B100" vm="1709">
        <f ca="1"/>
        <v>171.03</v>
      </c>
      <c r="C100" vm="1839">
        <f ca="1"/>
        <v>171.91</v>
      </c>
      <c r="D100" vm="1840">
        <f ca="1"/>
        <v>168.47</v>
      </c>
      <c r="E100" vm="1827">
        <f ca="1"/>
        <v>168.88</v>
      </c>
      <c r="F100" vm="1841">
        <f ca="1"/>
        <v>69589344</v>
      </c>
      <c r="G100" s="12">
        <f t="shared" ca="1" si="8"/>
        <v>-2.1269197334106146E-2</v>
      </c>
      <c r="H100" s="13">
        <f t="shared" ca="1" si="6"/>
        <v>-11.153015873015846</v>
      </c>
      <c r="I100" s="13">
        <f t="shared" ca="1" si="7"/>
        <v>124.38976306374342</v>
      </c>
      <c r="J100" s="13">
        <f ca="1">SUM(E$4:E100)/COUNT(E$4:E100)</f>
        <v>162.41206185567015</v>
      </c>
      <c r="K100" s="13">
        <f t="shared" ca="1" si="9"/>
        <v>163.42585567010312</v>
      </c>
      <c r="S100">
        <v>98</v>
      </c>
      <c r="T100" s="3">
        <v>191.17311063448523</v>
      </c>
    </row>
    <row r="101" spans="1:20" x14ac:dyDescent="0.2">
      <c r="A101" vm="575">
        <f ca="1"/>
        <v>44610</v>
      </c>
      <c r="B101" vm="1842">
        <f ca="1"/>
        <v>169.82</v>
      </c>
      <c r="C101" vm="1843">
        <f ca="1"/>
        <v>170.54130000000001</v>
      </c>
      <c r="D101" vm="1844">
        <f ca="1"/>
        <v>166.19</v>
      </c>
      <c r="E101" vm="1845">
        <f ca="1"/>
        <v>167.3</v>
      </c>
      <c r="F101" vm="1846">
        <f ca="1"/>
        <v>82772674</v>
      </c>
      <c r="G101" s="12">
        <f t="shared" ca="1" si="8"/>
        <v>-9.3557555660823306E-3</v>
      </c>
      <c r="H101" s="13">
        <f t="shared" ca="1" si="6"/>
        <v>-9.5730158730158621</v>
      </c>
      <c r="I101" s="13">
        <f t="shared" ca="1" si="7"/>
        <v>91.642632905013642</v>
      </c>
      <c r="J101" s="13">
        <f ca="1">SUM(E$4:E101)/COUNT(E$4:E101)</f>
        <v>162.46193877551022</v>
      </c>
      <c r="K101" s="13">
        <f t="shared" ca="1" si="9"/>
        <v>163.10374489795922</v>
      </c>
      <c r="S101">
        <v>99</v>
      </c>
      <c r="T101" s="3">
        <v>157.08190723473115</v>
      </c>
    </row>
    <row r="102" spans="1:20" x14ac:dyDescent="0.2">
      <c r="A102" vm="581">
        <f ca="1"/>
        <v>44614</v>
      </c>
      <c r="B102" vm="1847">
        <f ca="1"/>
        <v>164.98</v>
      </c>
      <c r="C102" vm="1848">
        <f ca="1"/>
        <v>166.69</v>
      </c>
      <c r="D102" vm="1849">
        <f ca="1"/>
        <v>162.15</v>
      </c>
      <c r="E102" vm="1850">
        <f ca="1"/>
        <v>164.32</v>
      </c>
      <c r="F102" vm="1851">
        <f ca="1"/>
        <v>91162758</v>
      </c>
      <c r="G102" s="12">
        <f t="shared" ca="1" si="8"/>
        <v>-1.7812313209802855E-2</v>
      </c>
      <c r="H102" s="13">
        <f t="shared" ca="1" si="6"/>
        <v>-6.5930158730158439</v>
      </c>
      <c r="I102" s="13">
        <f t="shared" ca="1" si="7"/>
        <v>43.467858301838874</v>
      </c>
      <c r="J102" s="13">
        <f ca="1">SUM(E$4:E102)/COUNT(E$4:E102)</f>
        <v>162.4807070707071</v>
      </c>
      <c r="K102" s="13">
        <f t="shared" ca="1" si="9"/>
        <v>162.96263636363639</v>
      </c>
      <c r="S102">
        <v>100</v>
      </c>
      <c r="T102" s="3">
        <v>163.07891187390132</v>
      </c>
    </row>
    <row r="103" spans="1:20" x14ac:dyDescent="0.2">
      <c r="A103" vm="587">
        <f ca="1"/>
        <v>44615</v>
      </c>
      <c r="B103" vm="1852">
        <f ca="1"/>
        <v>165.54</v>
      </c>
      <c r="C103" vm="1853">
        <f ca="1"/>
        <v>166.15</v>
      </c>
      <c r="D103" vm="1854">
        <f ca="1"/>
        <v>159.75</v>
      </c>
      <c r="E103" vm="1855">
        <f ca="1"/>
        <v>160.07</v>
      </c>
      <c r="F103" vm="1856">
        <f ca="1"/>
        <v>90009247</v>
      </c>
      <c r="G103" s="12">
        <f t="shared" ca="1" si="8"/>
        <v>-2.5864167478091529E-2</v>
      </c>
      <c r="H103" s="13">
        <f t="shared" ca="1" si="6"/>
        <v>-2.3430158730158439</v>
      </c>
      <c r="I103" s="13">
        <f t="shared" ca="1" si="7"/>
        <v>5.4897233812041968</v>
      </c>
      <c r="J103" s="13">
        <f ca="1">SUM(E$4:E103)/COUNT(E$4:E103)</f>
        <v>162.45660000000001</v>
      </c>
      <c r="K103" s="13">
        <f t="shared" ca="1" si="9"/>
        <v>162.64294000000001</v>
      </c>
      <c r="S103">
        <v>101</v>
      </c>
      <c r="T103" s="3">
        <v>157.0642412000704</v>
      </c>
    </row>
    <row r="104" spans="1:20" x14ac:dyDescent="0.2">
      <c r="A104" vm="593">
        <f ca="1"/>
        <v>44616</v>
      </c>
      <c r="B104" vm="1857">
        <f ca="1"/>
        <v>152.58000000000001</v>
      </c>
      <c r="C104" vm="1858">
        <f ca="1"/>
        <v>162.85</v>
      </c>
      <c r="D104" vm="1859">
        <f ca="1"/>
        <v>152</v>
      </c>
      <c r="E104" vm="1860">
        <f ca="1"/>
        <v>162.74</v>
      </c>
      <c r="F104" vm="1861">
        <f ca="1"/>
        <v>141147540</v>
      </c>
      <c r="G104" s="12">
        <f t="shared" ca="1" si="8"/>
        <v>1.6680202411445091E-2</v>
      </c>
      <c r="H104" s="13">
        <f t="shared" ca="1" si="6"/>
        <v>-5.0130158730158598</v>
      </c>
      <c r="I104" s="13">
        <f t="shared" ca="1" si="7"/>
        <v>25.130328143108962</v>
      </c>
      <c r="J104" s="13">
        <f ca="1">SUM(E$4:E104)/COUNT(E$4:E104)</f>
        <v>162.45940594059408</v>
      </c>
      <c r="K104" s="13">
        <f t="shared" ca="1" si="9"/>
        <v>162.2204653465347</v>
      </c>
      <c r="S104">
        <v>102</v>
      </c>
      <c r="T104" s="3">
        <v>211.61083748591506</v>
      </c>
    </row>
    <row r="105" spans="1:20" x14ac:dyDescent="0.2">
      <c r="A105" vm="599">
        <f ca="1"/>
        <v>44617</v>
      </c>
      <c r="B105" vm="1768">
        <f ca="1"/>
        <v>163.84</v>
      </c>
      <c r="C105" vm="1862">
        <f ca="1"/>
        <v>165.12</v>
      </c>
      <c r="D105" vm="1863">
        <f ca="1"/>
        <v>160.87379999999999</v>
      </c>
      <c r="E105" vm="1864">
        <f ca="1"/>
        <v>164.85</v>
      </c>
      <c r="F105" vm="1865">
        <f ca="1"/>
        <v>91974222</v>
      </c>
      <c r="G105" s="12">
        <f t="shared" ca="1" si="8"/>
        <v>1.2965466388103633E-2</v>
      </c>
      <c r="H105" s="13">
        <f t="shared" ca="1" si="6"/>
        <v>-7.123015873015845</v>
      </c>
      <c r="I105" s="13">
        <f t="shared" ca="1" si="7"/>
        <v>50.737355127235681</v>
      </c>
      <c r="J105" s="13">
        <f ca="1">SUM(E$4:E105)/COUNT(E$4:E105)</f>
        <v>162.48284313725489</v>
      </c>
      <c r="K105" s="13">
        <f t="shared" ca="1" si="9"/>
        <v>162.5085588235294</v>
      </c>
      <c r="S105">
        <v>103</v>
      </c>
      <c r="T105" s="3">
        <v>149.06822212274963</v>
      </c>
    </row>
    <row r="106" spans="1:20" x14ac:dyDescent="0.2">
      <c r="A106" vm="605">
        <f ca="1"/>
        <v>44620</v>
      </c>
      <c r="B106" vm="1866">
        <f ca="1"/>
        <v>163.06</v>
      </c>
      <c r="C106" vm="1867">
        <f ca="1"/>
        <v>165.42</v>
      </c>
      <c r="D106" vm="1868">
        <f ca="1"/>
        <v>162.43</v>
      </c>
      <c r="E106" vm="1862">
        <f ca="1"/>
        <v>165.12</v>
      </c>
      <c r="F106" vm="1869">
        <f ca="1"/>
        <v>95056629</v>
      </c>
      <c r="G106" s="12">
        <f t="shared" ca="1" si="8"/>
        <v>1.6378525932666682E-3</v>
      </c>
      <c r="H106" s="13">
        <f t="shared" ca="1" si="6"/>
        <v>-7.3930158730158553</v>
      </c>
      <c r="I106" s="13">
        <f t="shared" ca="1" si="7"/>
        <v>54.656683698664388</v>
      </c>
      <c r="J106" s="13">
        <f ca="1">SUM(E$4:E106)/COUNT(E$4:E106)</f>
        <v>162.50844660194173</v>
      </c>
      <c r="K106" s="13">
        <f t="shared" ca="1" si="9"/>
        <v>162.74260194174758</v>
      </c>
      <c r="S106">
        <v>104</v>
      </c>
      <c r="T106" s="3">
        <v>197.94860651451893</v>
      </c>
    </row>
    <row r="107" spans="1:20" x14ac:dyDescent="0.2">
      <c r="A107" vm="611">
        <f ca="1"/>
        <v>44621</v>
      </c>
      <c r="B107" vm="1870">
        <f ca="1"/>
        <v>164.69499999999999</v>
      </c>
      <c r="C107" vm="1871">
        <f ca="1"/>
        <v>166.6</v>
      </c>
      <c r="D107" vm="1872">
        <f ca="1"/>
        <v>161.97</v>
      </c>
      <c r="E107" vm="1873">
        <f ca="1"/>
        <v>163.19999999999999</v>
      </c>
      <c r="F107" vm="1874">
        <f ca="1"/>
        <v>83474425</v>
      </c>
      <c r="G107" s="12">
        <f t="shared" ca="1" si="8"/>
        <v>-1.1627906976744281E-2</v>
      </c>
      <c r="H107" s="13">
        <f t="shared" ca="1" si="6"/>
        <v>-5.4730158730158394</v>
      </c>
      <c r="I107" s="13">
        <f t="shared" ca="1" si="7"/>
        <v>29.95390274628333</v>
      </c>
      <c r="J107" s="13">
        <f ca="1">SUM(E$4:E107)/COUNT(E$4:E107)</f>
        <v>162.51509615384614</v>
      </c>
      <c r="K107" s="13">
        <f t="shared" ca="1" si="9"/>
        <v>162.77558653846154</v>
      </c>
      <c r="S107">
        <v>105</v>
      </c>
      <c r="T107" s="3">
        <v>185.2197866442049</v>
      </c>
    </row>
    <row r="108" spans="1:20" x14ac:dyDescent="0.2">
      <c r="A108" vm="616">
        <f ca="1"/>
        <v>44622</v>
      </c>
      <c r="B108" vm="1875">
        <f ca="1"/>
        <v>164.39</v>
      </c>
      <c r="C108" vm="1876">
        <f ca="1"/>
        <v>167.36</v>
      </c>
      <c r="D108" vm="1877">
        <f ca="1"/>
        <v>162.94999999999999</v>
      </c>
      <c r="E108" vm="1826">
        <f ca="1"/>
        <v>166.56</v>
      </c>
      <c r="F108" vm="1878">
        <f ca="1"/>
        <v>79724750</v>
      </c>
      <c r="G108" s="12">
        <f t="shared" ca="1" si="8"/>
        <v>2.0588235294117734E-2</v>
      </c>
      <c r="H108" s="13">
        <f t="shared" ca="1" si="6"/>
        <v>-8.833015873015853</v>
      </c>
      <c r="I108" s="13">
        <f t="shared" ca="1" si="7"/>
        <v>78.022169412950007</v>
      </c>
      <c r="J108" s="13">
        <f ca="1">SUM(E$4:E108)/COUNT(E$4:E108)</f>
        <v>162.55361904761907</v>
      </c>
      <c r="K108" s="13">
        <f t="shared" ca="1" si="9"/>
        <v>162.61825714285715</v>
      </c>
      <c r="S108">
        <v>106</v>
      </c>
      <c r="T108" s="3">
        <v>177.42427494689289</v>
      </c>
    </row>
    <row r="109" spans="1:20" x14ac:dyDescent="0.2">
      <c r="A109" vm="622">
        <f ca="1"/>
        <v>44623</v>
      </c>
      <c r="B109" vm="1840">
        <f ca="1"/>
        <v>168.47</v>
      </c>
      <c r="C109" vm="1879">
        <f ca="1"/>
        <v>168.91</v>
      </c>
      <c r="D109" vm="1880">
        <f ca="1"/>
        <v>165.55</v>
      </c>
      <c r="E109" vm="1741">
        <f ca="1"/>
        <v>166.23</v>
      </c>
      <c r="F109" vm="1881">
        <f ca="1"/>
        <v>76678441</v>
      </c>
      <c r="G109" s="12">
        <f t="shared" ca="1" si="8"/>
        <v>-1.9812680115274526E-3</v>
      </c>
      <c r="H109" s="13">
        <f t="shared" ca="1" si="6"/>
        <v>-8.5030158730158405</v>
      </c>
      <c r="I109" s="13">
        <f t="shared" ca="1" si="7"/>
        <v>72.301278936759331</v>
      </c>
      <c r="J109" s="13">
        <f ca="1">SUM(E$4:E109)/COUNT(E$4:E109)</f>
        <v>162.58830188679246</v>
      </c>
      <c r="K109" s="13">
        <f t="shared" ca="1" si="9"/>
        <v>162.98547169811323</v>
      </c>
      <c r="S109">
        <v>107</v>
      </c>
      <c r="T109" s="3">
        <v>170.41449438028002</v>
      </c>
    </row>
    <row r="110" spans="1:20" x14ac:dyDescent="0.2">
      <c r="A110" vm="628">
        <f ca="1"/>
        <v>44624</v>
      </c>
      <c r="B110" vm="1882">
        <f ca="1"/>
        <v>164.49</v>
      </c>
      <c r="C110" vm="1880">
        <f ca="1"/>
        <v>165.55</v>
      </c>
      <c r="D110" vm="1883">
        <f ca="1"/>
        <v>162.1</v>
      </c>
      <c r="E110" vm="1884">
        <f ca="1"/>
        <v>163.16999999999999</v>
      </c>
      <c r="F110" vm="1885">
        <f ca="1"/>
        <v>83819592</v>
      </c>
      <c r="G110" s="12">
        <f t="shared" ca="1" si="8"/>
        <v>-1.8408229561451016E-2</v>
      </c>
      <c r="H110" s="13">
        <f t="shared" ca="1" si="6"/>
        <v>-5.4430158730158382</v>
      </c>
      <c r="I110" s="13">
        <f t="shared" ca="1" si="7"/>
        <v>29.626421793902367</v>
      </c>
      <c r="J110" s="13">
        <f ca="1">SUM(E$4:E110)/COUNT(E$4:E110)</f>
        <v>162.59373831775699</v>
      </c>
      <c r="K110" s="13">
        <f t="shared" ca="1" si="9"/>
        <v>162.95736448598129</v>
      </c>
      <c r="S110">
        <v>108</v>
      </c>
      <c r="T110" s="3">
        <v>168.20558035860236</v>
      </c>
    </row>
    <row r="111" spans="1:20" x14ac:dyDescent="0.2">
      <c r="A111" vm="634">
        <f ca="1"/>
        <v>44627</v>
      </c>
      <c r="B111" vm="1886">
        <f ca="1"/>
        <v>163.36000000000001</v>
      </c>
      <c r="C111" vm="1887">
        <f ca="1"/>
        <v>165.02</v>
      </c>
      <c r="D111" vm="1888">
        <f ca="1"/>
        <v>159.04</v>
      </c>
      <c r="E111" vm="1889">
        <f ca="1"/>
        <v>159.30000000000001</v>
      </c>
      <c r="F111" vm="1890">
        <f ca="1"/>
        <v>96418845</v>
      </c>
      <c r="G111" s="12">
        <f t="shared" ca="1" si="8"/>
        <v>-2.3717595146166431E-2</v>
      </c>
      <c r="H111" s="13">
        <f t="shared" ca="1" si="6"/>
        <v>-1.5730158730158621</v>
      </c>
      <c r="I111" s="13">
        <f t="shared" ca="1" si="7"/>
        <v>2.4743789367598548</v>
      </c>
      <c r="J111" s="13">
        <f ca="1">SUM(E$4:E111)/COUNT(E$4:E111)</f>
        <v>162.56324074074072</v>
      </c>
      <c r="K111" s="13">
        <f t="shared" ca="1" si="9"/>
        <v>162.62391666666667</v>
      </c>
      <c r="S111">
        <v>109</v>
      </c>
      <c r="T111" s="3">
        <v>165.81803259470422</v>
      </c>
    </row>
    <row r="112" spans="1:20" x14ac:dyDescent="0.2">
      <c r="A112" vm="640">
        <f ca="1"/>
        <v>44628</v>
      </c>
      <c r="B112" vm="1891">
        <f ca="1"/>
        <v>158.82</v>
      </c>
      <c r="C112" vm="1892">
        <f ca="1"/>
        <v>162.88</v>
      </c>
      <c r="D112" vm="1893">
        <f ca="1"/>
        <v>155.80000000000001</v>
      </c>
      <c r="E112" vm="1894">
        <f ca="1"/>
        <v>157.44</v>
      </c>
      <c r="F112" vm="1895">
        <f ca="1"/>
        <v>131148280</v>
      </c>
      <c r="G112" s="12">
        <f t="shared" ca="1" si="8"/>
        <v>-1.1676082862523625E-2</v>
      </c>
      <c r="H112" s="13">
        <f t="shared" ca="1" si="6"/>
        <v>0.28698412698415154</v>
      </c>
      <c r="I112" s="13">
        <f t="shared" ca="1" si="7"/>
        <v>8.2359889140855624E-2</v>
      </c>
      <c r="J112" s="13">
        <f ca="1">SUM(E$4:E112)/COUNT(E$4:E112)</f>
        <v>162.51623853211007</v>
      </c>
      <c r="K112" s="13">
        <f t="shared" ca="1" si="9"/>
        <v>162.19461467889906</v>
      </c>
      <c r="S112">
        <v>110</v>
      </c>
      <c r="T112" s="3">
        <v>175.30739996641029</v>
      </c>
    </row>
    <row r="113" spans="1:20" x14ac:dyDescent="0.2">
      <c r="A113" vm="646">
        <f ca="1"/>
        <v>44629</v>
      </c>
      <c r="B113" vm="1896">
        <f ca="1"/>
        <v>161.47499999999999</v>
      </c>
      <c r="C113" vm="1897">
        <f ca="1"/>
        <v>163.41</v>
      </c>
      <c r="D113" vm="1898">
        <f ca="1"/>
        <v>159.41</v>
      </c>
      <c r="E113" vm="1877">
        <f ca="1"/>
        <v>162.94999999999999</v>
      </c>
      <c r="F113" vm="1899">
        <f ca="1"/>
        <v>91454905</v>
      </c>
      <c r="G113" s="12">
        <f t="shared" ca="1" si="8"/>
        <v>3.4997459349593439E-2</v>
      </c>
      <c r="H113" s="13">
        <f t="shared" ca="1" si="6"/>
        <v>-5.2230158730158394</v>
      </c>
      <c r="I113" s="13">
        <f t="shared" ca="1" si="7"/>
        <v>27.27989480977541</v>
      </c>
      <c r="J113" s="13">
        <f ca="1">SUM(E$4:E113)/COUNT(E$4:E113)</f>
        <v>162.52018181818178</v>
      </c>
      <c r="K113" s="13">
        <f t="shared" ca="1" si="9"/>
        <v>162.0121636363636</v>
      </c>
      <c r="S113">
        <v>111</v>
      </c>
      <c r="T113" s="3">
        <v>168.36276209226006</v>
      </c>
    </row>
    <row r="114" spans="1:20" x14ac:dyDescent="0.2">
      <c r="A114" vm="652">
        <f ca="1"/>
        <v>44630</v>
      </c>
      <c r="B114" vm="1900">
        <f ca="1"/>
        <v>160.19999999999999</v>
      </c>
      <c r="C114" vm="1901">
        <f ca="1"/>
        <v>160.38999999999999</v>
      </c>
      <c r="D114" vm="1902">
        <f ca="1"/>
        <v>155.97999999999999</v>
      </c>
      <c r="E114" vm="1903">
        <f ca="1"/>
        <v>158.52000000000001</v>
      </c>
      <c r="F114" vm="1904">
        <f ca="1"/>
        <v>105342033</v>
      </c>
      <c r="G114" s="12">
        <f t="shared" ca="1" si="8"/>
        <v>-2.7186253451979003E-2</v>
      </c>
      <c r="H114" s="13">
        <f t="shared" ca="1" si="6"/>
        <v>-0.79301587301586096</v>
      </c>
      <c r="I114" s="13">
        <f t="shared" ca="1" si="7"/>
        <v>0.6288741748551081</v>
      </c>
      <c r="J114" s="13">
        <f ca="1">SUM(E$4:E114)/COUNT(E$4:E114)</f>
        <v>162.48414414414412</v>
      </c>
      <c r="K114" s="13">
        <f t="shared" ca="1" si="9"/>
        <v>162.5307297297297</v>
      </c>
      <c r="S114">
        <v>112</v>
      </c>
      <c r="T114" s="3">
        <v>171.49728192257899</v>
      </c>
    </row>
    <row r="115" spans="1:20" x14ac:dyDescent="0.2">
      <c r="A115" vm="658">
        <f ca="1"/>
        <v>44631</v>
      </c>
      <c r="B115" vm="1905">
        <f ca="1"/>
        <v>158.93</v>
      </c>
      <c r="C115" vm="1906">
        <f ca="1"/>
        <v>159.28</v>
      </c>
      <c r="D115" vm="1907">
        <f ca="1"/>
        <v>154.5</v>
      </c>
      <c r="E115" vm="1908">
        <f ca="1"/>
        <v>154.72999999999999</v>
      </c>
      <c r="F115" vm="1909">
        <f ca="1"/>
        <v>96970102</v>
      </c>
      <c r="G115" s="12">
        <f t="shared" ca="1" si="8"/>
        <v>-2.390865505929864E-2</v>
      </c>
      <c r="H115" s="13">
        <f t="shared" ca="1" si="6"/>
        <v>2.9969841269841595</v>
      </c>
      <c r="I115" s="13">
        <f t="shared" ca="1" si="7"/>
        <v>8.9819138573950053</v>
      </c>
      <c r="J115" s="13">
        <f ca="1">SUM(E$4:E115)/COUNT(E$4:E115)</f>
        <v>162.4149107142857</v>
      </c>
      <c r="K115" s="13">
        <f t="shared" ca="1" si="9"/>
        <v>162.02541964285714</v>
      </c>
      <c r="S115">
        <v>113</v>
      </c>
      <c r="T115" s="3">
        <v>175.2283718225284</v>
      </c>
    </row>
    <row r="116" spans="1:20" x14ac:dyDescent="0.2">
      <c r="A116" vm="664">
        <f ca="1"/>
        <v>44634</v>
      </c>
      <c r="B116" vm="1910">
        <f ca="1"/>
        <v>151.44999999999999</v>
      </c>
      <c r="C116" vm="1911">
        <f ca="1"/>
        <v>154.12</v>
      </c>
      <c r="D116" vm="1912">
        <f ca="1"/>
        <v>150.1</v>
      </c>
      <c r="E116" vm="1913">
        <f ca="1"/>
        <v>150.62</v>
      </c>
      <c r="F116" vm="1914">
        <f ca="1"/>
        <v>108732111</v>
      </c>
      <c r="G116" s="12">
        <f t="shared" ca="1" si="8"/>
        <v>-2.6562399017643543E-2</v>
      </c>
      <c r="H116" s="13">
        <f t="shared" ca="1" si="6"/>
        <v>7.1069841269841447</v>
      </c>
      <c r="I116" s="13">
        <f t="shared" ca="1" si="7"/>
        <v>50.509223381204585</v>
      </c>
      <c r="J116" s="13">
        <f ca="1">SUM(E$4:E116)/COUNT(E$4:E116)</f>
        <v>162.31053097345131</v>
      </c>
      <c r="K116" s="13">
        <f t="shared" ca="1" si="9"/>
        <v>161.5524778761062</v>
      </c>
      <c r="S116">
        <v>114</v>
      </c>
      <c r="T116" s="3">
        <v>204.87556972002702</v>
      </c>
    </row>
    <row r="117" spans="1:20" x14ac:dyDescent="0.2">
      <c r="A117" vm="670">
        <f ca="1"/>
        <v>44635</v>
      </c>
      <c r="B117" vm="1915">
        <f ca="1"/>
        <v>150.9</v>
      </c>
      <c r="C117" vm="1916">
        <f ca="1"/>
        <v>155.57</v>
      </c>
      <c r="D117" vm="1917">
        <f ca="1"/>
        <v>150.38</v>
      </c>
      <c r="E117" vm="1918">
        <f ca="1"/>
        <v>155.09</v>
      </c>
      <c r="F117" vm="1919">
        <f ca="1"/>
        <v>92964302</v>
      </c>
      <c r="G117" s="12">
        <f t="shared" ca="1" si="8"/>
        <v>2.9677333687425301E-2</v>
      </c>
      <c r="H117" s="13">
        <f t="shared" ca="1" si="6"/>
        <v>2.6369841269841459</v>
      </c>
      <c r="I117" s="13">
        <f t="shared" ca="1" si="7"/>
        <v>6.9536852859663378</v>
      </c>
      <c r="J117" s="13">
        <f ca="1">SUM(E$4:E117)/COUNT(E$4:E117)</f>
        <v>162.24719298245611</v>
      </c>
      <c r="K117" s="13">
        <f t="shared" ca="1" si="9"/>
        <v>161.08447368421051</v>
      </c>
      <c r="S117">
        <v>115</v>
      </c>
      <c r="T117" s="3">
        <v>192.20630169471536</v>
      </c>
    </row>
    <row r="118" spans="1:20" x14ac:dyDescent="0.2">
      <c r="A118" vm="676">
        <f ca="1"/>
        <v>44636</v>
      </c>
      <c r="B118" vm="1920">
        <f ca="1"/>
        <v>157.05000000000001</v>
      </c>
      <c r="C118" vm="1921">
        <f ca="1"/>
        <v>160</v>
      </c>
      <c r="D118" vm="1922">
        <f ca="1"/>
        <v>154.46</v>
      </c>
      <c r="E118" vm="1923">
        <f ca="1"/>
        <v>159.59</v>
      </c>
      <c r="F118" vm="1924">
        <f ca="1"/>
        <v>102300157</v>
      </c>
      <c r="G118" s="12">
        <f t="shared" ca="1" si="8"/>
        <v>2.9015410406860533E-2</v>
      </c>
      <c r="H118" s="13">
        <f t="shared" ca="1" si="6"/>
        <v>-1.8630158730158541</v>
      </c>
      <c r="I118" s="13">
        <f t="shared" ca="1" si="7"/>
        <v>3.4708281431090251</v>
      </c>
      <c r="J118" s="13">
        <f ca="1">SUM(E$4:E118)/COUNT(E$4:E118)</f>
        <v>162.22408695652172</v>
      </c>
      <c r="K118" s="13">
        <f t="shared" ca="1" si="9"/>
        <v>161.51067826086955</v>
      </c>
      <c r="S118">
        <v>116</v>
      </c>
      <c r="T118" s="3">
        <v>173.2688746828845</v>
      </c>
    </row>
    <row r="119" spans="1:20" x14ac:dyDescent="0.2">
      <c r="A119" vm="682">
        <f ca="1"/>
        <v>44637</v>
      </c>
      <c r="B119" vm="1925">
        <f ca="1"/>
        <v>158.61000000000001</v>
      </c>
      <c r="C119" vm="1550">
        <f ca="1"/>
        <v>161</v>
      </c>
      <c r="D119" vm="1926">
        <f ca="1"/>
        <v>157.63</v>
      </c>
      <c r="E119" vm="1927">
        <f ca="1"/>
        <v>160.62</v>
      </c>
      <c r="F119" vm="1928">
        <f ca="1"/>
        <v>75615376</v>
      </c>
      <c r="G119" s="12">
        <f t="shared" ca="1" si="8"/>
        <v>6.4540384735885777E-3</v>
      </c>
      <c r="H119" s="13">
        <f t="shared" ca="1" si="6"/>
        <v>-2.8930158730158553</v>
      </c>
      <c r="I119" s="13">
        <f t="shared" ca="1" si="7"/>
        <v>8.3695408415216921</v>
      </c>
      <c r="J119" s="13">
        <f ca="1">SUM(E$4:E119)/COUNT(E$4:E119)</f>
        <v>162.21025862068961</v>
      </c>
      <c r="K119" s="13">
        <f t="shared" ca="1" si="9"/>
        <v>161.94823275862066</v>
      </c>
      <c r="S119">
        <v>117</v>
      </c>
      <c r="T119" s="3">
        <v>199.16836966899919</v>
      </c>
    </row>
    <row r="120" spans="1:20" x14ac:dyDescent="0.2">
      <c r="A120" vm="687">
        <f ca="1"/>
        <v>44638</v>
      </c>
      <c r="B120" vm="1929">
        <f ca="1"/>
        <v>160.51</v>
      </c>
      <c r="C120" vm="1930">
        <f ca="1"/>
        <v>164.48</v>
      </c>
      <c r="D120" vm="1931">
        <f ca="1"/>
        <v>159.76</v>
      </c>
      <c r="E120" vm="1932">
        <f ca="1"/>
        <v>163.98</v>
      </c>
      <c r="F120" vm="1933">
        <f ca="1"/>
        <v>123511692</v>
      </c>
      <c r="G120" s="12">
        <f t="shared" ca="1" si="8"/>
        <v>2.0918939110944994E-2</v>
      </c>
      <c r="H120" s="13">
        <f t="shared" ca="1" si="6"/>
        <v>-6.2530158730158405</v>
      </c>
      <c r="I120" s="13">
        <f t="shared" ca="1" si="7"/>
        <v>39.100207508188056</v>
      </c>
      <c r="J120" s="13">
        <f ca="1">SUM(E$4:E120)/COUNT(E$4:E120)</f>
        <v>162.22538461538457</v>
      </c>
      <c r="K120" s="13">
        <f t="shared" ca="1" si="9"/>
        <v>162.06484615384613</v>
      </c>
      <c r="S120">
        <v>118</v>
      </c>
      <c r="T120" s="3">
        <v>195.1053763201096</v>
      </c>
    </row>
    <row r="121" spans="1:20" x14ac:dyDescent="0.2">
      <c r="A121" vm="693">
        <f ca="1"/>
        <v>44641</v>
      </c>
      <c r="B121" vm="1934">
        <f ca="1"/>
        <v>163.51</v>
      </c>
      <c r="C121" vm="1935">
        <f ca="1"/>
        <v>166.35</v>
      </c>
      <c r="D121" vm="1936">
        <f ca="1"/>
        <v>163.01499999999999</v>
      </c>
      <c r="E121" vm="1937">
        <f ca="1"/>
        <v>165.38</v>
      </c>
      <c r="F121" vm="1938">
        <f ca="1"/>
        <v>95811352</v>
      </c>
      <c r="G121" s="12">
        <f t="shared" ca="1" si="8"/>
        <v>8.5376265398219645E-3</v>
      </c>
      <c r="H121" s="13">
        <f t="shared" ca="1" si="6"/>
        <v>-7.6530158730158462</v>
      </c>
      <c r="I121" s="13">
        <f t="shared" ca="1" si="7"/>
        <v>58.568651952632493</v>
      </c>
      <c r="J121" s="13">
        <f ca="1">SUM(E$4:E121)/COUNT(E$4:E121)</f>
        <v>162.25211864406776</v>
      </c>
      <c r="K121" s="13">
        <f t="shared" ca="1" si="9"/>
        <v>162.424906779661</v>
      </c>
      <c r="S121">
        <v>119</v>
      </c>
      <c r="T121" s="3">
        <v>161.02488452849187</v>
      </c>
    </row>
    <row r="122" spans="1:20" x14ac:dyDescent="0.2">
      <c r="A122" vm="699">
        <f ca="1"/>
        <v>44642</v>
      </c>
      <c r="B122" vm="1939">
        <f ca="1"/>
        <v>165.51</v>
      </c>
      <c r="C122" vm="1940">
        <f ca="1"/>
        <v>169.42</v>
      </c>
      <c r="D122" vm="1941">
        <f ca="1"/>
        <v>164.91</v>
      </c>
      <c r="E122" vm="1942">
        <f ca="1"/>
        <v>168.82</v>
      </c>
      <c r="F122" vm="1943">
        <f ca="1"/>
        <v>81532007</v>
      </c>
      <c r="G122" s="12">
        <f t="shared" ca="1" si="8"/>
        <v>2.0800580481315743E-2</v>
      </c>
      <c r="H122" s="13">
        <f t="shared" ca="1" si="6"/>
        <v>-11.093015873015844</v>
      </c>
      <c r="I122" s="13">
        <f t="shared" ca="1" si="7"/>
        <v>123.05500115898147</v>
      </c>
      <c r="J122" s="13">
        <f ca="1">SUM(E$4:E122)/COUNT(E$4:E122)</f>
        <v>162.30731092436972</v>
      </c>
      <c r="K122" s="13">
        <f t="shared" ca="1" si="9"/>
        <v>162.61457983193276</v>
      </c>
      <c r="S122">
        <v>120</v>
      </c>
      <c r="T122" s="3">
        <v>153.56561689319977</v>
      </c>
    </row>
    <row r="123" spans="1:20" x14ac:dyDescent="0.2">
      <c r="A123" vm="705">
        <f ca="1"/>
        <v>44643</v>
      </c>
      <c r="B123" vm="1944">
        <f ca="1"/>
        <v>167.99</v>
      </c>
      <c r="C123" vm="1945">
        <f ca="1"/>
        <v>172.64</v>
      </c>
      <c r="D123" vm="1946">
        <f ca="1"/>
        <v>167.65</v>
      </c>
      <c r="E123" vm="1947">
        <f ca="1"/>
        <v>170.21</v>
      </c>
      <c r="F123" vm="1948">
        <f ca="1"/>
        <v>98062674</v>
      </c>
      <c r="G123" s="12">
        <f t="shared" ca="1" si="8"/>
        <v>8.2336216088142091E-3</v>
      </c>
      <c r="H123" s="13">
        <f t="shared" ca="1" si="6"/>
        <v>-12.483015873015859</v>
      </c>
      <c r="I123" s="13">
        <f t="shared" ca="1" si="7"/>
        <v>155.82568528596587</v>
      </c>
      <c r="J123" s="13">
        <f ca="1">SUM(E$4:E123)/COUNT(E$4:E123)</f>
        <v>162.37316666666663</v>
      </c>
      <c r="K123" s="13">
        <f t="shared" ca="1" si="9"/>
        <v>163.01784999999998</v>
      </c>
      <c r="S123">
        <v>121</v>
      </c>
      <c r="T123" s="3">
        <v>208.07836365039097</v>
      </c>
    </row>
    <row r="124" spans="1:20" x14ac:dyDescent="0.2">
      <c r="A124" vm="711">
        <f ca="1"/>
        <v>44644</v>
      </c>
      <c r="B124" vm="1949">
        <f ca="1"/>
        <v>171.06</v>
      </c>
      <c r="C124" vm="1708">
        <f ca="1"/>
        <v>174.14</v>
      </c>
      <c r="D124" vm="1947">
        <f ca="1"/>
        <v>170.21</v>
      </c>
      <c r="E124" vm="1950">
        <f ca="1"/>
        <v>174.07</v>
      </c>
      <c r="F124" vm="1951">
        <f ca="1"/>
        <v>90131418</v>
      </c>
      <c r="G124" s="12">
        <f t="shared" ca="1" si="8"/>
        <v>2.2677868515363287E-2</v>
      </c>
      <c r="H124" s="13">
        <f t="shared" ca="1" si="6"/>
        <v>-16.343015873015844</v>
      </c>
      <c r="I124" s="13">
        <f t="shared" ca="1" si="7"/>
        <v>267.09416782564784</v>
      </c>
      <c r="J124" s="13">
        <f ca="1">SUM(E$4:E124)/COUNT(E$4:E124)</f>
        <v>162.46983471074375</v>
      </c>
      <c r="K124" s="13">
        <f t="shared" ca="1" si="9"/>
        <v>163.24385123966937</v>
      </c>
      <c r="S124">
        <v>122</v>
      </c>
      <c r="T124" s="3">
        <v>166.58479155279073</v>
      </c>
    </row>
    <row r="125" spans="1:20" x14ac:dyDescent="0.2">
      <c r="A125" vm="716">
        <f ca="1"/>
        <v>44645</v>
      </c>
      <c r="B125" vm="1952">
        <f ca="1"/>
        <v>173.88</v>
      </c>
      <c r="C125" vm="1953">
        <f ca="1"/>
        <v>175.28</v>
      </c>
      <c r="D125" vm="1954">
        <f ca="1"/>
        <v>172.75</v>
      </c>
      <c r="E125" vm="1955">
        <f ca="1"/>
        <v>174.72</v>
      </c>
      <c r="F125" vm="1956">
        <f ca="1"/>
        <v>80546156</v>
      </c>
      <c r="G125" s="12">
        <f t="shared" ca="1" si="8"/>
        <v>3.7341299477222137E-3</v>
      </c>
      <c r="H125" s="13">
        <f t="shared" ca="1" si="6"/>
        <v>-16.99301587301585</v>
      </c>
      <c r="I125" s="13">
        <f t="shared" ca="1" si="7"/>
        <v>288.76258846056862</v>
      </c>
      <c r="J125" s="13">
        <f ca="1">SUM(E$4:E125)/COUNT(E$4:E125)</f>
        <v>162.57024590163931</v>
      </c>
      <c r="K125" s="13">
        <f t="shared" ca="1" si="9"/>
        <v>163.7202213114754</v>
      </c>
      <c r="S125">
        <v>123</v>
      </c>
      <c r="T125" s="3">
        <v>192.80766000744211</v>
      </c>
    </row>
    <row r="126" spans="1:20" x14ac:dyDescent="0.2">
      <c r="A126" vm="722">
        <f ca="1"/>
        <v>44648</v>
      </c>
      <c r="B126" vm="1710">
        <f ca="1"/>
        <v>172.17</v>
      </c>
      <c r="C126" vm="1957">
        <f ca="1"/>
        <v>175.73</v>
      </c>
      <c r="D126" vm="1705">
        <f ca="1"/>
        <v>172</v>
      </c>
      <c r="E126" vm="1958">
        <f ca="1"/>
        <v>175.6</v>
      </c>
      <c r="F126" vm="1959">
        <f ca="1"/>
        <v>90371916</v>
      </c>
      <c r="G126" s="12">
        <f t="shared" ca="1" si="8"/>
        <v>5.0366300366300109E-3</v>
      </c>
      <c r="H126" s="13">
        <f t="shared" ca="1" si="6"/>
        <v>-17.873015873015845</v>
      </c>
      <c r="I126" s="13">
        <f t="shared" ca="1" si="7"/>
        <v>319.44469639707637</v>
      </c>
      <c r="J126" s="13">
        <f ca="1">SUM(E$4:E126)/COUNT(E$4:E126)</f>
        <v>162.67617886178857</v>
      </c>
      <c r="K126" s="13">
        <f t="shared" ca="1" si="9"/>
        <v>163.88056097560974</v>
      </c>
      <c r="S126">
        <v>124</v>
      </c>
      <c r="T126" s="3">
        <v>166.55584260702216</v>
      </c>
    </row>
    <row r="127" spans="1:20" x14ac:dyDescent="0.2">
      <c r="A127" vm="727">
        <f ca="1"/>
        <v>44649</v>
      </c>
      <c r="B127" vm="1960">
        <f ca="1"/>
        <v>176.69</v>
      </c>
      <c r="C127" vm="1961">
        <f ca="1"/>
        <v>179.01</v>
      </c>
      <c r="D127" vm="1962">
        <f ca="1"/>
        <v>176.34</v>
      </c>
      <c r="E127" vm="1963">
        <f ca="1"/>
        <v>178.96</v>
      </c>
      <c r="F127" vm="1964">
        <f ca="1"/>
        <v>100589440</v>
      </c>
      <c r="G127" s="12">
        <f t="shared" ca="1" si="8"/>
        <v>1.9134396355353155E-2</v>
      </c>
      <c r="H127" s="13">
        <f t="shared" ca="1" si="6"/>
        <v>-21.233015873015859</v>
      </c>
      <c r="I127" s="13">
        <f t="shared" ca="1" si="7"/>
        <v>450.8409630637434</v>
      </c>
      <c r="J127" s="13">
        <f ca="1">SUM(E$4:E127)/COUNT(E$4:E127)</f>
        <v>162.80749999999995</v>
      </c>
      <c r="K127" s="13">
        <f t="shared" ca="1" si="9"/>
        <v>164.08674999999997</v>
      </c>
      <c r="S127">
        <v>125</v>
      </c>
      <c r="T127" s="3">
        <v>179.13024114478083</v>
      </c>
    </row>
    <row r="128" spans="1:20" x14ac:dyDescent="0.2">
      <c r="A128" vm="733">
        <f ca="1"/>
        <v>44650</v>
      </c>
      <c r="B128" vm="1965">
        <f ca="1"/>
        <v>178.55</v>
      </c>
      <c r="C128" vm="1697">
        <f ca="1"/>
        <v>179.61</v>
      </c>
      <c r="D128" vm="1966">
        <f ca="1"/>
        <v>176.7</v>
      </c>
      <c r="E128" vm="1967">
        <f ca="1"/>
        <v>177.77</v>
      </c>
      <c r="F128" vm="1968">
        <f ca="1"/>
        <v>92633154</v>
      </c>
      <c r="G128" s="12">
        <f t="shared" ca="1" si="8"/>
        <v>-6.6495306213678902E-3</v>
      </c>
      <c r="H128" s="13">
        <f t="shared" ca="1" si="6"/>
        <v>-20.043015873015861</v>
      </c>
      <c r="I128" s="13">
        <f t="shared" ca="1" si="7"/>
        <v>401.72248528596577</v>
      </c>
      <c r="J128" s="13">
        <f ca="1">SUM(E$4:E128)/COUNT(E$4:E128)</f>
        <v>162.92719999999994</v>
      </c>
      <c r="K128" s="13">
        <f t="shared" ca="1" si="9"/>
        <v>164.53047999999995</v>
      </c>
      <c r="S128">
        <v>126</v>
      </c>
      <c r="T128" s="3">
        <v>214.29625217491122</v>
      </c>
    </row>
    <row r="129" spans="1:20" x14ac:dyDescent="0.2">
      <c r="A129" vm="739">
        <f ca="1"/>
        <v>44651</v>
      </c>
      <c r="B129" vm="1969">
        <f ca="1"/>
        <v>177.84</v>
      </c>
      <c r="C129" vm="1970">
        <f ca="1"/>
        <v>178.03</v>
      </c>
      <c r="D129" vm="1971">
        <f ca="1"/>
        <v>174.4</v>
      </c>
      <c r="E129" vm="1785">
        <f ca="1"/>
        <v>174.61</v>
      </c>
      <c r="F129" vm="1972">
        <f ca="1"/>
        <v>103049285</v>
      </c>
      <c r="G129" s="12">
        <f t="shared" ca="1" si="8"/>
        <v>-1.7775777690273928E-2</v>
      </c>
      <c r="H129" s="13">
        <f t="shared" ca="1" si="6"/>
        <v>-16.883015873015864</v>
      </c>
      <c r="I129" s="13">
        <f t="shared" ca="1" si="7"/>
        <v>285.03622496850562</v>
      </c>
      <c r="J129" s="13">
        <f ca="1">SUM(E$4:E129)/COUNT(E$4:E129)</f>
        <v>163.0199206349206</v>
      </c>
      <c r="K129" s="13">
        <f t="shared" ca="1" si="9"/>
        <v>164.49492857142855</v>
      </c>
      <c r="S129">
        <v>127</v>
      </c>
      <c r="T129" s="3">
        <v>151.79463709494021</v>
      </c>
    </row>
    <row r="130" spans="1:20" x14ac:dyDescent="0.2">
      <c r="A130" vm="745">
        <f ca="1"/>
        <v>44652</v>
      </c>
      <c r="B130" vm="1973">
        <f ca="1"/>
        <v>174.03</v>
      </c>
      <c r="C130" vm="1974">
        <f ca="1"/>
        <v>174.88</v>
      </c>
      <c r="D130" vm="1975">
        <f ca="1"/>
        <v>171.94</v>
      </c>
      <c r="E130" vm="1976">
        <f ca="1"/>
        <v>174.31</v>
      </c>
      <c r="F130" vm="1977">
        <f ca="1"/>
        <v>78751328</v>
      </c>
      <c r="G130" s="12">
        <f t="shared" ca="1" si="8"/>
        <v>-1.7181146555180766E-3</v>
      </c>
      <c r="H130" s="13">
        <f t="shared" ca="1" si="6"/>
        <v>-16.583015873015853</v>
      </c>
      <c r="I130" s="13">
        <f t="shared" ca="1" si="7"/>
        <v>274.99641544469574</v>
      </c>
      <c r="J130" s="13">
        <f ca="1">SUM(E$4:E130)/COUNT(E$4:E130)</f>
        <v>163.10881889763778</v>
      </c>
      <c r="K130" s="13">
        <f t="shared" ca="1" si="9"/>
        <v>164.25893700787401</v>
      </c>
      <c r="S130">
        <v>128</v>
      </c>
      <c r="T130" s="3">
        <v>169.51426362515653</v>
      </c>
    </row>
    <row r="131" spans="1:20" x14ac:dyDescent="0.2">
      <c r="S131">
        <v>129</v>
      </c>
      <c r="T131" s="3">
        <v>184.48971364478277</v>
      </c>
    </row>
    <row r="132" spans="1:20" x14ac:dyDescent="0.2">
      <c r="S132">
        <v>130</v>
      </c>
      <c r="T132" s="3">
        <v>174.95208250146396</v>
      </c>
    </row>
    <row r="133" spans="1:20" x14ac:dyDescent="0.2">
      <c r="S133">
        <v>131</v>
      </c>
      <c r="T133" s="3">
        <v>176.09325642935079</v>
      </c>
    </row>
    <row r="134" spans="1:20" x14ac:dyDescent="0.2">
      <c r="S134">
        <v>132</v>
      </c>
      <c r="T134" s="3">
        <v>144.85570377688165</v>
      </c>
    </row>
    <row r="135" spans="1:20" x14ac:dyDescent="0.2">
      <c r="S135">
        <v>133</v>
      </c>
      <c r="T135" s="3">
        <v>189.76661476736493</v>
      </c>
    </row>
    <row r="136" spans="1:20" x14ac:dyDescent="0.2">
      <c r="S136">
        <v>134</v>
      </c>
      <c r="T136" s="3">
        <v>153.71991454659758</v>
      </c>
    </row>
    <row r="137" spans="1:20" x14ac:dyDescent="0.2">
      <c r="S137">
        <v>135</v>
      </c>
      <c r="T137" s="3">
        <v>169.81813157242939</v>
      </c>
    </row>
    <row r="138" spans="1:20" x14ac:dyDescent="0.2">
      <c r="S138">
        <v>136</v>
      </c>
      <c r="T138" s="3">
        <v>168.98396994646785</v>
      </c>
    </row>
    <row r="139" spans="1:20" x14ac:dyDescent="0.2">
      <c r="S139">
        <v>137</v>
      </c>
      <c r="T139" s="3">
        <v>171.69428131006458</v>
      </c>
    </row>
    <row r="140" spans="1:20" x14ac:dyDescent="0.2">
      <c r="S140">
        <v>138</v>
      </c>
      <c r="T140" s="3">
        <v>178.8757422085794</v>
      </c>
    </row>
    <row r="141" spans="1:20" x14ac:dyDescent="0.2">
      <c r="S141">
        <v>139</v>
      </c>
      <c r="T141" s="3">
        <v>188.45667851152299</v>
      </c>
    </row>
    <row r="142" spans="1:20" x14ac:dyDescent="0.2">
      <c r="S142">
        <v>140</v>
      </c>
      <c r="T142" s="3">
        <v>189.15539937561499</v>
      </c>
    </row>
    <row r="143" spans="1:20" x14ac:dyDescent="0.2">
      <c r="S143">
        <v>141</v>
      </c>
      <c r="T143" s="3">
        <v>188.19477632130312</v>
      </c>
    </row>
    <row r="144" spans="1:20" x14ac:dyDescent="0.2">
      <c r="S144">
        <v>142</v>
      </c>
      <c r="T144" s="3">
        <v>165.39340392352338</v>
      </c>
    </row>
    <row r="145" spans="19:20" x14ac:dyDescent="0.2">
      <c r="S145">
        <v>143</v>
      </c>
      <c r="T145" s="3">
        <v>179.87121689303268</v>
      </c>
    </row>
    <row r="146" spans="19:20" x14ac:dyDescent="0.2">
      <c r="S146">
        <v>144</v>
      </c>
      <c r="T146" s="3">
        <v>159.7378201781512</v>
      </c>
    </row>
    <row r="147" spans="19:20" x14ac:dyDescent="0.2">
      <c r="S147">
        <v>145</v>
      </c>
      <c r="T147" s="3">
        <v>176.26382140516446</v>
      </c>
    </row>
    <row r="148" spans="19:20" x14ac:dyDescent="0.2">
      <c r="S148">
        <v>146</v>
      </c>
      <c r="T148" s="3">
        <v>170.92925390353594</v>
      </c>
    </row>
    <row r="149" spans="19:20" x14ac:dyDescent="0.2">
      <c r="S149">
        <v>147</v>
      </c>
      <c r="T149" s="3">
        <v>167.90746172017361</v>
      </c>
    </row>
    <row r="150" spans="19:20" x14ac:dyDescent="0.2">
      <c r="S150">
        <v>148</v>
      </c>
      <c r="T150" s="3">
        <v>175.37992299532209</v>
      </c>
    </row>
    <row r="151" spans="19:20" x14ac:dyDescent="0.2">
      <c r="S151">
        <v>149</v>
      </c>
      <c r="T151" s="3">
        <v>174.62318053337401</v>
      </c>
    </row>
    <row r="152" spans="19:20" x14ac:dyDescent="0.2">
      <c r="S152">
        <v>150</v>
      </c>
      <c r="T152" s="3">
        <v>165.71223038013486</v>
      </c>
    </row>
    <row r="153" spans="19:20" x14ac:dyDescent="0.2">
      <c r="S153">
        <v>151</v>
      </c>
      <c r="T153" s="3">
        <v>180.32448916072815</v>
      </c>
    </row>
    <row r="154" spans="19:20" x14ac:dyDescent="0.2">
      <c r="S154">
        <v>152</v>
      </c>
      <c r="T154" s="3">
        <v>159.9741889677544</v>
      </c>
    </row>
    <row r="155" spans="19:20" x14ac:dyDescent="0.2">
      <c r="S155">
        <v>153</v>
      </c>
      <c r="T155" s="3">
        <v>165.96874456965867</v>
      </c>
    </row>
    <row r="156" spans="19:20" x14ac:dyDescent="0.2">
      <c r="S156">
        <v>154</v>
      </c>
      <c r="T156" s="3">
        <v>182.31902875886345</v>
      </c>
    </row>
    <row r="157" spans="19:20" x14ac:dyDescent="0.2">
      <c r="S157">
        <v>155</v>
      </c>
      <c r="T157" s="3">
        <v>173.51759321685066</v>
      </c>
    </row>
    <row r="158" spans="19:20" x14ac:dyDescent="0.2">
      <c r="S158">
        <v>156</v>
      </c>
      <c r="T158" s="3">
        <v>183.31427162995516</v>
      </c>
    </row>
    <row r="159" spans="19:20" x14ac:dyDescent="0.2">
      <c r="S159">
        <v>157</v>
      </c>
      <c r="T159" s="3">
        <v>182.84694495839975</v>
      </c>
    </row>
    <row r="160" spans="19:20" x14ac:dyDescent="0.2">
      <c r="S160">
        <v>158</v>
      </c>
      <c r="T160" s="3">
        <v>178.89233993893694</v>
      </c>
    </row>
    <row r="161" spans="19:20" x14ac:dyDescent="0.2">
      <c r="S161">
        <v>159</v>
      </c>
      <c r="T161" s="3">
        <v>183.54090455357363</v>
      </c>
    </row>
    <row r="162" spans="19:20" x14ac:dyDescent="0.2">
      <c r="S162">
        <v>160</v>
      </c>
      <c r="T162" s="3">
        <v>173.18530768942361</v>
      </c>
    </row>
    <row r="163" spans="19:20" x14ac:dyDescent="0.2">
      <c r="S163">
        <v>161</v>
      </c>
      <c r="T163" s="3">
        <v>194.49677956714353</v>
      </c>
    </row>
    <row r="164" spans="19:20" x14ac:dyDescent="0.2">
      <c r="S164">
        <v>162</v>
      </c>
      <c r="T164" s="3">
        <v>168.174063418983</v>
      </c>
    </row>
    <row r="165" spans="19:20" x14ac:dyDescent="0.2">
      <c r="S165">
        <v>163</v>
      </c>
      <c r="T165" s="3">
        <v>209.04782039878481</v>
      </c>
    </row>
    <row r="166" spans="19:20" x14ac:dyDescent="0.2">
      <c r="S166">
        <v>164</v>
      </c>
      <c r="T166" s="3">
        <v>177.71476252801972</v>
      </c>
    </row>
    <row r="167" spans="19:20" x14ac:dyDescent="0.2">
      <c r="S167">
        <v>165</v>
      </c>
      <c r="T167" s="3">
        <v>176.21108435175333</v>
      </c>
    </row>
    <row r="168" spans="19:20" x14ac:dyDescent="0.2">
      <c r="S168">
        <v>166</v>
      </c>
      <c r="T168" s="3">
        <v>175.73680890030366</v>
      </c>
    </row>
    <row r="169" spans="19:20" x14ac:dyDescent="0.2">
      <c r="S169">
        <v>167</v>
      </c>
      <c r="T169" s="3">
        <v>162.84077270180779</v>
      </c>
    </row>
    <row r="170" spans="19:20" x14ac:dyDescent="0.2">
      <c r="S170">
        <v>168</v>
      </c>
      <c r="T170" s="3">
        <v>161.60849357673888</v>
      </c>
    </row>
    <row r="171" spans="19:20" x14ac:dyDescent="0.2">
      <c r="S171">
        <v>169</v>
      </c>
      <c r="T171" s="3">
        <v>191.33334824069968</v>
      </c>
    </row>
    <row r="172" spans="19:20" x14ac:dyDescent="0.2">
      <c r="S172">
        <v>170</v>
      </c>
      <c r="T172" s="3">
        <v>145.47463572635334</v>
      </c>
    </row>
    <row r="173" spans="19:20" x14ac:dyDescent="0.2">
      <c r="S173">
        <v>171</v>
      </c>
      <c r="T173" s="3">
        <v>169.80867178888744</v>
      </c>
    </row>
    <row r="174" spans="19:20" x14ac:dyDescent="0.2">
      <c r="S174">
        <v>172</v>
      </c>
      <c r="T174" s="3">
        <v>186.77253130303069</v>
      </c>
    </row>
    <row r="175" spans="19:20" x14ac:dyDescent="0.2">
      <c r="S175">
        <v>173</v>
      </c>
      <c r="T175" s="3">
        <v>186.62887210425245</v>
      </c>
    </row>
    <row r="176" spans="19:20" x14ac:dyDescent="0.2">
      <c r="S176">
        <v>174</v>
      </c>
      <c r="T176" s="3">
        <v>179.69377130782374</v>
      </c>
    </row>
    <row r="177" spans="19:20" x14ac:dyDescent="0.2">
      <c r="S177">
        <v>175</v>
      </c>
      <c r="T177" s="3">
        <v>169.3748289840062</v>
      </c>
    </row>
    <row r="178" spans="19:20" x14ac:dyDescent="0.2">
      <c r="S178">
        <v>176</v>
      </c>
      <c r="T178" s="3">
        <v>176.19525879475461</v>
      </c>
    </row>
    <row r="179" spans="19:20" x14ac:dyDescent="0.2">
      <c r="S179">
        <v>177</v>
      </c>
      <c r="T179" s="3">
        <v>181.73932679428</v>
      </c>
    </row>
    <row r="180" spans="19:20" x14ac:dyDescent="0.2">
      <c r="S180">
        <v>178</v>
      </c>
      <c r="T180" s="3">
        <v>168.94997143774046</v>
      </c>
    </row>
    <row r="181" spans="19:20" x14ac:dyDescent="0.2">
      <c r="S181">
        <v>179</v>
      </c>
      <c r="T181" s="3">
        <v>167.2229310511681</v>
      </c>
    </row>
    <row r="182" spans="19:20" x14ac:dyDescent="0.2">
      <c r="S182">
        <v>180</v>
      </c>
      <c r="T182" s="3">
        <v>156.92256961168368</v>
      </c>
    </row>
    <row r="183" spans="19:20" x14ac:dyDescent="0.2">
      <c r="S183">
        <v>181</v>
      </c>
      <c r="T183" s="3">
        <v>184.22744686312595</v>
      </c>
    </row>
    <row r="184" spans="19:20" x14ac:dyDescent="0.2">
      <c r="S184">
        <v>182</v>
      </c>
      <c r="T184" s="3">
        <v>180.37856805815102</v>
      </c>
    </row>
    <row r="185" spans="19:20" x14ac:dyDescent="0.2">
      <c r="S185">
        <v>183</v>
      </c>
      <c r="T185" s="3">
        <v>179.94432186049892</v>
      </c>
    </row>
    <row r="186" spans="19:20" x14ac:dyDescent="0.2">
      <c r="S186">
        <v>184</v>
      </c>
      <c r="T186" s="3">
        <v>199.33790060576726</v>
      </c>
    </row>
    <row r="187" spans="19:20" x14ac:dyDescent="0.2">
      <c r="S187">
        <v>185</v>
      </c>
      <c r="T187" s="3">
        <v>178.35799622967892</v>
      </c>
    </row>
    <row r="188" spans="19:20" x14ac:dyDescent="0.2">
      <c r="S188">
        <v>186</v>
      </c>
      <c r="T188" s="3">
        <v>172.45962502685799</v>
      </c>
    </row>
    <row r="189" spans="19:20" x14ac:dyDescent="0.2">
      <c r="S189">
        <v>187</v>
      </c>
      <c r="T189" s="3">
        <v>207.04956062607943</v>
      </c>
    </row>
    <row r="190" spans="19:20" x14ac:dyDescent="0.2">
      <c r="S190">
        <v>188</v>
      </c>
      <c r="T190" s="3">
        <v>205.88066009761991</v>
      </c>
    </row>
    <row r="191" spans="19:20" x14ac:dyDescent="0.2">
      <c r="S191">
        <v>189</v>
      </c>
      <c r="T191" s="3">
        <v>191.5319508716706</v>
      </c>
    </row>
    <row r="192" spans="19:20" x14ac:dyDescent="0.2">
      <c r="S192">
        <v>190</v>
      </c>
      <c r="T192" s="3">
        <v>161.94591297707689</v>
      </c>
    </row>
    <row r="193" spans="19:20" x14ac:dyDescent="0.2">
      <c r="S193">
        <v>191</v>
      </c>
      <c r="T193" s="3">
        <v>176.75533498208722</v>
      </c>
    </row>
    <row r="194" spans="19:20" x14ac:dyDescent="0.2">
      <c r="S194">
        <v>192</v>
      </c>
      <c r="T194" s="3">
        <v>169.60630442639655</v>
      </c>
    </row>
    <row r="195" spans="19:20" x14ac:dyDescent="0.2">
      <c r="S195">
        <v>193</v>
      </c>
      <c r="T195" s="3">
        <v>168.61169013008634</v>
      </c>
    </row>
    <row r="196" spans="19:20" x14ac:dyDescent="0.2">
      <c r="S196">
        <v>194</v>
      </c>
      <c r="T196" s="3">
        <v>207.9090030783203</v>
      </c>
    </row>
    <row r="197" spans="19:20" x14ac:dyDescent="0.2">
      <c r="S197">
        <v>195</v>
      </c>
      <c r="T197" s="3">
        <v>184.98565153912881</v>
      </c>
    </row>
    <row r="198" spans="19:20" x14ac:dyDescent="0.2">
      <c r="S198">
        <v>196</v>
      </c>
      <c r="T198" s="3">
        <v>145.94636329994825</v>
      </c>
    </row>
    <row r="199" spans="19:20" x14ac:dyDescent="0.2">
      <c r="S199">
        <v>197</v>
      </c>
      <c r="T199" s="3">
        <v>181.05048034781731</v>
      </c>
    </row>
    <row r="200" spans="19:20" x14ac:dyDescent="0.2">
      <c r="S200">
        <v>198</v>
      </c>
      <c r="T200" s="3">
        <v>217.47243061557595</v>
      </c>
    </row>
    <row r="201" spans="19:20" x14ac:dyDescent="0.2">
      <c r="S201">
        <v>199</v>
      </c>
      <c r="T201" s="3">
        <v>170.74965305014172</v>
      </c>
    </row>
    <row r="202" spans="19:20" x14ac:dyDescent="0.2">
      <c r="S202">
        <v>200</v>
      </c>
      <c r="T202" s="3">
        <v>181.2084687123577</v>
      </c>
    </row>
    <row r="203" spans="19:20" x14ac:dyDescent="0.2">
      <c r="S203">
        <v>201</v>
      </c>
      <c r="T203" s="3">
        <v>175.62041864266166</v>
      </c>
    </row>
    <row r="204" spans="19:20" x14ac:dyDescent="0.2">
      <c r="S204">
        <v>202</v>
      </c>
      <c r="T204" s="3">
        <v>192.49166795290606</v>
      </c>
    </row>
    <row r="205" spans="19:20" x14ac:dyDescent="0.2">
      <c r="S205">
        <v>203</v>
      </c>
      <c r="T205" s="3">
        <v>165.45049463937761</v>
      </c>
    </row>
    <row r="206" spans="19:20" x14ac:dyDescent="0.2">
      <c r="S206">
        <v>204</v>
      </c>
      <c r="T206" s="3">
        <v>170.1462027396048</v>
      </c>
    </row>
    <row r="207" spans="19:20" x14ac:dyDescent="0.2">
      <c r="S207">
        <v>205</v>
      </c>
      <c r="T207" s="3">
        <v>168.119204315118</v>
      </c>
    </row>
    <row r="208" spans="19:20" x14ac:dyDescent="0.2">
      <c r="S208">
        <v>206</v>
      </c>
      <c r="T208" s="3">
        <v>174.774894012603</v>
      </c>
    </row>
    <row r="209" spans="19:20" x14ac:dyDescent="0.2">
      <c r="S209">
        <v>207</v>
      </c>
      <c r="T209" s="3">
        <v>179.59743638940563</v>
      </c>
    </row>
    <row r="210" spans="19:20" x14ac:dyDescent="0.2">
      <c r="S210">
        <v>208</v>
      </c>
      <c r="T210" s="3">
        <v>170.78042405365738</v>
      </c>
    </row>
    <row r="211" spans="19:20" x14ac:dyDescent="0.2">
      <c r="S211">
        <v>209</v>
      </c>
      <c r="T211" s="3">
        <v>167.6432431502954</v>
      </c>
    </row>
    <row r="212" spans="19:20" x14ac:dyDescent="0.2">
      <c r="S212">
        <v>210</v>
      </c>
      <c r="T212" s="3">
        <v>168.36912772773542</v>
      </c>
    </row>
    <row r="213" spans="19:20" x14ac:dyDescent="0.2">
      <c r="S213">
        <v>211</v>
      </c>
      <c r="T213" s="3">
        <v>169.55256168940514</v>
      </c>
    </row>
    <row r="214" spans="19:20" x14ac:dyDescent="0.2">
      <c r="S214">
        <v>212</v>
      </c>
      <c r="T214" s="3">
        <v>196.96032635060476</v>
      </c>
    </row>
    <row r="215" spans="19:20" x14ac:dyDescent="0.2">
      <c r="S215">
        <v>213</v>
      </c>
      <c r="T215" s="3">
        <v>171.22551983822947</v>
      </c>
    </row>
    <row r="216" spans="19:20" x14ac:dyDescent="0.2">
      <c r="S216">
        <v>214</v>
      </c>
      <c r="T216" s="3">
        <v>169.98544112519767</v>
      </c>
    </row>
    <row r="217" spans="19:20" x14ac:dyDescent="0.2">
      <c r="S217">
        <v>215</v>
      </c>
      <c r="T217" s="3">
        <v>204.96789597186191</v>
      </c>
    </row>
    <row r="218" spans="19:20" x14ac:dyDescent="0.2">
      <c r="S218">
        <v>216</v>
      </c>
      <c r="T218" s="3">
        <v>186.12779477165148</v>
      </c>
    </row>
    <row r="219" spans="19:20" x14ac:dyDescent="0.2">
      <c r="S219">
        <v>217</v>
      </c>
      <c r="T219" s="3">
        <v>172.94329503436339</v>
      </c>
    </row>
    <row r="220" spans="19:20" x14ac:dyDescent="0.2">
      <c r="S220">
        <v>218</v>
      </c>
      <c r="T220" s="3">
        <v>197.74115684529764</v>
      </c>
    </row>
    <row r="221" spans="19:20" x14ac:dyDescent="0.2">
      <c r="S221">
        <v>219</v>
      </c>
      <c r="T221" s="3">
        <v>150.49045880712683</v>
      </c>
    </row>
    <row r="222" spans="19:20" x14ac:dyDescent="0.2">
      <c r="S222">
        <v>220</v>
      </c>
      <c r="T222" s="3">
        <v>163.94421647790239</v>
      </c>
    </row>
    <row r="223" spans="19:20" x14ac:dyDescent="0.2">
      <c r="S223">
        <v>221</v>
      </c>
      <c r="T223" s="3">
        <v>201.17090815619488</v>
      </c>
    </row>
    <row r="224" spans="19:20" x14ac:dyDescent="0.2">
      <c r="S224">
        <v>222</v>
      </c>
      <c r="T224" s="3">
        <v>160.66840217000552</v>
      </c>
    </row>
    <row r="225" spans="19:20" x14ac:dyDescent="0.2">
      <c r="S225">
        <v>223</v>
      </c>
      <c r="T225" s="3">
        <v>190.61565897360754</v>
      </c>
    </row>
    <row r="226" spans="19:20" x14ac:dyDescent="0.2">
      <c r="S226">
        <v>224</v>
      </c>
      <c r="T226" s="3">
        <v>178.98806132777409</v>
      </c>
    </row>
    <row r="227" spans="19:20" x14ac:dyDescent="0.2">
      <c r="S227">
        <v>225</v>
      </c>
      <c r="T227" s="3">
        <v>201.55807644284229</v>
      </c>
    </row>
    <row r="228" spans="19:20" x14ac:dyDescent="0.2">
      <c r="S228">
        <v>226</v>
      </c>
      <c r="T228" s="3">
        <v>168.50268860591635</v>
      </c>
    </row>
    <row r="229" spans="19:20" x14ac:dyDescent="0.2">
      <c r="S229">
        <v>227</v>
      </c>
      <c r="T229" s="3">
        <v>191.73705790667051</v>
      </c>
    </row>
    <row r="230" spans="19:20" x14ac:dyDescent="0.2">
      <c r="S230">
        <v>228</v>
      </c>
      <c r="T230" s="3">
        <v>188.85413699769254</v>
      </c>
    </row>
    <row r="231" spans="19:20" x14ac:dyDescent="0.2">
      <c r="S231">
        <v>229</v>
      </c>
      <c r="T231" s="3">
        <v>154.30807650320745</v>
      </c>
    </row>
    <row r="232" spans="19:20" x14ac:dyDescent="0.2">
      <c r="S232">
        <v>230</v>
      </c>
      <c r="T232" s="3">
        <v>197.89358532901903</v>
      </c>
    </row>
    <row r="233" spans="19:20" x14ac:dyDescent="0.2">
      <c r="S233">
        <v>231</v>
      </c>
      <c r="T233" s="3">
        <v>158.07259554130817</v>
      </c>
    </row>
    <row r="234" spans="19:20" x14ac:dyDescent="0.2">
      <c r="S234">
        <v>232</v>
      </c>
      <c r="T234" s="3">
        <v>184.90587156376992</v>
      </c>
    </row>
    <row r="235" spans="19:20" x14ac:dyDescent="0.2">
      <c r="S235">
        <v>233</v>
      </c>
      <c r="T235" s="3">
        <v>175.18093348814679</v>
      </c>
    </row>
    <row r="236" spans="19:20" x14ac:dyDescent="0.2">
      <c r="S236">
        <v>234</v>
      </c>
      <c r="T236" s="3">
        <v>189.48169992424113</v>
      </c>
    </row>
    <row r="237" spans="19:20" x14ac:dyDescent="0.2">
      <c r="S237">
        <v>235</v>
      </c>
      <c r="T237" s="3">
        <v>179.60275269813658</v>
      </c>
    </row>
    <row r="238" spans="19:20" x14ac:dyDescent="0.2">
      <c r="S238">
        <v>236</v>
      </c>
      <c r="T238" s="3">
        <v>204.72356132931225</v>
      </c>
    </row>
    <row r="239" spans="19:20" x14ac:dyDescent="0.2">
      <c r="S239">
        <v>237</v>
      </c>
      <c r="T239" s="3">
        <v>169.75599829531407</v>
      </c>
    </row>
    <row r="240" spans="19:20" x14ac:dyDescent="0.2">
      <c r="S240">
        <v>238</v>
      </c>
      <c r="T240" s="3">
        <v>158.90407228191427</v>
      </c>
    </row>
    <row r="241" spans="19:20" x14ac:dyDescent="0.2">
      <c r="S241">
        <v>239</v>
      </c>
      <c r="T241" s="3">
        <v>176.3149119251253</v>
      </c>
    </row>
    <row r="242" spans="19:20" x14ac:dyDescent="0.2">
      <c r="S242">
        <v>240</v>
      </c>
      <c r="T242" s="3">
        <v>176.18744161708184</v>
      </c>
    </row>
    <row r="243" spans="19:20" x14ac:dyDescent="0.2">
      <c r="S243">
        <v>241</v>
      </c>
      <c r="T243" s="3">
        <v>184.43571943259724</v>
      </c>
    </row>
    <row r="244" spans="19:20" x14ac:dyDescent="0.2">
      <c r="S244">
        <v>242</v>
      </c>
      <c r="T244" s="3">
        <v>165.53946529047661</v>
      </c>
    </row>
    <row r="245" spans="19:20" x14ac:dyDescent="0.2">
      <c r="S245">
        <v>243</v>
      </c>
      <c r="T245" s="3">
        <v>185.5048214233768</v>
      </c>
    </row>
    <row r="246" spans="19:20" x14ac:dyDescent="0.2">
      <c r="S246">
        <v>244</v>
      </c>
      <c r="T246" s="3">
        <v>149.42279520966446</v>
      </c>
    </row>
    <row r="247" spans="19:20" x14ac:dyDescent="0.2">
      <c r="S247">
        <v>245</v>
      </c>
      <c r="T247" s="3">
        <v>201.81283777942244</v>
      </c>
    </row>
    <row r="248" spans="19:20" x14ac:dyDescent="0.2">
      <c r="S248">
        <v>246</v>
      </c>
      <c r="T248" s="3">
        <v>213.01543507644658</v>
      </c>
    </row>
    <row r="249" spans="19:20" x14ac:dyDescent="0.2">
      <c r="S249">
        <v>247</v>
      </c>
      <c r="T249" s="3">
        <v>155.25303694217888</v>
      </c>
    </row>
    <row r="250" spans="19:20" x14ac:dyDescent="0.2">
      <c r="S250">
        <v>248</v>
      </c>
      <c r="T250" s="3">
        <v>171.73039080417777</v>
      </c>
    </row>
    <row r="251" spans="19:20" x14ac:dyDescent="0.2">
      <c r="S251">
        <v>249</v>
      </c>
      <c r="T251" s="3">
        <v>177.19922970756585</v>
      </c>
    </row>
    <row r="252" spans="19:20" x14ac:dyDescent="0.2">
      <c r="S252">
        <v>250</v>
      </c>
      <c r="T252" s="3">
        <v>165.1916255728826</v>
      </c>
    </row>
    <row r="253" spans="19:20" x14ac:dyDescent="0.2">
      <c r="S253">
        <v>251</v>
      </c>
      <c r="T253" s="3">
        <v>159.69383614765562</v>
      </c>
    </row>
    <row r="254" spans="19:20" x14ac:dyDescent="0.2">
      <c r="S254">
        <v>252</v>
      </c>
      <c r="T254" s="3">
        <v>168.46649355852028</v>
      </c>
    </row>
    <row r="255" spans="19:20" x14ac:dyDescent="0.2">
      <c r="S255">
        <v>253</v>
      </c>
      <c r="T255" s="3">
        <v>197.30777323596743</v>
      </c>
    </row>
    <row r="256" spans="19:20" x14ac:dyDescent="0.2">
      <c r="S256">
        <v>254</v>
      </c>
      <c r="T256" s="3">
        <v>190.81632897660018</v>
      </c>
    </row>
    <row r="257" spans="19:20" x14ac:dyDescent="0.2">
      <c r="S257">
        <v>255</v>
      </c>
      <c r="T257" s="3">
        <v>164.96234609934186</v>
      </c>
    </row>
    <row r="258" spans="19:20" x14ac:dyDescent="0.2">
      <c r="S258">
        <v>256</v>
      </c>
      <c r="T258" s="3">
        <v>199.02909696851015</v>
      </c>
    </row>
    <row r="259" spans="19:20" x14ac:dyDescent="0.2">
      <c r="S259">
        <v>257</v>
      </c>
      <c r="T259" s="3">
        <v>177.59655741434079</v>
      </c>
    </row>
    <row r="260" spans="19:20" x14ac:dyDescent="0.2">
      <c r="S260">
        <v>258</v>
      </c>
      <c r="T260" s="3">
        <v>177.56833976241009</v>
      </c>
    </row>
    <row r="261" spans="19:20" x14ac:dyDescent="0.2">
      <c r="S261">
        <v>259</v>
      </c>
      <c r="T261" s="3">
        <v>208.37119145246331</v>
      </c>
    </row>
    <row r="262" spans="19:20" x14ac:dyDescent="0.2">
      <c r="S262">
        <v>260</v>
      </c>
      <c r="T262" s="3">
        <v>173.36469405218045</v>
      </c>
    </row>
    <row r="263" spans="19:20" x14ac:dyDescent="0.2">
      <c r="S263">
        <v>261</v>
      </c>
      <c r="T263" s="3">
        <v>199.66575214720783</v>
      </c>
    </row>
    <row r="264" spans="19:20" x14ac:dyDescent="0.2">
      <c r="S264">
        <v>262</v>
      </c>
      <c r="T264" s="3">
        <v>196.36990138806129</v>
      </c>
    </row>
    <row r="265" spans="19:20" x14ac:dyDescent="0.2">
      <c r="S265">
        <v>263</v>
      </c>
      <c r="T265" s="3">
        <v>154.11038429170662</v>
      </c>
    </row>
    <row r="266" spans="19:20" x14ac:dyDescent="0.2">
      <c r="S266">
        <v>264</v>
      </c>
      <c r="T266" s="3">
        <v>170.51605516311523</v>
      </c>
    </row>
    <row r="267" spans="19:20" x14ac:dyDescent="0.2">
      <c r="S267">
        <v>265</v>
      </c>
      <c r="T267" s="3">
        <v>188.40906301123658</v>
      </c>
    </row>
    <row r="268" spans="19:20" x14ac:dyDescent="0.2">
      <c r="S268">
        <v>266</v>
      </c>
      <c r="T268" s="3">
        <v>208.23447550604317</v>
      </c>
    </row>
    <row r="269" spans="19:20" x14ac:dyDescent="0.2">
      <c r="S269">
        <v>267</v>
      </c>
      <c r="T269" s="3">
        <v>198.58087562123904</v>
      </c>
    </row>
    <row r="270" spans="19:20" x14ac:dyDescent="0.2">
      <c r="S270">
        <v>268</v>
      </c>
      <c r="T270" s="3">
        <v>175.1301059894439</v>
      </c>
    </row>
    <row r="271" spans="19:20" x14ac:dyDescent="0.2">
      <c r="S271">
        <v>269</v>
      </c>
      <c r="T271" s="3">
        <v>178.8475869112863</v>
      </c>
    </row>
    <row r="272" spans="19:20" x14ac:dyDescent="0.2">
      <c r="S272">
        <v>270</v>
      </c>
      <c r="T272" s="3">
        <v>200.50896997413903</v>
      </c>
    </row>
    <row r="273" spans="19:20" x14ac:dyDescent="0.2">
      <c r="S273">
        <v>271</v>
      </c>
      <c r="T273" s="3">
        <v>168.62174315308343</v>
      </c>
    </row>
    <row r="274" spans="19:20" x14ac:dyDescent="0.2">
      <c r="S274">
        <v>272</v>
      </c>
      <c r="T274" s="3">
        <v>185.66398474551528</v>
      </c>
    </row>
    <row r="275" spans="19:20" x14ac:dyDescent="0.2">
      <c r="S275">
        <v>273</v>
      </c>
      <c r="T275" s="3">
        <v>205.32156222414181</v>
      </c>
    </row>
    <row r="276" spans="19:20" x14ac:dyDescent="0.2">
      <c r="S276">
        <v>274</v>
      </c>
      <c r="T276" s="3">
        <v>185.97753162729325</v>
      </c>
    </row>
    <row r="277" spans="19:20" x14ac:dyDescent="0.2">
      <c r="S277">
        <v>275</v>
      </c>
      <c r="T277" s="3">
        <v>161.3730500928213</v>
      </c>
    </row>
    <row r="278" spans="19:20" x14ac:dyDescent="0.2">
      <c r="S278">
        <v>276</v>
      </c>
      <c r="T278" s="3">
        <v>190.89457246624318</v>
      </c>
    </row>
    <row r="279" spans="19:20" x14ac:dyDescent="0.2">
      <c r="S279">
        <v>277</v>
      </c>
      <c r="T279" s="3">
        <v>173.5595722338889</v>
      </c>
    </row>
    <row r="280" spans="19:20" x14ac:dyDescent="0.2">
      <c r="S280">
        <v>278</v>
      </c>
      <c r="T280" s="3">
        <v>175.24812847572372</v>
      </c>
    </row>
    <row r="281" spans="19:20" x14ac:dyDescent="0.2">
      <c r="S281">
        <v>279</v>
      </c>
      <c r="T281" s="3">
        <v>164.14128372460979</v>
      </c>
    </row>
    <row r="282" spans="19:20" x14ac:dyDescent="0.2">
      <c r="S282">
        <v>280</v>
      </c>
      <c r="T282" s="3">
        <v>149.19826557064138</v>
      </c>
    </row>
    <row r="283" spans="19:20" x14ac:dyDescent="0.2">
      <c r="S283">
        <v>281</v>
      </c>
      <c r="T283" s="3">
        <v>181.34761351391782</v>
      </c>
    </row>
    <row r="284" spans="19:20" x14ac:dyDescent="0.2">
      <c r="S284">
        <v>282</v>
      </c>
      <c r="T284" s="3">
        <v>181.51068755351147</v>
      </c>
    </row>
    <row r="285" spans="19:20" x14ac:dyDescent="0.2">
      <c r="S285">
        <v>283</v>
      </c>
      <c r="T285" s="3">
        <v>182.03044837617514</v>
      </c>
    </row>
    <row r="286" spans="19:20" x14ac:dyDescent="0.2">
      <c r="S286">
        <v>284</v>
      </c>
      <c r="T286" s="3">
        <v>175.9361620361482</v>
      </c>
    </row>
    <row r="287" spans="19:20" x14ac:dyDescent="0.2">
      <c r="S287">
        <v>285</v>
      </c>
      <c r="T287" s="3">
        <v>160.5496663811177</v>
      </c>
    </row>
    <row r="288" spans="19:20" x14ac:dyDescent="0.2">
      <c r="S288">
        <v>286</v>
      </c>
      <c r="T288" s="3">
        <v>167.09632259803274</v>
      </c>
    </row>
    <row r="289" spans="19:20" x14ac:dyDescent="0.2">
      <c r="S289">
        <v>287</v>
      </c>
      <c r="T289" s="3">
        <v>178.38061364830878</v>
      </c>
    </row>
    <row r="290" spans="19:20" x14ac:dyDescent="0.2">
      <c r="S290">
        <v>288</v>
      </c>
      <c r="T290" s="3">
        <v>198.55679069047832</v>
      </c>
    </row>
    <row r="291" spans="19:20" x14ac:dyDescent="0.2">
      <c r="S291">
        <v>289</v>
      </c>
      <c r="T291" s="3">
        <v>178.25416369018114</v>
      </c>
    </row>
    <row r="292" spans="19:20" x14ac:dyDescent="0.2">
      <c r="S292">
        <v>290</v>
      </c>
      <c r="T292" s="3">
        <v>192.99204228848626</v>
      </c>
    </row>
    <row r="293" spans="19:20" x14ac:dyDescent="0.2">
      <c r="S293">
        <v>291</v>
      </c>
      <c r="T293" s="3">
        <v>180.27648731632425</v>
      </c>
    </row>
    <row r="294" spans="19:20" x14ac:dyDescent="0.2">
      <c r="S294">
        <v>292</v>
      </c>
      <c r="T294" s="3">
        <v>162.40981870584977</v>
      </c>
    </row>
    <row r="295" spans="19:20" x14ac:dyDescent="0.2">
      <c r="S295">
        <v>293</v>
      </c>
      <c r="T295" s="3">
        <v>183.05614122827242</v>
      </c>
    </row>
    <row r="296" spans="19:20" x14ac:dyDescent="0.2">
      <c r="S296">
        <v>294</v>
      </c>
      <c r="T296" s="3">
        <v>177.91806366349118</v>
      </c>
    </row>
    <row r="297" spans="19:20" x14ac:dyDescent="0.2">
      <c r="S297">
        <v>295</v>
      </c>
      <c r="T297" s="3">
        <v>158.25129977055258</v>
      </c>
    </row>
    <row r="298" spans="19:20" x14ac:dyDescent="0.2">
      <c r="S298">
        <v>296</v>
      </c>
      <c r="T298" s="3">
        <v>179.7893705366204</v>
      </c>
    </row>
    <row r="299" spans="19:20" x14ac:dyDescent="0.2">
      <c r="S299">
        <v>297</v>
      </c>
      <c r="T299" s="3">
        <v>178.33370980067474</v>
      </c>
    </row>
    <row r="300" spans="19:20" x14ac:dyDescent="0.2">
      <c r="S300">
        <v>298</v>
      </c>
      <c r="T300" s="3">
        <v>187.55942298014017</v>
      </c>
    </row>
    <row r="301" spans="19:20" x14ac:dyDescent="0.2">
      <c r="S301">
        <v>299</v>
      </c>
      <c r="T301" s="3">
        <v>188.53677702030117</v>
      </c>
    </row>
    <row r="302" spans="19:20" x14ac:dyDescent="0.2">
      <c r="S302">
        <v>300</v>
      </c>
      <c r="T302" s="3">
        <v>154.01983574531326</v>
      </c>
    </row>
    <row r="303" spans="19:20" x14ac:dyDescent="0.2">
      <c r="S303">
        <v>301</v>
      </c>
      <c r="T303" s="3">
        <v>199.07071355994472</v>
      </c>
    </row>
    <row r="304" spans="19:20" x14ac:dyDescent="0.2">
      <c r="S304">
        <v>302</v>
      </c>
      <c r="T304" s="3">
        <v>168.63233607619784</v>
      </c>
    </row>
    <row r="305" spans="19:20" x14ac:dyDescent="0.2">
      <c r="S305">
        <v>303</v>
      </c>
      <c r="T305" s="3">
        <v>151.21589327449021</v>
      </c>
    </row>
    <row r="306" spans="19:20" x14ac:dyDescent="0.2">
      <c r="S306">
        <v>304</v>
      </c>
      <c r="T306" s="3">
        <v>195.95363081707291</v>
      </c>
    </row>
    <row r="307" spans="19:20" x14ac:dyDescent="0.2">
      <c r="S307">
        <v>305</v>
      </c>
      <c r="T307" s="3">
        <v>160.55691359522103</v>
      </c>
    </row>
    <row r="308" spans="19:20" x14ac:dyDescent="0.2">
      <c r="S308">
        <v>306</v>
      </c>
      <c r="T308" s="3">
        <v>207.37193005882762</v>
      </c>
    </row>
    <row r="309" spans="19:20" x14ac:dyDescent="0.2">
      <c r="S309">
        <v>307</v>
      </c>
      <c r="T309" s="3">
        <v>182.66933406930031</v>
      </c>
    </row>
    <row r="310" spans="19:20" x14ac:dyDescent="0.2">
      <c r="S310">
        <v>308</v>
      </c>
      <c r="T310" s="3">
        <v>215.41321231976102</v>
      </c>
    </row>
    <row r="311" spans="19:20" x14ac:dyDescent="0.2">
      <c r="S311">
        <v>309</v>
      </c>
      <c r="T311" s="3">
        <v>189.77128375708477</v>
      </c>
    </row>
    <row r="312" spans="19:20" x14ac:dyDescent="0.2">
      <c r="S312">
        <v>310</v>
      </c>
      <c r="T312" s="3">
        <v>161.72982308323361</v>
      </c>
    </row>
    <row r="313" spans="19:20" x14ac:dyDescent="0.2">
      <c r="S313">
        <v>311</v>
      </c>
      <c r="T313" s="3">
        <v>165.9894056417159</v>
      </c>
    </row>
    <row r="314" spans="19:20" x14ac:dyDescent="0.2">
      <c r="S314">
        <v>312</v>
      </c>
      <c r="T314" s="3">
        <v>193.55111024882132</v>
      </c>
    </row>
    <row r="315" spans="19:20" x14ac:dyDescent="0.2">
      <c r="S315">
        <v>313</v>
      </c>
      <c r="T315" s="3">
        <v>158.69348970455687</v>
      </c>
    </row>
    <row r="316" spans="19:20" x14ac:dyDescent="0.2">
      <c r="S316">
        <v>314</v>
      </c>
      <c r="T316" s="3">
        <v>211.70649597353776</v>
      </c>
    </row>
    <row r="317" spans="19:20" x14ac:dyDescent="0.2">
      <c r="S317">
        <v>315</v>
      </c>
      <c r="T317" s="3">
        <v>177.91701717948197</v>
      </c>
    </row>
    <row r="318" spans="19:20" x14ac:dyDescent="0.2">
      <c r="S318">
        <v>316</v>
      </c>
      <c r="T318" s="3">
        <v>182.66629910210565</v>
      </c>
    </row>
    <row r="319" spans="19:20" x14ac:dyDescent="0.2">
      <c r="S319">
        <v>317</v>
      </c>
      <c r="T319" s="3">
        <v>199.90900844876458</v>
      </c>
    </row>
    <row r="320" spans="19:20" x14ac:dyDescent="0.2">
      <c r="S320">
        <v>318</v>
      </c>
      <c r="T320" s="3">
        <v>160.64824872202141</v>
      </c>
    </row>
    <row r="321" spans="19:20" x14ac:dyDescent="0.2">
      <c r="S321">
        <v>319</v>
      </c>
      <c r="T321" s="3">
        <v>163.67472346312644</v>
      </c>
    </row>
    <row r="322" spans="19:20" x14ac:dyDescent="0.2">
      <c r="S322">
        <v>320</v>
      </c>
      <c r="T322" s="3">
        <v>150.24823918934754</v>
      </c>
    </row>
    <row r="323" spans="19:20" x14ac:dyDescent="0.2">
      <c r="S323">
        <v>321</v>
      </c>
      <c r="T323" s="3">
        <v>170.04986347684968</v>
      </c>
    </row>
    <row r="324" spans="19:20" x14ac:dyDescent="0.2">
      <c r="S324">
        <v>322</v>
      </c>
      <c r="T324" s="3">
        <v>170.87763316981059</v>
      </c>
    </row>
    <row r="325" spans="19:20" x14ac:dyDescent="0.2">
      <c r="S325">
        <v>323</v>
      </c>
      <c r="T325" s="3">
        <v>177.51405229510627</v>
      </c>
    </row>
    <row r="326" spans="19:20" x14ac:dyDescent="0.2">
      <c r="S326">
        <v>324</v>
      </c>
      <c r="T326" s="3">
        <v>178.25914561890022</v>
      </c>
    </row>
    <row r="327" spans="19:20" x14ac:dyDescent="0.2">
      <c r="S327">
        <v>325</v>
      </c>
      <c r="T327" s="3">
        <v>174.40474951076206</v>
      </c>
    </row>
    <row r="328" spans="19:20" x14ac:dyDescent="0.2">
      <c r="S328">
        <v>326</v>
      </c>
      <c r="T328" s="3">
        <v>151.60077749140802</v>
      </c>
    </row>
    <row r="329" spans="19:20" x14ac:dyDescent="0.2">
      <c r="S329">
        <v>327</v>
      </c>
      <c r="T329" s="3">
        <v>192.81994296147343</v>
      </c>
    </row>
    <row r="330" spans="19:20" x14ac:dyDescent="0.2">
      <c r="S330">
        <v>328</v>
      </c>
      <c r="T330" s="3">
        <v>184.82709322264358</v>
      </c>
    </row>
    <row r="331" spans="19:20" x14ac:dyDescent="0.2">
      <c r="S331">
        <v>329</v>
      </c>
      <c r="T331" s="3">
        <v>214.21898032295059</v>
      </c>
    </row>
    <row r="332" spans="19:20" x14ac:dyDescent="0.2">
      <c r="S332">
        <v>330</v>
      </c>
      <c r="T332" s="3">
        <v>162.62055617469579</v>
      </c>
    </row>
    <row r="333" spans="19:20" x14ac:dyDescent="0.2">
      <c r="S333">
        <v>331</v>
      </c>
      <c r="T333" s="3">
        <v>160.36035838086593</v>
      </c>
    </row>
    <row r="334" spans="19:20" x14ac:dyDescent="0.2">
      <c r="S334">
        <v>332</v>
      </c>
      <c r="T334" s="3">
        <v>173.80763007758839</v>
      </c>
    </row>
    <row r="335" spans="19:20" x14ac:dyDescent="0.2">
      <c r="S335">
        <v>333</v>
      </c>
      <c r="T335" s="3">
        <v>172.54357409531653</v>
      </c>
    </row>
    <row r="336" spans="19:20" x14ac:dyDescent="0.2">
      <c r="S336">
        <v>334</v>
      </c>
      <c r="T336" s="3">
        <v>196.14261832383099</v>
      </c>
    </row>
    <row r="337" spans="19:20" x14ac:dyDescent="0.2">
      <c r="S337">
        <v>335</v>
      </c>
      <c r="T337" s="3">
        <v>162.85253556488001</v>
      </c>
    </row>
    <row r="338" spans="19:20" x14ac:dyDescent="0.2">
      <c r="S338">
        <v>336</v>
      </c>
      <c r="T338" s="3">
        <v>170.70346933287763</v>
      </c>
    </row>
    <row r="339" spans="19:20" x14ac:dyDescent="0.2">
      <c r="S339">
        <v>337</v>
      </c>
      <c r="T339" s="3">
        <v>159.52846281667877</v>
      </c>
    </row>
    <row r="340" spans="19:20" x14ac:dyDescent="0.2">
      <c r="S340">
        <v>338</v>
      </c>
      <c r="T340" s="3">
        <v>176.12677118639425</v>
      </c>
    </row>
    <row r="341" spans="19:20" x14ac:dyDescent="0.2">
      <c r="S341">
        <v>339</v>
      </c>
      <c r="T341" s="3">
        <v>189.22873760789895</v>
      </c>
    </row>
    <row r="342" spans="19:20" x14ac:dyDescent="0.2">
      <c r="S342">
        <v>340</v>
      </c>
      <c r="T342" s="3">
        <v>191.97185247878326</v>
      </c>
    </row>
    <row r="343" spans="19:20" x14ac:dyDescent="0.2">
      <c r="S343">
        <v>341</v>
      </c>
      <c r="T343" s="3">
        <v>159.63002726393157</v>
      </c>
    </row>
    <row r="344" spans="19:20" x14ac:dyDescent="0.2">
      <c r="S344">
        <v>342</v>
      </c>
      <c r="T344" s="3">
        <v>172.2218116501075</v>
      </c>
    </row>
    <row r="345" spans="19:20" x14ac:dyDescent="0.2">
      <c r="S345">
        <v>343</v>
      </c>
      <c r="T345" s="3">
        <v>185.54978484518952</v>
      </c>
    </row>
    <row r="346" spans="19:20" x14ac:dyDescent="0.2">
      <c r="S346">
        <v>344</v>
      </c>
      <c r="T346" s="3">
        <v>168.91155928889418</v>
      </c>
    </row>
    <row r="347" spans="19:20" x14ac:dyDescent="0.2">
      <c r="S347">
        <v>345</v>
      </c>
      <c r="T347" s="3">
        <v>156.71193495444979</v>
      </c>
    </row>
    <row r="348" spans="19:20" x14ac:dyDescent="0.2">
      <c r="S348">
        <v>346</v>
      </c>
      <c r="T348" s="3">
        <v>174.55330235788784</v>
      </c>
    </row>
    <row r="349" spans="19:20" x14ac:dyDescent="0.2">
      <c r="S349">
        <v>347</v>
      </c>
      <c r="T349" s="3">
        <v>183.7153949374916</v>
      </c>
    </row>
    <row r="350" spans="19:20" x14ac:dyDescent="0.2">
      <c r="S350">
        <v>348</v>
      </c>
      <c r="T350" s="3">
        <v>166.18422417342555</v>
      </c>
    </row>
    <row r="351" spans="19:20" x14ac:dyDescent="0.2">
      <c r="S351">
        <v>349</v>
      </c>
      <c r="T351" s="3">
        <v>175.16009949447644</v>
      </c>
    </row>
    <row r="352" spans="19:20" x14ac:dyDescent="0.2">
      <c r="S352">
        <v>350</v>
      </c>
      <c r="T352" s="3">
        <v>175.67058910485602</v>
      </c>
    </row>
    <row r="353" spans="19:20" x14ac:dyDescent="0.2">
      <c r="S353">
        <v>351</v>
      </c>
      <c r="T353" s="3">
        <v>166.82700912734578</v>
      </c>
    </row>
    <row r="354" spans="19:20" x14ac:dyDescent="0.2">
      <c r="S354">
        <v>352</v>
      </c>
      <c r="T354" s="3">
        <v>201.58798803031215</v>
      </c>
    </row>
    <row r="355" spans="19:20" x14ac:dyDescent="0.2">
      <c r="S355">
        <v>353</v>
      </c>
      <c r="T355" s="3">
        <v>194.46202570545367</v>
      </c>
    </row>
    <row r="356" spans="19:20" x14ac:dyDescent="0.2">
      <c r="S356">
        <v>354</v>
      </c>
      <c r="T356" s="3">
        <v>166.72865636703591</v>
      </c>
    </row>
    <row r="357" spans="19:20" x14ac:dyDescent="0.2">
      <c r="S357">
        <v>355</v>
      </c>
      <c r="T357" s="3">
        <v>163.04819587601</v>
      </c>
    </row>
    <row r="358" spans="19:20" x14ac:dyDescent="0.2">
      <c r="S358">
        <v>356</v>
      </c>
      <c r="T358" s="3">
        <v>182.03650933631505</v>
      </c>
    </row>
    <row r="359" spans="19:20" x14ac:dyDescent="0.2">
      <c r="S359">
        <v>357</v>
      </c>
      <c r="T359" s="3">
        <v>173.91904530022165</v>
      </c>
    </row>
    <row r="360" spans="19:20" x14ac:dyDescent="0.2">
      <c r="S360">
        <v>358</v>
      </c>
      <c r="T360" s="3">
        <v>195.42226230237796</v>
      </c>
    </row>
    <row r="361" spans="19:20" x14ac:dyDescent="0.2">
      <c r="S361">
        <v>359</v>
      </c>
      <c r="T361" s="3">
        <v>158.03143567505526</v>
      </c>
    </row>
    <row r="362" spans="19:20" x14ac:dyDescent="0.2">
      <c r="S362">
        <v>360</v>
      </c>
      <c r="T362" s="3">
        <v>181.60926861380975</v>
      </c>
    </row>
    <row r="363" spans="19:20" x14ac:dyDescent="0.2">
      <c r="S363">
        <v>361</v>
      </c>
      <c r="T363" s="3">
        <v>159.43441574358792</v>
      </c>
    </row>
    <row r="364" spans="19:20" x14ac:dyDescent="0.2">
      <c r="S364">
        <v>362</v>
      </c>
      <c r="T364" s="3">
        <v>195.72280506258051</v>
      </c>
    </row>
    <row r="365" spans="19:20" x14ac:dyDescent="0.2">
      <c r="S365">
        <v>363</v>
      </c>
      <c r="T365" s="3">
        <v>175.34676268211075</v>
      </c>
    </row>
    <row r="366" spans="19:20" x14ac:dyDescent="0.2">
      <c r="S366">
        <v>364</v>
      </c>
      <c r="T366" s="3">
        <v>169.79449546375412</v>
      </c>
    </row>
    <row r="367" spans="19:20" x14ac:dyDescent="0.2">
      <c r="S367">
        <v>365</v>
      </c>
      <c r="T367" s="3">
        <v>177.58805056542585</v>
      </c>
    </row>
    <row r="368" spans="19:20" x14ac:dyDescent="0.2">
      <c r="S368">
        <v>366</v>
      </c>
      <c r="T368" s="3">
        <v>183.39596784974606</v>
      </c>
    </row>
    <row r="369" spans="19:20" x14ac:dyDescent="0.2">
      <c r="S369">
        <v>367</v>
      </c>
      <c r="T369" s="3">
        <v>183.20762563994361</v>
      </c>
    </row>
    <row r="370" spans="19:20" x14ac:dyDescent="0.2">
      <c r="S370">
        <v>368</v>
      </c>
      <c r="T370" s="3">
        <v>196.52809619531592</v>
      </c>
    </row>
    <row r="371" spans="19:20" x14ac:dyDescent="0.2">
      <c r="S371">
        <v>369</v>
      </c>
      <c r="T371" s="3">
        <v>179.12471775590851</v>
      </c>
    </row>
    <row r="372" spans="19:20" x14ac:dyDescent="0.2">
      <c r="S372">
        <v>370</v>
      </c>
      <c r="T372" s="3">
        <v>215.78749877802426</v>
      </c>
    </row>
    <row r="373" spans="19:20" x14ac:dyDescent="0.2">
      <c r="S373">
        <v>371</v>
      </c>
      <c r="T373" s="3">
        <v>195.71071933083729</v>
      </c>
    </row>
    <row r="374" spans="19:20" x14ac:dyDescent="0.2">
      <c r="S374">
        <v>372</v>
      </c>
      <c r="T374" s="3">
        <v>174.29521442089163</v>
      </c>
    </row>
    <row r="375" spans="19:20" x14ac:dyDescent="0.2">
      <c r="S375">
        <v>373</v>
      </c>
      <c r="T375" s="3">
        <v>193.64193977358352</v>
      </c>
    </row>
    <row r="376" spans="19:20" x14ac:dyDescent="0.2">
      <c r="S376">
        <v>374</v>
      </c>
      <c r="T376" s="3">
        <v>162.26971131671178</v>
      </c>
    </row>
    <row r="377" spans="19:20" x14ac:dyDescent="0.2">
      <c r="S377">
        <v>375</v>
      </c>
      <c r="T377" s="3">
        <v>156.26842863325851</v>
      </c>
    </row>
    <row r="378" spans="19:20" x14ac:dyDescent="0.2">
      <c r="S378">
        <v>376</v>
      </c>
      <c r="T378" s="3">
        <v>180.04381465714542</v>
      </c>
    </row>
    <row r="379" spans="19:20" x14ac:dyDescent="0.2">
      <c r="S379">
        <v>377</v>
      </c>
      <c r="T379" s="3">
        <v>175.78987015237968</v>
      </c>
    </row>
    <row r="380" spans="19:20" x14ac:dyDescent="0.2">
      <c r="S380">
        <v>378</v>
      </c>
      <c r="T380" s="3">
        <v>179.70138589497452</v>
      </c>
    </row>
    <row r="381" spans="19:20" x14ac:dyDescent="0.2">
      <c r="S381">
        <v>379</v>
      </c>
      <c r="T381" s="3">
        <v>193.14119556413263</v>
      </c>
    </row>
    <row r="382" spans="19:20" x14ac:dyDescent="0.2">
      <c r="S382">
        <v>380</v>
      </c>
      <c r="T382" s="3">
        <v>178.58143249288005</v>
      </c>
    </row>
    <row r="383" spans="19:20" x14ac:dyDescent="0.2">
      <c r="S383">
        <v>381</v>
      </c>
      <c r="T383" s="3">
        <v>154.20680818495075</v>
      </c>
    </row>
    <row r="384" spans="19:20" x14ac:dyDescent="0.2">
      <c r="S384">
        <v>382</v>
      </c>
      <c r="T384" s="3">
        <v>174.64189167593486</v>
      </c>
    </row>
    <row r="385" spans="19:20" x14ac:dyDescent="0.2">
      <c r="S385">
        <v>383</v>
      </c>
      <c r="T385" s="3">
        <v>191.84246204916039</v>
      </c>
    </row>
    <row r="386" spans="19:20" x14ac:dyDescent="0.2">
      <c r="S386">
        <v>384</v>
      </c>
      <c r="T386" s="3">
        <v>172.42035251125267</v>
      </c>
    </row>
    <row r="387" spans="19:20" x14ac:dyDescent="0.2">
      <c r="S387">
        <v>385</v>
      </c>
      <c r="T387" s="3">
        <v>164.29304748791117</v>
      </c>
    </row>
    <row r="388" spans="19:20" x14ac:dyDescent="0.2">
      <c r="S388">
        <v>386</v>
      </c>
      <c r="T388" s="3">
        <v>174.51107707623535</v>
      </c>
    </row>
    <row r="389" spans="19:20" x14ac:dyDescent="0.2">
      <c r="S389">
        <v>387</v>
      </c>
      <c r="T389" s="3">
        <v>189.84894765819854</v>
      </c>
    </row>
    <row r="390" spans="19:20" x14ac:dyDescent="0.2">
      <c r="S390">
        <v>388</v>
      </c>
      <c r="T390" s="3">
        <v>182.63309885116624</v>
      </c>
    </row>
    <row r="391" spans="19:20" x14ac:dyDescent="0.2">
      <c r="S391">
        <v>389</v>
      </c>
      <c r="T391" s="3">
        <v>163.65014353913017</v>
      </c>
    </row>
    <row r="392" spans="19:20" x14ac:dyDescent="0.2">
      <c r="S392">
        <v>390</v>
      </c>
      <c r="T392" s="3">
        <v>199.05214349335748</v>
      </c>
    </row>
    <row r="393" spans="19:20" x14ac:dyDescent="0.2">
      <c r="S393">
        <v>391</v>
      </c>
      <c r="T393" s="3">
        <v>204.61677426971258</v>
      </c>
    </row>
    <row r="394" spans="19:20" x14ac:dyDescent="0.2">
      <c r="S394">
        <v>392</v>
      </c>
      <c r="T394" s="3">
        <v>186.78885645349425</v>
      </c>
    </row>
    <row r="395" spans="19:20" x14ac:dyDescent="0.2">
      <c r="S395">
        <v>393</v>
      </c>
      <c r="T395" s="3">
        <v>179.91908747938831</v>
      </c>
    </row>
    <row r="396" spans="19:20" x14ac:dyDescent="0.2">
      <c r="S396">
        <v>394</v>
      </c>
      <c r="T396" s="3">
        <v>191.16041176967261</v>
      </c>
    </row>
    <row r="397" spans="19:20" x14ac:dyDescent="0.2">
      <c r="S397">
        <v>395</v>
      </c>
      <c r="T397" s="3">
        <v>165.64586359604306</v>
      </c>
    </row>
    <row r="398" spans="19:20" x14ac:dyDescent="0.2">
      <c r="S398">
        <v>396</v>
      </c>
      <c r="T398" s="3">
        <v>147.68858240070995</v>
      </c>
    </row>
    <row r="399" spans="19:20" x14ac:dyDescent="0.2">
      <c r="S399">
        <v>397</v>
      </c>
      <c r="T399" s="3">
        <v>182.50255514449134</v>
      </c>
    </row>
    <row r="400" spans="19:20" x14ac:dyDescent="0.2">
      <c r="S400">
        <v>398</v>
      </c>
      <c r="T400" s="3">
        <v>175.3341507139979</v>
      </c>
    </row>
    <row r="401" spans="19:20" x14ac:dyDescent="0.2">
      <c r="S401">
        <v>399</v>
      </c>
      <c r="T401" s="3">
        <v>180.08296586247042</v>
      </c>
    </row>
    <row r="402" spans="19:20" x14ac:dyDescent="0.2">
      <c r="S402">
        <v>400</v>
      </c>
      <c r="T402" s="3">
        <v>156.44179103247819</v>
      </c>
    </row>
    <row r="403" spans="19:20" x14ac:dyDescent="0.2">
      <c r="S403">
        <v>401</v>
      </c>
      <c r="T403" s="3">
        <v>202.02563187767123</v>
      </c>
    </row>
    <row r="404" spans="19:20" x14ac:dyDescent="0.2">
      <c r="S404">
        <v>402</v>
      </c>
      <c r="T404" s="3">
        <v>190.34575078789993</v>
      </c>
    </row>
    <row r="405" spans="19:20" x14ac:dyDescent="0.2">
      <c r="S405">
        <v>403</v>
      </c>
      <c r="T405" s="3">
        <v>196.52945890564482</v>
      </c>
    </row>
    <row r="406" spans="19:20" x14ac:dyDescent="0.2">
      <c r="S406">
        <v>404</v>
      </c>
      <c r="T406" s="3">
        <v>209.16408237568785</v>
      </c>
    </row>
    <row r="407" spans="19:20" x14ac:dyDescent="0.2">
      <c r="S407">
        <v>405</v>
      </c>
      <c r="T407" s="3">
        <v>175.51066367360283</v>
      </c>
    </row>
    <row r="408" spans="19:20" x14ac:dyDescent="0.2">
      <c r="S408">
        <v>406</v>
      </c>
      <c r="T408" s="3">
        <v>192.09083015940183</v>
      </c>
    </row>
    <row r="409" spans="19:20" x14ac:dyDescent="0.2">
      <c r="S409">
        <v>407</v>
      </c>
      <c r="T409" s="3">
        <v>190.98245365982393</v>
      </c>
    </row>
    <row r="410" spans="19:20" x14ac:dyDescent="0.2">
      <c r="S410">
        <v>408</v>
      </c>
      <c r="T410" s="3">
        <v>167.84272560075431</v>
      </c>
    </row>
    <row r="411" spans="19:20" x14ac:dyDescent="0.2">
      <c r="S411">
        <v>409</v>
      </c>
      <c r="T411" s="3">
        <v>190.55158226612875</v>
      </c>
    </row>
    <row r="412" spans="19:20" x14ac:dyDescent="0.2">
      <c r="S412">
        <v>410</v>
      </c>
      <c r="T412" s="3">
        <v>182.6858214536889</v>
      </c>
    </row>
    <row r="413" spans="19:20" x14ac:dyDescent="0.2">
      <c r="S413">
        <v>411</v>
      </c>
      <c r="T413" s="3">
        <v>179.84377393647023</v>
      </c>
    </row>
    <row r="414" spans="19:20" x14ac:dyDescent="0.2">
      <c r="S414">
        <v>412</v>
      </c>
      <c r="T414" s="3">
        <v>164.23483480288084</v>
      </c>
    </row>
    <row r="415" spans="19:20" x14ac:dyDescent="0.2">
      <c r="S415">
        <v>413</v>
      </c>
      <c r="T415" s="3">
        <v>200.79495748896269</v>
      </c>
    </row>
    <row r="416" spans="19:20" x14ac:dyDescent="0.2">
      <c r="S416">
        <v>414</v>
      </c>
      <c r="T416" s="3">
        <v>179.91173541562472</v>
      </c>
    </row>
    <row r="417" spans="19:20" x14ac:dyDescent="0.2">
      <c r="S417">
        <v>415</v>
      </c>
      <c r="T417" s="3">
        <v>165.74074963658671</v>
      </c>
    </row>
    <row r="418" spans="19:20" x14ac:dyDescent="0.2">
      <c r="S418">
        <v>416</v>
      </c>
      <c r="T418" s="3">
        <v>153.94952861727666</v>
      </c>
    </row>
    <row r="419" spans="19:20" x14ac:dyDescent="0.2">
      <c r="S419">
        <v>417</v>
      </c>
      <c r="T419" s="3">
        <v>165.77966274619197</v>
      </c>
    </row>
    <row r="420" spans="19:20" x14ac:dyDescent="0.2">
      <c r="S420">
        <v>418</v>
      </c>
      <c r="T420" s="3">
        <v>145.61826355505181</v>
      </c>
    </row>
    <row r="421" spans="19:20" x14ac:dyDescent="0.2">
      <c r="S421">
        <v>419</v>
      </c>
      <c r="T421" s="3">
        <v>184.2356140531308</v>
      </c>
    </row>
    <row r="422" spans="19:20" x14ac:dyDescent="0.2">
      <c r="S422">
        <v>420</v>
      </c>
      <c r="T422" s="3">
        <v>177.74355877280496</v>
      </c>
    </row>
    <row r="423" spans="19:20" x14ac:dyDescent="0.2">
      <c r="S423">
        <v>421</v>
      </c>
      <c r="T423" s="3">
        <v>187.67965906688653</v>
      </c>
    </row>
    <row r="424" spans="19:20" x14ac:dyDescent="0.2">
      <c r="S424">
        <v>422</v>
      </c>
      <c r="T424" s="3">
        <v>179.41977867565825</v>
      </c>
    </row>
    <row r="425" spans="19:20" x14ac:dyDescent="0.2">
      <c r="S425">
        <v>423</v>
      </c>
      <c r="T425" s="3">
        <v>188.84618240715037</v>
      </c>
    </row>
    <row r="426" spans="19:20" x14ac:dyDescent="0.2">
      <c r="S426">
        <v>424</v>
      </c>
      <c r="T426" s="3">
        <v>182.73282583778524</v>
      </c>
    </row>
    <row r="427" spans="19:20" x14ac:dyDescent="0.2">
      <c r="S427">
        <v>425</v>
      </c>
      <c r="T427" s="3">
        <v>191.47320072993335</v>
      </c>
    </row>
    <row r="428" spans="19:20" x14ac:dyDescent="0.2">
      <c r="S428">
        <v>426</v>
      </c>
      <c r="T428" s="3">
        <v>192.24384124850198</v>
      </c>
    </row>
    <row r="429" spans="19:20" x14ac:dyDescent="0.2">
      <c r="S429">
        <v>427</v>
      </c>
      <c r="T429" s="3">
        <v>165.15493734468885</v>
      </c>
    </row>
    <row r="430" spans="19:20" x14ac:dyDescent="0.2">
      <c r="S430">
        <v>428</v>
      </c>
      <c r="T430" s="3">
        <v>175.62680073376157</v>
      </c>
    </row>
    <row r="431" spans="19:20" x14ac:dyDescent="0.2">
      <c r="S431">
        <v>429</v>
      </c>
      <c r="T431" s="3">
        <v>170.8830395259408</v>
      </c>
    </row>
    <row r="432" spans="19:20" x14ac:dyDescent="0.2">
      <c r="S432">
        <v>430</v>
      </c>
      <c r="T432" s="3">
        <v>178.12857876596922</v>
      </c>
    </row>
    <row r="433" spans="19:20" x14ac:dyDescent="0.2">
      <c r="S433">
        <v>431</v>
      </c>
      <c r="T433" s="3">
        <v>183.19583071608417</v>
      </c>
    </row>
    <row r="434" spans="19:20" x14ac:dyDescent="0.2">
      <c r="S434">
        <v>432</v>
      </c>
      <c r="T434" s="3">
        <v>185.10559511399569</v>
      </c>
    </row>
    <row r="435" spans="19:20" x14ac:dyDescent="0.2">
      <c r="S435">
        <v>433</v>
      </c>
      <c r="T435" s="3">
        <v>179.08190353847991</v>
      </c>
    </row>
    <row r="436" spans="19:20" x14ac:dyDescent="0.2">
      <c r="S436">
        <v>434</v>
      </c>
      <c r="T436" s="3">
        <v>166.23142150193178</v>
      </c>
    </row>
    <row r="437" spans="19:20" x14ac:dyDescent="0.2">
      <c r="S437">
        <v>435</v>
      </c>
      <c r="T437" s="3">
        <v>170.70577741407314</v>
      </c>
    </row>
    <row r="438" spans="19:20" x14ac:dyDescent="0.2">
      <c r="S438">
        <v>436</v>
      </c>
      <c r="T438" s="3">
        <v>195.9042412014625</v>
      </c>
    </row>
    <row r="439" spans="19:20" x14ac:dyDescent="0.2">
      <c r="S439">
        <v>437</v>
      </c>
      <c r="T439" s="3">
        <v>193.31324376484136</v>
      </c>
    </row>
    <row r="440" spans="19:20" x14ac:dyDescent="0.2">
      <c r="S440">
        <v>438</v>
      </c>
      <c r="T440" s="3">
        <v>189.49794822336534</v>
      </c>
    </row>
    <row r="441" spans="19:20" x14ac:dyDescent="0.2">
      <c r="S441">
        <v>439</v>
      </c>
      <c r="T441" s="3">
        <v>156.54808821569608</v>
      </c>
    </row>
    <row r="442" spans="19:20" x14ac:dyDescent="0.2">
      <c r="S442">
        <v>440</v>
      </c>
      <c r="T442" s="3">
        <v>196.17544445010941</v>
      </c>
    </row>
    <row r="443" spans="19:20" x14ac:dyDescent="0.2">
      <c r="S443">
        <v>441</v>
      </c>
      <c r="T443" s="3">
        <v>196.34098260897682</v>
      </c>
    </row>
    <row r="444" spans="19:20" x14ac:dyDescent="0.2">
      <c r="S444">
        <v>442</v>
      </c>
      <c r="T444" s="3">
        <v>144.71190793978113</v>
      </c>
    </row>
    <row r="445" spans="19:20" x14ac:dyDescent="0.2">
      <c r="S445">
        <v>443</v>
      </c>
      <c r="T445" s="3">
        <v>183.37575816156809</v>
      </c>
    </row>
    <row r="446" spans="19:20" x14ac:dyDescent="0.2">
      <c r="S446">
        <v>444</v>
      </c>
      <c r="T446" s="3">
        <v>178.18640218966908</v>
      </c>
    </row>
    <row r="447" spans="19:20" x14ac:dyDescent="0.2">
      <c r="S447">
        <v>445</v>
      </c>
      <c r="T447" s="3">
        <v>185.49678067699321</v>
      </c>
    </row>
    <row r="448" spans="19:20" x14ac:dyDescent="0.2">
      <c r="S448">
        <v>446</v>
      </c>
      <c r="T448" s="3">
        <v>192.32927126500164</v>
      </c>
    </row>
    <row r="449" spans="19:20" x14ac:dyDescent="0.2">
      <c r="S449">
        <v>447</v>
      </c>
      <c r="T449" s="3">
        <v>156.39028595095692</v>
      </c>
    </row>
    <row r="450" spans="19:20" x14ac:dyDescent="0.2">
      <c r="S450">
        <v>448</v>
      </c>
      <c r="T450" s="3">
        <v>178.58669152549913</v>
      </c>
    </row>
    <row r="451" spans="19:20" x14ac:dyDescent="0.2">
      <c r="S451">
        <v>449</v>
      </c>
      <c r="T451" s="3">
        <v>178.95712694721672</v>
      </c>
    </row>
    <row r="452" spans="19:20" x14ac:dyDescent="0.2">
      <c r="S452">
        <v>450</v>
      </c>
      <c r="T452" s="3">
        <v>196.89446139460924</v>
      </c>
    </row>
    <row r="453" spans="19:20" x14ac:dyDescent="0.2">
      <c r="S453">
        <v>451</v>
      </c>
      <c r="T453" s="3">
        <v>153.32200025836718</v>
      </c>
    </row>
    <row r="454" spans="19:20" x14ac:dyDescent="0.2">
      <c r="S454">
        <v>452</v>
      </c>
      <c r="T454" s="3">
        <v>181.50622163345136</v>
      </c>
    </row>
    <row r="455" spans="19:20" x14ac:dyDescent="0.2">
      <c r="S455">
        <v>453</v>
      </c>
      <c r="T455" s="3">
        <v>190.82359771222454</v>
      </c>
    </row>
    <row r="456" spans="19:20" x14ac:dyDescent="0.2">
      <c r="S456">
        <v>454</v>
      </c>
      <c r="T456" s="3">
        <v>183.01303052863614</v>
      </c>
    </row>
    <row r="457" spans="19:20" x14ac:dyDescent="0.2">
      <c r="S457">
        <v>455</v>
      </c>
      <c r="T457" s="3">
        <v>212.23806477762767</v>
      </c>
    </row>
    <row r="458" spans="19:20" x14ac:dyDescent="0.2">
      <c r="S458">
        <v>456</v>
      </c>
      <c r="T458" s="3">
        <v>174.94847288975168</v>
      </c>
    </row>
    <row r="459" spans="19:20" x14ac:dyDescent="0.2">
      <c r="S459">
        <v>457</v>
      </c>
      <c r="T459" s="3">
        <v>186.47218178958445</v>
      </c>
    </row>
    <row r="460" spans="19:20" x14ac:dyDescent="0.2">
      <c r="S460">
        <v>458</v>
      </c>
      <c r="T460" s="3">
        <v>166.59965049542035</v>
      </c>
    </row>
    <row r="461" spans="19:20" x14ac:dyDescent="0.2">
      <c r="S461">
        <v>459</v>
      </c>
      <c r="T461" s="3">
        <v>165.1866138293075</v>
      </c>
    </row>
    <row r="462" spans="19:20" x14ac:dyDescent="0.2">
      <c r="S462">
        <v>460</v>
      </c>
      <c r="T462" s="3">
        <v>178.8241744236629</v>
      </c>
    </row>
    <row r="463" spans="19:20" x14ac:dyDescent="0.2">
      <c r="S463">
        <v>461</v>
      </c>
      <c r="T463" s="3">
        <v>178.97564308413448</v>
      </c>
    </row>
    <row r="464" spans="19:20" x14ac:dyDescent="0.2">
      <c r="S464">
        <v>462</v>
      </c>
      <c r="T464" s="3">
        <v>169.85689085459396</v>
      </c>
    </row>
    <row r="465" spans="19:20" x14ac:dyDescent="0.2">
      <c r="S465">
        <v>463</v>
      </c>
      <c r="T465" s="3">
        <v>170.84108039890739</v>
      </c>
    </row>
    <row r="466" spans="19:20" x14ac:dyDescent="0.2">
      <c r="S466">
        <v>464</v>
      </c>
      <c r="T466" s="3">
        <v>181.309054624297</v>
      </c>
    </row>
    <row r="467" spans="19:20" x14ac:dyDescent="0.2">
      <c r="S467">
        <v>465</v>
      </c>
      <c r="T467" s="3">
        <v>179.72337025705195</v>
      </c>
    </row>
    <row r="468" spans="19:20" x14ac:dyDescent="0.2">
      <c r="S468">
        <v>466</v>
      </c>
      <c r="T468" s="3">
        <v>196.01684386245549</v>
      </c>
    </row>
    <row r="469" spans="19:20" x14ac:dyDescent="0.2">
      <c r="S469">
        <v>467</v>
      </c>
      <c r="T469" s="3">
        <v>166.36902443353171</v>
      </c>
    </row>
    <row r="470" spans="19:20" x14ac:dyDescent="0.2">
      <c r="S470">
        <v>468</v>
      </c>
      <c r="T470" s="3">
        <v>183.58147331556268</v>
      </c>
    </row>
    <row r="471" spans="19:20" x14ac:dyDescent="0.2">
      <c r="S471">
        <v>469</v>
      </c>
      <c r="T471" s="3">
        <v>177.38593576076673</v>
      </c>
    </row>
    <row r="472" spans="19:20" x14ac:dyDescent="0.2">
      <c r="S472">
        <v>470</v>
      </c>
      <c r="T472" s="3">
        <v>173.45022769730224</v>
      </c>
    </row>
    <row r="473" spans="19:20" x14ac:dyDescent="0.2">
      <c r="S473">
        <v>471</v>
      </c>
      <c r="T473" s="3">
        <v>183.39359212237085</v>
      </c>
    </row>
    <row r="474" spans="19:20" x14ac:dyDescent="0.2">
      <c r="S474">
        <v>472</v>
      </c>
      <c r="T474" s="3">
        <v>182.33698406623841</v>
      </c>
    </row>
    <row r="475" spans="19:20" x14ac:dyDescent="0.2">
      <c r="S475">
        <v>473</v>
      </c>
      <c r="T475" s="3">
        <v>189.67497855237337</v>
      </c>
    </row>
    <row r="476" spans="19:20" x14ac:dyDescent="0.2">
      <c r="S476">
        <v>474</v>
      </c>
      <c r="T476" s="3">
        <v>168.46503011674343</v>
      </c>
    </row>
    <row r="477" spans="19:20" x14ac:dyDescent="0.2">
      <c r="S477">
        <v>475</v>
      </c>
      <c r="T477" s="3">
        <v>209.3332166225164</v>
      </c>
    </row>
    <row r="478" spans="19:20" x14ac:dyDescent="0.2">
      <c r="S478">
        <v>476</v>
      </c>
      <c r="T478" s="3">
        <v>193.22790629235999</v>
      </c>
    </row>
    <row r="479" spans="19:20" x14ac:dyDescent="0.2">
      <c r="S479">
        <v>477</v>
      </c>
      <c r="T479" s="3">
        <v>163.46261310097262</v>
      </c>
    </row>
    <row r="480" spans="19:20" x14ac:dyDescent="0.2">
      <c r="S480">
        <v>478</v>
      </c>
      <c r="T480" s="3">
        <v>165.9133736697039</v>
      </c>
    </row>
    <row r="481" spans="19:20" x14ac:dyDescent="0.2">
      <c r="S481">
        <v>479</v>
      </c>
      <c r="T481" s="3">
        <v>157.47726800384956</v>
      </c>
    </row>
    <row r="482" spans="19:20" x14ac:dyDescent="0.2">
      <c r="S482">
        <v>480</v>
      </c>
      <c r="T482" s="3">
        <v>163.05441687990069</v>
      </c>
    </row>
    <row r="483" spans="19:20" x14ac:dyDescent="0.2">
      <c r="S483">
        <v>481</v>
      </c>
      <c r="T483" s="3">
        <v>188.15546716229667</v>
      </c>
    </row>
    <row r="484" spans="19:20" x14ac:dyDescent="0.2">
      <c r="S484">
        <v>482</v>
      </c>
      <c r="T484" s="3">
        <v>183.60897806585331</v>
      </c>
    </row>
    <row r="485" spans="19:20" x14ac:dyDescent="0.2">
      <c r="S485">
        <v>483</v>
      </c>
      <c r="T485" s="3">
        <v>168.94608699541052</v>
      </c>
    </row>
    <row r="486" spans="19:20" x14ac:dyDescent="0.2">
      <c r="S486">
        <v>484</v>
      </c>
      <c r="T486" s="3">
        <v>165.57659512803369</v>
      </c>
    </row>
    <row r="487" spans="19:20" x14ac:dyDescent="0.2">
      <c r="S487">
        <v>485</v>
      </c>
      <c r="T487" s="3">
        <v>172.60653504617838</v>
      </c>
    </row>
    <row r="488" spans="19:20" x14ac:dyDescent="0.2">
      <c r="S488">
        <v>486</v>
      </c>
      <c r="T488" s="3">
        <v>185.0817814094913</v>
      </c>
    </row>
    <row r="489" spans="19:20" x14ac:dyDescent="0.2">
      <c r="S489">
        <v>487</v>
      </c>
      <c r="T489" s="3">
        <v>166.4084587940157</v>
      </c>
    </row>
    <row r="490" spans="19:20" x14ac:dyDescent="0.2">
      <c r="S490">
        <v>488</v>
      </c>
      <c r="T490" s="3">
        <v>191.89849073117293</v>
      </c>
    </row>
    <row r="491" spans="19:20" x14ac:dyDescent="0.2">
      <c r="S491">
        <v>489</v>
      </c>
      <c r="T491" s="3">
        <v>202.06842341040115</v>
      </c>
    </row>
    <row r="492" spans="19:20" x14ac:dyDescent="0.2">
      <c r="S492">
        <v>490</v>
      </c>
      <c r="T492" s="3">
        <v>192.64524898256892</v>
      </c>
    </row>
    <row r="493" spans="19:20" x14ac:dyDescent="0.2">
      <c r="S493">
        <v>491</v>
      </c>
      <c r="T493" s="3">
        <v>177.03766945469883</v>
      </c>
    </row>
    <row r="494" spans="19:20" x14ac:dyDescent="0.2">
      <c r="S494">
        <v>492</v>
      </c>
      <c r="T494" s="3">
        <v>189.37295670295183</v>
      </c>
    </row>
    <row r="495" spans="19:20" x14ac:dyDescent="0.2">
      <c r="S495">
        <v>493</v>
      </c>
      <c r="T495" s="3">
        <v>177.06011054611005</v>
      </c>
    </row>
    <row r="496" spans="19:20" x14ac:dyDescent="0.2">
      <c r="S496">
        <v>494</v>
      </c>
      <c r="T496" s="3">
        <v>178.28391462957765</v>
      </c>
    </row>
    <row r="497" spans="19:20" x14ac:dyDescent="0.2">
      <c r="S497">
        <v>495</v>
      </c>
      <c r="T497" s="3">
        <v>194.84165656868777</v>
      </c>
    </row>
    <row r="498" spans="19:20" x14ac:dyDescent="0.2">
      <c r="S498">
        <v>496</v>
      </c>
      <c r="T498" s="3">
        <v>187.65740913389155</v>
      </c>
    </row>
    <row r="499" spans="19:20" x14ac:dyDescent="0.2">
      <c r="S499">
        <v>497</v>
      </c>
      <c r="T499" s="3">
        <v>179.95687905924794</v>
      </c>
    </row>
    <row r="500" spans="19:20" x14ac:dyDescent="0.2">
      <c r="S500">
        <v>498</v>
      </c>
      <c r="T500" s="3">
        <v>191.93674674335307</v>
      </c>
    </row>
    <row r="501" spans="19:20" x14ac:dyDescent="0.2">
      <c r="S501">
        <v>499</v>
      </c>
      <c r="T501" s="3">
        <v>155.66208811566216</v>
      </c>
    </row>
    <row r="502" spans="19:20" x14ac:dyDescent="0.2">
      <c r="S502">
        <v>500</v>
      </c>
      <c r="T502" s="3">
        <v>199.97966546757925</v>
      </c>
    </row>
    <row r="503" spans="19:20" x14ac:dyDescent="0.2">
      <c r="S503">
        <v>501</v>
      </c>
      <c r="T503" s="3">
        <v>186.45482262850592</v>
      </c>
    </row>
    <row r="504" spans="19:20" x14ac:dyDescent="0.2">
      <c r="S504">
        <v>502</v>
      </c>
      <c r="T504" s="3">
        <v>167.32409818248442</v>
      </c>
    </row>
    <row r="505" spans="19:20" x14ac:dyDescent="0.2">
      <c r="S505">
        <v>503</v>
      </c>
      <c r="T505" s="3">
        <v>173.34563805989396</v>
      </c>
    </row>
    <row r="506" spans="19:20" x14ac:dyDescent="0.2">
      <c r="S506">
        <v>504</v>
      </c>
      <c r="T506" s="3">
        <v>190.04695076555691</v>
      </c>
    </row>
    <row r="507" spans="19:20" x14ac:dyDescent="0.2">
      <c r="S507">
        <v>505</v>
      </c>
      <c r="T507" s="3">
        <v>189.44307704120817</v>
      </c>
    </row>
    <row r="508" spans="19:20" x14ac:dyDescent="0.2">
      <c r="S508">
        <v>506</v>
      </c>
      <c r="T508" s="3">
        <v>152.50319030871708</v>
      </c>
    </row>
    <row r="509" spans="19:20" x14ac:dyDescent="0.2">
      <c r="S509">
        <v>507</v>
      </c>
      <c r="T509" s="3">
        <v>188.71428521247327</v>
      </c>
    </row>
    <row r="510" spans="19:20" x14ac:dyDescent="0.2">
      <c r="S510">
        <v>508</v>
      </c>
      <c r="T510" s="3">
        <v>169.47085850193594</v>
      </c>
    </row>
    <row r="511" spans="19:20" x14ac:dyDescent="0.2">
      <c r="S511">
        <v>509</v>
      </c>
      <c r="T511" s="3">
        <v>184.36895307698882</v>
      </c>
    </row>
    <row r="512" spans="19:20" x14ac:dyDescent="0.2">
      <c r="S512">
        <v>510</v>
      </c>
      <c r="T512" s="3">
        <v>202.41660023998926</v>
      </c>
    </row>
    <row r="513" spans="19:20" x14ac:dyDescent="0.2">
      <c r="S513">
        <v>511</v>
      </c>
      <c r="T513" s="3">
        <v>190.05814879494145</v>
      </c>
    </row>
    <row r="514" spans="19:20" x14ac:dyDescent="0.2">
      <c r="S514">
        <v>512</v>
      </c>
      <c r="T514" s="3">
        <v>198.27681443777908</v>
      </c>
    </row>
    <row r="515" spans="19:20" x14ac:dyDescent="0.2">
      <c r="S515">
        <v>513</v>
      </c>
      <c r="T515" s="3">
        <v>172.34182775451103</v>
      </c>
    </row>
    <row r="516" spans="19:20" x14ac:dyDescent="0.2">
      <c r="S516">
        <v>514</v>
      </c>
      <c r="T516" s="3">
        <v>147.74068432687466</v>
      </c>
    </row>
    <row r="517" spans="19:20" x14ac:dyDescent="0.2">
      <c r="S517">
        <v>515</v>
      </c>
      <c r="T517" s="3">
        <v>191.63547554686534</v>
      </c>
    </row>
    <row r="518" spans="19:20" x14ac:dyDescent="0.2">
      <c r="S518">
        <v>516</v>
      </c>
      <c r="T518" s="3">
        <v>173.88744594900305</v>
      </c>
    </row>
    <row r="519" spans="19:20" x14ac:dyDescent="0.2">
      <c r="S519">
        <v>517</v>
      </c>
      <c r="T519" s="3">
        <v>188.56513514140377</v>
      </c>
    </row>
    <row r="520" spans="19:20" x14ac:dyDescent="0.2">
      <c r="S520">
        <v>518</v>
      </c>
      <c r="T520" s="3">
        <v>169.11728747110882</v>
      </c>
    </row>
    <row r="521" spans="19:20" x14ac:dyDescent="0.2">
      <c r="S521">
        <v>519</v>
      </c>
      <c r="T521" s="3">
        <v>198.7251915008745</v>
      </c>
    </row>
    <row r="522" spans="19:20" x14ac:dyDescent="0.2">
      <c r="S522">
        <v>520</v>
      </c>
      <c r="T522" s="3">
        <v>141.47837025898471</v>
      </c>
    </row>
    <row r="523" spans="19:20" x14ac:dyDescent="0.2">
      <c r="S523">
        <v>521</v>
      </c>
      <c r="T523" s="3">
        <v>198.56398490936277</v>
      </c>
    </row>
    <row r="524" spans="19:20" x14ac:dyDescent="0.2">
      <c r="S524">
        <v>522</v>
      </c>
      <c r="T524" s="3">
        <v>187.6979010225383</v>
      </c>
    </row>
    <row r="525" spans="19:20" x14ac:dyDescent="0.2">
      <c r="S525">
        <v>523</v>
      </c>
      <c r="T525" s="3">
        <v>171.93379906814684</v>
      </c>
    </row>
    <row r="526" spans="19:20" x14ac:dyDescent="0.2">
      <c r="S526">
        <v>524</v>
      </c>
      <c r="T526" s="3">
        <v>177.67368034540351</v>
      </c>
    </row>
    <row r="527" spans="19:20" x14ac:dyDescent="0.2">
      <c r="S527">
        <v>525</v>
      </c>
      <c r="T527" s="3">
        <v>180.51129179103413</v>
      </c>
    </row>
    <row r="528" spans="19:20" x14ac:dyDescent="0.2">
      <c r="S528">
        <v>526</v>
      </c>
      <c r="T528" s="3">
        <v>186.01997948620672</v>
      </c>
    </row>
    <row r="529" spans="19:20" x14ac:dyDescent="0.2">
      <c r="S529">
        <v>527</v>
      </c>
      <c r="T529" s="3">
        <v>179.54071437258747</v>
      </c>
    </row>
    <row r="530" spans="19:20" x14ac:dyDescent="0.2">
      <c r="S530">
        <v>528</v>
      </c>
      <c r="T530" s="3">
        <v>169.20214879940508</v>
      </c>
    </row>
    <row r="531" spans="19:20" x14ac:dyDescent="0.2">
      <c r="S531">
        <v>529</v>
      </c>
      <c r="T531" s="3">
        <v>173.19576294162565</v>
      </c>
    </row>
    <row r="532" spans="19:20" x14ac:dyDescent="0.2">
      <c r="S532">
        <v>530</v>
      </c>
      <c r="T532" s="3">
        <v>168.41234198517995</v>
      </c>
    </row>
    <row r="533" spans="19:20" x14ac:dyDescent="0.2">
      <c r="S533">
        <v>531</v>
      </c>
      <c r="T533" s="3">
        <v>176.25055592862492</v>
      </c>
    </row>
    <row r="534" spans="19:20" x14ac:dyDescent="0.2">
      <c r="S534">
        <v>532</v>
      </c>
      <c r="T534" s="3">
        <v>172.4627114547697</v>
      </c>
    </row>
    <row r="535" spans="19:20" x14ac:dyDescent="0.2">
      <c r="S535">
        <v>533</v>
      </c>
      <c r="T535" s="3">
        <v>177.36205604367657</v>
      </c>
    </row>
    <row r="536" spans="19:20" x14ac:dyDescent="0.2">
      <c r="S536">
        <v>534</v>
      </c>
      <c r="T536" s="3">
        <v>168.07697208688933</v>
      </c>
    </row>
    <row r="537" spans="19:20" x14ac:dyDescent="0.2">
      <c r="S537">
        <v>535</v>
      </c>
      <c r="T537" s="3">
        <v>189.58015202049978</v>
      </c>
    </row>
    <row r="538" spans="19:20" x14ac:dyDescent="0.2">
      <c r="S538">
        <v>536</v>
      </c>
      <c r="T538" s="3">
        <v>186.54020729499223</v>
      </c>
    </row>
    <row r="539" spans="19:20" x14ac:dyDescent="0.2">
      <c r="S539">
        <v>537</v>
      </c>
      <c r="T539" s="3">
        <v>207.81877889556756</v>
      </c>
    </row>
    <row r="540" spans="19:20" x14ac:dyDescent="0.2">
      <c r="S540">
        <v>538</v>
      </c>
      <c r="T540" s="3">
        <v>188.10947970724101</v>
      </c>
    </row>
    <row r="541" spans="19:20" x14ac:dyDescent="0.2">
      <c r="S541">
        <v>539</v>
      </c>
      <c r="T541" s="3">
        <v>192.03442428211093</v>
      </c>
    </row>
    <row r="542" spans="19:20" x14ac:dyDescent="0.2">
      <c r="S542">
        <v>540</v>
      </c>
      <c r="T542" s="3">
        <v>181.57392740740821</v>
      </c>
    </row>
    <row r="543" spans="19:20" x14ac:dyDescent="0.2">
      <c r="S543">
        <v>541</v>
      </c>
      <c r="T543" s="3">
        <v>184.65523088124883</v>
      </c>
    </row>
    <row r="544" spans="19:20" x14ac:dyDescent="0.2">
      <c r="S544">
        <v>542</v>
      </c>
      <c r="T544" s="3">
        <v>200.63352460938967</v>
      </c>
    </row>
    <row r="545" spans="19:20" x14ac:dyDescent="0.2">
      <c r="S545">
        <v>543</v>
      </c>
      <c r="T545" s="3">
        <v>191.38545801683608</v>
      </c>
    </row>
    <row r="546" spans="19:20" x14ac:dyDescent="0.2">
      <c r="S546">
        <v>544</v>
      </c>
      <c r="T546" s="3">
        <v>187.41231286567759</v>
      </c>
    </row>
    <row r="547" spans="19:20" x14ac:dyDescent="0.2">
      <c r="S547">
        <v>545</v>
      </c>
      <c r="T547" s="3">
        <v>195.96339976972484</v>
      </c>
    </row>
    <row r="548" spans="19:20" x14ac:dyDescent="0.2">
      <c r="S548">
        <v>546</v>
      </c>
      <c r="T548" s="3">
        <v>173.626481141596</v>
      </c>
    </row>
    <row r="549" spans="19:20" x14ac:dyDescent="0.2">
      <c r="S549">
        <v>547</v>
      </c>
      <c r="T549" s="3">
        <v>154.39020321209657</v>
      </c>
    </row>
    <row r="550" spans="19:20" x14ac:dyDescent="0.2">
      <c r="S550">
        <v>548</v>
      </c>
      <c r="T550" s="3">
        <v>167.22934170943532</v>
      </c>
    </row>
    <row r="551" spans="19:20" x14ac:dyDescent="0.2">
      <c r="S551">
        <v>549</v>
      </c>
      <c r="T551" s="3">
        <v>186.27716893963253</v>
      </c>
    </row>
    <row r="552" spans="19:20" x14ac:dyDescent="0.2">
      <c r="S552">
        <v>550</v>
      </c>
      <c r="T552" s="3">
        <v>162.32236932880858</v>
      </c>
    </row>
    <row r="553" spans="19:20" x14ac:dyDescent="0.2">
      <c r="S553">
        <v>551</v>
      </c>
      <c r="T553" s="3">
        <v>171.58148559663488</v>
      </c>
    </row>
    <row r="554" spans="19:20" x14ac:dyDescent="0.2">
      <c r="S554">
        <v>552</v>
      </c>
      <c r="T554" s="3">
        <v>146.11749150896827</v>
      </c>
    </row>
    <row r="555" spans="19:20" x14ac:dyDescent="0.2">
      <c r="S555">
        <v>553</v>
      </c>
      <c r="T555" s="3">
        <v>177.19046406342281</v>
      </c>
    </row>
    <row r="556" spans="19:20" x14ac:dyDescent="0.2">
      <c r="S556">
        <v>554</v>
      </c>
      <c r="T556" s="3">
        <v>167.35063271207883</v>
      </c>
    </row>
    <row r="557" spans="19:20" x14ac:dyDescent="0.2">
      <c r="S557">
        <v>555</v>
      </c>
      <c r="T557" s="3">
        <v>194.93711254459441</v>
      </c>
    </row>
    <row r="558" spans="19:20" x14ac:dyDescent="0.2">
      <c r="S558">
        <v>556</v>
      </c>
      <c r="T558" s="3">
        <v>192.48999924215138</v>
      </c>
    </row>
    <row r="559" spans="19:20" x14ac:dyDescent="0.2">
      <c r="S559">
        <v>557</v>
      </c>
      <c r="T559" s="3">
        <v>178.90889199999825</v>
      </c>
    </row>
    <row r="560" spans="19:20" x14ac:dyDescent="0.2">
      <c r="S560">
        <v>558</v>
      </c>
      <c r="T560" s="3">
        <v>181.79572400881213</v>
      </c>
    </row>
    <row r="561" spans="19:20" x14ac:dyDescent="0.2">
      <c r="S561">
        <v>559</v>
      </c>
      <c r="T561" s="3">
        <v>169.96519550997778</v>
      </c>
    </row>
    <row r="562" spans="19:20" x14ac:dyDescent="0.2">
      <c r="S562">
        <v>560</v>
      </c>
      <c r="T562" s="3">
        <v>162.43103433824697</v>
      </c>
    </row>
    <row r="563" spans="19:20" x14ac:dyDescent="0.2">
      <c r="S563">
        <v>561</v>
      </c>
      <c r="T563" s="3">
        <v>196.80361993040685</v>
      </c>
    </row>
    <row r="564" spans="19:20" x14ac:dyDescent="0.2">
      <c r="S564">
        <v>562</v>
      </c>
      <c r="T564" s="3">
        <v>191.85534943035424</v>
      </c>
    </row>
    <row r="565" spans="19:20" x14ac:dyDescent="0.2">
      <c r="S565">
        <v>563</v>
      </c>
      <c r="T565" s="3">
        <v>144.6343323948318</v>
      </c>
    </row>
    <row r="566" spans="19:20" x14ac:dyDescent="0.2">
      <c r="S566">
        <v>564</v>
      </c>
      <c r="T566" s="3">
        <v>179.73250611170167</v>
      </c>
    </row>
    <row r="567" spans="19:20" x14ac:dyDescent="0.2">
      <c r="S567">
        <v>565</v>
      </c>
      <c r="T567" s="3">
        <v>188.89622304193176</v>
      </c>
    </row>
    <row r="568" spans="19:20" x14ac:dyDescent="0.2">
      <c r="S568">
        <v>566</v>
      </c>
      <c r="T568" s="3">
        <v>170.47105933422128</v>
      </c>
    </row>
    <row r="569" spans="19:20" x14ac:dyDescent="0.2">
      <c r="S569">
        <v>567</v>
      </c>
      <c r="T569" s="3">
        <v>177.85537875515922</v>
      </c>
    </row>
    <row r="570" spans="19:20" x14ac:dyDescent="0.2">
      <c r="S570">
        <v>568</v>
      </c>
      <c r="T570" s="3">
        <v>156.51406580847933</v>
      </c>
    </row>
    <row r="571" spans="19:20" x14ac:dyDescent="0.2">
      <c r="S571">
        <v>569</v>
      </c>
      <c r="T571" s="3">
        <v>174.65632912278647</v>
      </c>
    </row>
    <row r="572" spans="19:20" x14ac:dyDescent="0.2">
      <c r="S572">
        <v>570</v>
      </c>
      <c r="T572" s="3">
        <v>180.43135485148153</v>
      </c>
    </row>
    <row r="573" spans="19:20" x14ac:dyDescent="0.2">
      <c r="S573">
        <v>571</v>
      </c>
      <c r="T573" s="3">
        <v>181.71709472133068</v>
      </c>
    </row>
    <row r="574" spans="19:20" x14ac:dyDescent="0.2">
      <c r="S574">
        <v>572</v>
      </c>
      <c r="T574" s="3">
        <v>155.43636676366336</v>
      </c>
    </row>
    <row r="575" spans="19:20" x14ac:dyDescent="0.2">
      <c r="S575">
        <v>573</v>
      </c>
      <c r="T575" s="3">
        <v>160.70380681482237</v>
      </c>
    </row>
    <row r="576" spans="19:20" x14ac:dyDescent="0.2">
      <c r="S576">
        <v>574</v>
      </c>
      <c r="T576" s="3">
        <v>171.8110596101728</v>
      </c>
    </row>
    <row r="577" spans="19:20" x14ac:dyDescent="0.2">
      <c r="S577">
        <v>575</v>
      </c>
      <c r="T577" s="3">
        <v>204.27753295434974</v>
      </c>
    </row>
    <row r="578" spans="19:20" x14ac:dyDescent="0.2">
      <c r="S578">
        <v>576</v>
      </c>
      <c r="T578" s="3">
        <v>191.85009522533625</v>
      </c>
    </row>
    <row r="579" spans="19:20" x14ac:dyDescent="0.2">
      <c r="S579">
        <v>577</v>
      </c>
      <c r="T579" s="3">
        <v>199.10607830045407</v>
      </c>
    </row>
    <row r="580" spans="19:20" x14ac:dyDescent="0.2">
      <c r="S580">
        <v>578</v>
      </c>
      <c r="T580" s="3">
        <v>183.97877628317323</v>
      </c>
    </row>
    <row r="581" spans="19:20" x14ac:dyDescent="0.2">
      <c r="S581">
        <v>579</v>
      </c>
      <c r="T581" s="3">
        <v>165.48378981903684</v>
      </c>
    </row>
    <row r="582" spans="19:20" x14ac:dyDescent="0.2">
      <c r="S582">
        <v>580</v>
      </c>
      <c r="T582" s="3">
        <v>167.24220642724231</v>
      </c>
    </row>
    <row r="583" spans="19:20" x14ac:dyDescent="0.2">
      <c r="S583">
        <v>581</v>
      </c>
      <c r="T583" s="3">
        <v>170.74992479301301</v>
      </c>
    </row>
    <row r="584" spans="19:20" x14ac:dyDescent="0.2">
      <c r="S584">
        <v>582</v>
      </c>
      <c r="T584" s="3">
        <v>183.13680735799858</v>
      </c>
    </row>
    <row r="585" spans="19:20" x14ac:dyDescent="0.2">
      <c r="S585">
        <v>583</v>
      </c>
      <c r="T585" s="3">
        <v>167.37251763150684</v>
      </c>
    </row>
    <row r="586" spans="19:20" x14ac:dyDescent="0.2">
      <c r="S586">
        <v>584</v>
      </c>
      <c r="T586" s="3">
        <v>185.27455690929708</v>
      </c>
    </row>
    <row r="587" spans="19:20" x14ac:dyDescent="0.2">
      <c r="S587">
        <v>585</v>
      </c>
      <c r="T587" s="3">
        <v>171.07964883329248</v>
      </c>
    </row>
    <row r="588" spans="19:20" x14ac:dyDescent="0.2">
      <c r="S588">
        <v>586</v>
      </c>
      <c r="T588" s="3">
        <v>169.96818867996839</v>
      </c>
    </row>
    <row r="589" spans="19:20" x14ac:dyDescent="0.2">
      <c r="S589">
        <v>587</v>
      </c>
      <c r="T589" s="3">
        <v>176.5950249454001</v>
      </c>
    </row>
    <row r="590" spans="19:20" x14ac:dyDescent="0.2">
      <c r="S590">
        <v>588</v>
      </c>
      <c r="T590" s="3">
        <v>162.72588081841226</v>
      </c>
    </row>
    <row r="591" spans="19:20" x14ac:dyDescent="0.2">
      <c r="S591">
        <v>589</v>
      </c>
      <c r="T591" s="3">
        <v>192.03828228599184</v>
      </c>
    </row>
    <row r="592" spans="19:20" x14ac:dyDescent="0.2">
      <c r="S592">
        <v>590</v>
      </c>
      <c r="T592" s="3">
        <v>189.64342982157424</v>
      </c>
    </row>
    <row r="593" spans="19:20" x14ac:dyDescent="0.2">
      <c r="S593">
        <v>591</v>
      </c>
      <c r="T593" s="3">
        <v>182.62948587641961</v>
      </c>
    </row>
    <row r="594" spans="19:20" x14ac:dyDescent="0.2">
      <c r="S594">
        <v>592</v>
      </c>
      <c r="T594" s="3">
        <v>210.78334218442021</v>
      </c>
    </row>
    <row r="595" spans="19:20" x14ac:dyDescent="0.2">
      <c r="S595">
        <v>593</v>
      </c>
      <c r="T595" s="3">
        <v>180.8237165386081</v>
      </c>
    </row>
    <row r="596" spans="19:20" x14ac:dyDescent="0.2">
      <c r="S596">
        <v>594</v>
      </c>
      <c r="T596" s="3">
        <v>214.34778280122504</v>
      </c>
    </row>
    <row r="597" spans="19:20" x14ac:dyDescent="0.2">
      <c r="S597">
        <v>595</v>
      </c>
      <c r="T597" s="3">
        <v>176.60490998370474</v>
      </c>
    </row>
    <row r="598" spans="19:20" x14ac:dyDescent="0.2">
      <c r="S598">
        <v>596</v>
      </c>
      <c r="T598" s="3">
        <v>169.44573504746947</v>
      </c>
    </row>
    <row r="599" spans="19:20" x14ac:dyDescent="0.2">
      <c r="S599">
        <v>597</v>
      </c>
      <c r="T599" s="3">
        <v>185.51504457555663</v>
      </c>
    </row>
    <row r="600" spans="19:20" x14ac:dyDescent="0.2">
      <c r="S600">
        <v>598</v>
      </c>
      <c r="T600" s="3">
        <v>200.25964117057737</v>
      </c>
    </row>
    <row r="601" spans="19:20" x14ac:dyDescent="0.2">
      <c r="S601">
        <v>599</v>
      </c>
      <c r="T601" s="3">
        <v>158.92536244244477</v>
      </c>
    </row>
    <row r="602" spans="19:20" x14ac:dyDescent="0.2">
      <c r="S602">
        <v>600</v>
      </c>
      <c r="T602" s="3">
        <v>183.8471254765368</v>
      </c>
    </row>
    <row r="603" spans="19:20" x14ac:dyDescent="0.2">
      <c r="S603">
        <v>601</v>
      </c>
      <c r="T603" s="3">
        <v>156.71946446805225</v>
      </c>
    </row>
    <row r="604" spans="19:20" x14ac:dyDescent="0.2">
      <c r="S604">
        <v>602</v>
      </c>
      <c r="T604" s="3">
        <v>162.12002190400057</v>
      </c>
    </row>
    <row r="605" spans="19:20" x14ac:dyDescent="0.2">
      <c r="S605">
        <v>603</v>
      </c>
      <c r="T605" s="3">
        <v>164.18249860612414</v>
      </c>
    </row>
    <row r="606" spans="19:20" x14ac:dyDescent="0.2">
      <c r="S606">
        <v>604</v>
      </c>
      <c r="T606" s="3">
        <v>153.5087026231316</v>
      </c>
    </row>
    <row r="607" spans="19:20" x14ac:dyDescent="0.2">
      <c r="S607">
        <v>605</v>
      </c>
      <c r="T607" s="3">
        <v>192.54245845316336</v>
      </c>
    </row>
    <row r="608" spans="19:20" x14ac:dyDescent="0.2">
      <c r="S608">
        <v>606</v>
      </c>
      <c r="T608" s="3">
        <v>181.67377836916958</v>
      </c>
    </row>
    <row r="609" spans="19:20" x14ac:dyDescent="0.2">
      <c r="S609">
        <v>607</v>
      </c>
      <c r="T609" s="3">
        <v>169.31427334428389</v>
      </c>
    </row>
    <row r="610" spans="19:20" x14ac:dyDescent="0.2">
      <c r="S610">
        <v>608</v>
      </c>
      <c r="T610" s="3">
        <v>187.93800915024354</v>
      </c>
    </row>
    <row r="611" spans="19:20" x14ac:dyDescent="0.2">
      <c r="S611">
        <v>609</v>
      </c>
      <c r="T611" s="3">
        <v>165.5670318004214</v>
      </c>
    </row>
    <row r="612" spans="19:20" x14ac:dyDescent="0.2">
      <c r="S612">
        <v>610</v>
      </c>
      <c r="T612" s="3">
        <v>193.41148314630738</v>
      </c>
    </row>
    <row r="613" spans="19:20" x14ac:dyDescent="0.2">
      <c r="S613">
        <v>611</v>
      </c>
      <c r="T613" s="3">
        <v>156.53885400174312</v>
      </c>
    </row>
    <row r="614" spans="19:20" x14ac:dyDescent="0.2">
      <c r="S614">
        <v>612</v>
      </c>
      <c r="T614" s="3">
        <v>193.12503210387669</v>
      </c>
    </row>
    <row r="615" spans="19:20" x14ac:dyDescent="0.2">
      <c r="S615">
        <v>613</v>
      </c>
      <c r="T615" s="3">
        <v>177.67147661748842</v>
      </c>
    </row>
    <row r="616" spans="19:20" x14ac:dyDescent="0.2">
      <c r="S616">
        <v>614</v>
      </c>
      <c r="T616" s="3">
        <v>187.03113754452792</v>
      </c>
    </row>
    <row r="617" spans="19:20" x14ac:dyDescent="0.2">
      <c r="S617">
        <v>615</v>
      </c>
      <c r="T617" s="3">
        <v>204.50193838693468</v>
      </c>
    </row>
    <row r="618" spans="19:20" x14ac:dyDescent="0.2">
      <c r="S618">
        <v>616</v>
      </c>
      <c r="T618" s="3">
        <v>179.72163451047891</v>
      </c>
    </row>
    <row r="619" spans="19:20" x14ac:dyDescent="0.2">
      <c r="S619">
        <v>617</v>
      </c>
      <c r="T619" s="3">
        <v>171.49573338182989</v>
      </c>
    </row>
    <row r="620" spans="19:20" x14ac:dyDescent="0.2">
      <c r="S620">
        <v>618</v>
      </c>
      <c r="T620" s="3">
        <v>182.79253561214657</v>
      </c>
    </row>
    <row r="621" spans="19:20" x14ac:dyDescent="0.2">
      <c r="S621">
        <v>619</v>
      </c>
      <c r="T621" s="3">
        <v>180.99708550044096</v>
      </c>
    </row>
    <row r="622" spans="19:20" x14ac:dyDescent="0.2">
      <c r="S622">
        <v>620</v>
      </c>
      <c r="T622" s="3">
        <v>164.60054000634659</v>
      </c>
    </row>
    <row r="623" spans="19:20" x14ac:dyDescent="0.2">
      <c r="S623">
        <v>621</v>
      </c>
      <c r="T623" s="3">
        <v>182.43375627693064</v>
      </c>
    </row>
    <row r="624" spans="19:20" x14ac:dyDescent="0.2">
      <c r="S624">
        <v>622</v>
      </c>
      <c r="T624" s="3">
        <v>171.49074711464399</v>
      </c>
    </row>
    <row r="625" spans="19:20" x14ac:dyDescent="0.2">
      <c r="S625">
        <v>623</v>
      </c>
      <c r="T625" s="3">
        <v>220.60330610146346</v>
      </c>
    </row>
    <row r="626" spans="19:20" x14ac:dyDescent="0.2">
      <c r="S626">
        <v>624</v>
      </c>
      <c r="T626" s="3">
        <v>166.58008309345584</v>
      </c>
    </row>
    <row r="627" spans="19:20" x14ac:dyDescent="0.2">
      <c r="S627">
        <v>625</v>
      </c>
      <c r="T627" s="3">
        <v>166.67040982261994</v>
      </c>
    </row>
    <row r="628" spans="19:20" x14ac:dyDescent="0.2">
      <c r="S628">
        <v>626</v>
      </c>
      <c r="T628" s="3">
        <v>169.26855642096149</v>
      </c>
    </row>
    <row r="629" spans="19:20" x14ac:dyDescent="0.2">
      <c r="S629">
        <v>627</v>
      </c>
      <c r="T629" s="3">
        <v>172.05873394828296</v>
      </c>
    </row>
    <row r="630" spans="19:20" x14ac:dyDescent="0.2">
      <c r="S630">
        <v>628</v>
      </c>
      <c r="T630" s="3">
        <v>187.158498494898</v>
      </c>
    </row>
    <row r="631" spans="19:20" x14ac:dyDescent="0.2">
      <c r="S631">
        <v>629</v>
      </c>
      <c r="T631" s="3">
        <v>157.78499865442032</v>
      </c>
    </row>
    <row r="632" spans="19:20" x14ac:dyDescent="0.2">
      <c r="S632">
        <v>630</v>
      </c>
      <c r="T632" s="3">
        <v>206.08084382016079</v>
      </c>
    </row>
    <row r="633" spans="19:20" x14ac:dyDescent="0.2">
      <c r="S633">
        <v>631</v>
      </c>
      <c r="T633" s="3">
        <v>177.20247665575357</v>
      </c>
    </row>
    <row r="634" spans="19:20" x14ac:dyDescent="0.2">
      <c r="S634">
        <v>632</v>
      </c>
      <c r="T634" s="3">
        <v>193.88885939956535</v>
      </c>
    </row>
    <row r="635" spans="19:20" x14ac:dyDescent="0.2">
      <c r="S635">
        <v>633</v>
      </c>
      <c r="T635" s="3">
        <v>177.99898827842586</v>
      </c>
    </row>
    <row r="636" spans="19:20" x14ac:dyDescent="0.2">
      <c r="S636">
        <v>634</v>
      </c>
      <c r="T636" s="3">
        <v>184.42535340785321</v>
      </c>
    </row>
    <row r="637" spans="19:20" x14ac:dyDescent="0.2">
      <c r="S637">
        <v>635</v>
      </c>
      <c r="T637" s="3">
        <v>190.81538863710901</v>
      </c>
    </row>
    <row r="638" spans="19:20" x14ac:dyDescent="0.2">
      <c r="S638">
        <v>636</v>
      </c>
      <c r="T638" s="3">
        <v>186.6337101365587</v>
      </c>
    </row>
    <row r="639" spans="19:20" x14ac:dyDescent="0.2">
      <c r="S639">
        <v>637</v>
      </c>
      <c r="T639" s="3">
        <v>165.81071424474655</v>
      </c>
    </row>
    <row r="640" spans="19:20" x14ac:dyDescent="0.2">
      <c r="S640">
        <v>638</v>
      </c>
      <c r="T640" s="3">
        <v>165.34207626833805</v>
      </c>
    </row>
    <row r="641" spans="19:20" x14ac:dyDescent="0.2">
      <c r="S641">
        <v>639</v>
      </c>
      <c r="T641" s="3">
        <v>166.93565944628853</v>
      </c>
    </row>
    <row r="642" spans="19:20" x14ac:dyDescent="0.2">
      <c r="S642">
        <v>640</v>
      </c>
      <c r="T642" s="3">
        <v>188.67784438395881</v>
      </c>
    </row>
    <row r="643" spans="19:20" x14ac:dyDescent="0.2">
      <c r="S643">
        <v>641</v>
      </c>
      <c r="T643" s="3">
        <v>169.52079853676722</v>
      </c>
    </row>
    <row r="644" spans="19:20" x14ac:dyDescent="0.2">
      <c r="S644">
        <v>642</v>
      </c>
      <c r="T644" s="3">
        <v>166.60785108407975</v>
      </c>
    </row>
    <row r="645" spans="19:20" x14ac:dyDescent="0.2">
      <c r="S645">
        <v>643</v>
      </c>
      <c r="T645" s="3">
        <v>185.69079077245092</v>
      </c>
    </row>
    <row r="646" spans="19:20" x14ac:dyDescent="0.2">
      <c r="S646">
        <v>644</v>
      </c>
      <c r="T646" s="3">
        <v>172.95524585422385</v>
      </c>
    </row>
    <row r="647" spans="19:20" x14ac:dyDescent="0.2">
      <c r="S647">
        <v>645</v>
      </c>
      <c r="T647" s="3">
        <v>174.93041248286536</v>
      </c>
    </row>
    <row r="648" spans="19:20" x14ac:dyDescent="0.2">
      <c r="S648">
        <v>646</v>
      </c>
      <c r="T648" s="3">
        <v>190.59341742536381</v>
      </c>
    </row>
    <row r="649" spans="19:20" x14ac:dyDescent="0.2">
      <c r="S649">
        <v>647</v>
      </c>
      <c r="T649" s="3">
        <v>177.11058564865374</v>
      </c>
    </row>
    <row r="650" spans="19:20" x14ac:dyDescent="0.2">
      <c r="S650">
        <v>648</v>
      </c>
      <c r="T650" s="3">
        <v>180.05540280006846</v>
      </c>
    </row>
    <row r="651" spans="19:20" x14ac:dyDescent="0.2">
      <c r="S651">
        <v>649</v>
      </c>
      <c r="T651" s="3">
        <v>180.67944644932621</v>
      </c>
    </row>
    <row r="652" spans="19:20" x14ac:dyDescent="0.2">
      <c r="S652">
        <v>650</v>
      </c>
      <c r="T652" s="3">
        <v>197.82396257157336</v>
      </c>
    </row>
    <row r="653" spans="19:20" x14ac:dyDescent="0.2">
      <c r="S653">
        <v>651</v>
      </c>
      <c r="T653" s="3">
        <v>189.98469557235387</v>
      </c>
    </row>
    <row r="654" spans="19:20" x14ac:dyDescent="0.2">
      <c r="S654">
        <v>652</v>
      </c>
      <c r="T654" s="3">
        <v>197.4686160212546</v>
      </c>
    </row>
    <row r="655" spans="19:20" x14ac:dyDescent="0.2">
      <c r="S655">
        <v>653</v>
      </c>
      <c r="T655" s="3">
        <v>173.35953395077655</v>
      </c>
    </row>
    <row r="656" spans="19:20" x14ac:dyDescent="0.2">
      <c r="S656">
        <v>654</v>
      </c>
      <c r="T656" s="3">
        <v>195.88503972540067</v>
      </c>
    </row>
    <row r="657" spans="19:20" x14ac:dyDescent="0.2">
      <c r="S657">
        <v>655</v>
      </c>
      <c r="T657" s="3">
        <v>183.02465853654533</v>
      </c>
    </row>
    <row r="658" spans="19:20" x14ac:dyDescent="0.2">
      <c r="S658">
        <v>656</v>
      </c>
      <c r="T658" s="3">
        <v>177.29106239439611</v>
      </c>
    </row>
    <row r="659" spans="19:20" x14ac:dyDescent="0.2">
      <c r="S659">
        <v>657</v>
      </c>
      <c r="T659" s="3">
        <v>185.76302177516027</v>
      </c>
    </row>
    <row r="660" spans="19:20" x14ac:dyDescent="0.2">
      <c r="S660">
        <v>658</v>
      </c>
      <c r="T660" s="3">
        <v>156.20165349606555</v>
      </c>
    </row>
    <row r="661" spans="19:20" x14ac:dyDescent="0.2">
      <c r="S661">
        <v>659</v>
      </c>
      <c r="T661" s="3">
        <v>168.49275509989394</v>
      </c>
    </row>
    <row r="662" spans="19:20" x14ac:dyDescent="0.2">
      <c r="S662">
        <v>660</v>
      </c>
      <c r="T662" s="3">
        <v>165.8186901080966</v>
      </c>
    </row>
    <row r="663" spans="19:20" x14ac:dyDescent="0.2">
      <c r="S663">
        <v>661</v>
      </c>
      <c r="T663" s="3">
        <v>184.41085967178779</v>
      </c>
    </row>
    <row r="664" spans="19:20" x14ac:dyDescent="0.2">
      <c r="S664">
        <v>662</v>
      </c>
      <c r="T664" s="3">
        <v>149.88595617391908</v>
      </c>
    </row>
    <row r="665" spans="19:20" x14ac:dyDescent="0.2">
      <c r="S665">
        <v>663</v>
      </c>
      <c r="T665" s="3">
        <v>170.24521534012271</v>
      </c>
    </row>
    <row r="666" spans="19:20" x14ac:dyDescent="0.2">
      <c r="S666">
        <v>664</v>
      </c>
      <c r="T666" s="3">
        <v>189.56077371633617</v>
      </c>
    </row>
    <row r="667" spans="19:20" x14ac:dyDescent="0.2">
      <c r="S667">
        <v>665</v>
      </c>
      <c r="T667" s="3">
        <v>167.07219834525071</v>
      </c>
    </row>
    <row r="668" spans="19:20" x14ac:dyDescent="0.2">
      <c r="S668">
        <v>666</v>
      </c>
      <c r="T668" s="3">
        <v>172.3091354099262</v>
      </c>
    </row>
    <row r="669" spans="19:20" x14ac:dyDescent="0.2">
      <c r="S669">
        <v>667</v>
      </c>
      <c r="T669" s="3">
        <v>182.75193550817016</v>
      </c>
    </row>
    <row r="670" spans="19:20" x14ac:dyDescent="0.2">
      <c r="S670">
        <v>668</v>
      </c>
      <c r="T670" s="3">
        <v>172.48510770216626</v>
      </c>
    </row>
    <row r="671" spans="19:20" x14ac:dyDescent="0.2">
      <c r="S671">
        <v>669</v>
      </c>
      <c r="T671" s="3">
        <v>208.6607735632814</v>
      </c>
    </row>
    <row r="672" spans="19:20" x14ac:dyDescent="0.2">
      <c r="S672">
        <v>670</v>
      </c>
      <c r="T672" s="3">
        <v>189.06411650778912</v>
      </c>
    </row>
    <row r="673" spans="19:20" x14ac:dyDescent="0.2">
      <c r="S673">
        <v>671</v>
      </c>
      <c r="T673" s="3">
        <v>171.6381717301966</v>
      </c>
    </row>
    <row r="674" spans="19:20" x14ac:dyDescent="0.2">
      <c r="S674">
        <v>672</v>
      </c>
      <c r="T674" s="3">
        <v>189.70942058588469</v>
      </c>
    </row>
    <row r="675" spans="19:20" x14ac:dyDescent="0.2">
      <c r="S675">
        <v>673</v>
      </c>
      <c r="T675" s="3">
        <v>193.87053007758823</v>
      </c>
    </row>
    <row r="676" spans="19:20" x14ac:dyDescent="0.2">
      <c r="S676">
        <v>674</v>
      </c>
      <c r="T676" s="3">
        <v>200.34009378163788</v>
      </c>
    </row>
    <row r="677" spans="19:20" x14ac:dyDescent="0.2">
      <c r="S677">
        <v>675</v>
      </c>
      <c r="T677" s="3">
        <v>178.4316841784638</v>
      </c>
    </row>
    <row r="678" spans="19:20" x14ac:dyDescent="0.2">
      <c r="S678">
        <v>676</v>
      </c>
      <c r="T678" s="3">
        <v>173.1658967806259</v>
      </c>
    </row>
    <row r="679" spans="19:20" x14ac:dyDescent="0.2">
      <c r="S679">
        <v>677</v>
      </c>
      <c r="T679" s="3">
        <v>179.627334863925</v>
      </c>
    </row>
    <row r="680" spans="19:20" x14ac:dyDescent="0.2">
      <c r="S680">
        <v>678</v>
      </c>
      <c r="T680" s="3">
        <v>201.74979942775659</v>
      </c>
    </row>
    <row r="681" spans="19:20" x14ac:dyDescent="0.2">
      <c r="S681">
        <v>679</v>
      </c>
      <c r="T681" s="3">
        <v>168.52593998561338</v>
      </c>
    </row>
    <row r="682" spans="19:20" x14ac:dyDescent="0.2">
      <c r="S682">
        <v>680</v>
      </c>
      <c r="T682" s="3">
        <v>181.20631015405007</v>
      </c>
    </row>
    <row r="683" spans="19:20" x14ac:dyDescent="0.2">
      <c r="S683">
        <v>681</v>
      </c>
      <c r="T683" s="3">
        <v>187.54193012316591</v>
      </c>
    </row>
    <row r="684" spans="19:20" x14ac:dyDescent="0.2">
      <c r="S684">
        <v>682</v>
      </c>
      <c r="T684" s="3">
        <v>178.71433041406078</v>
      </c>
    </row>
    <row r="685" spans="19:20" x14ac:dyDescent="0.2">
      <c r="S685">
        <v>683</v>
      </c>
      <c r="T685" s="3">
        <v>189.92308242612879</v>
      </c>
    </row>
    <row r="686" spans="19:20" x14ac:dyDescent="0.2">
      <c r="S686">
        <v>684</v>
      </c>
      <c r="T686" s="3">
        <v>186.88406534009843</v>
      </c>
    </row>
    <row r="687" spans="19:20" x14ac:dyDescent="0.2">
      <c r="S687">
        <v>685</v>
      </c>
      <c r="T687" s="3">
        <v>168.07707868710256</v>
      </c>
    </row>
    <row r="688" spans="19:20" x14ac:dyDescent="0.2">
      <c r="S688">
        <v>686</v>
      </c>
      <c r="T688" s="3">
        <v>179.49032588701843</v>
      </c>
    </row>
    <row r="689" spans="19:20" x14ac:dyDescent="0.2">
      <c r="S689">
        <v>687</v>
      </c>
      <c r="T689" s="3">
        <v>166.82975104008162</v>
      </c>
    </row>
    <row r="690" spans="19:20" x14ac:dyDescent="0.2">
      <c r="S690">
        <v>688</v>
      </c>
      <c r="T690" s="3">
        <v>158.57465176510627</v>
      </c>
    </row>
    <row r="691" spans="19:20" x14ac:dyDescent="0.2">
      <c r="S691">
        <v>689</v>
      </c>
      <c r="T691" s="3">
        <v>197.20152571674586</v>
      </c>
    </row>
    <row r="692" spans="19:20" x14ac:dyDescent="0.2">
      <c r="S692">
        <v>690</v>
      </c>
      <c r="T692" s="3">
        <v>189.75809875144003</v>
      </c>
    </row>
    <row r="693" spans="19:20" x14ac:dyDescent="0.2">
      <c r="S693">
        <v>691</v>
      </c>
      <c r="T693" s="3">
        <v>220.68498550093224</v>
      </c>
    </row>
    <row r="694" spans="19:20" x14ac:dyDescent="0.2">
      <c r="S694">
        <v>692</v>
      </c>
      <c r="T694" s="3">
        <v>199.4509619196802</v>
      </c>
    </row>
    <row r="695" spans="19:20" x14ac:dyDescent="0.2">
      <c r="S695">
        <v>693</v>
      </c>
      <c r="T695" s="3">
        <v>181.352376421174</v>
      </c>
    </row>
    <row r="696" spans="19:20" x14ac:dyDescent="0.2">
      <c r="S696">
        <v>694</v>
      </c>
      <c r="T696" s="3">
        <v>193.74280981999101</v>
      </c>
    </row>
    <row r="697" spans="19:20" x14ac:dyDescent="0.2">
      <c r="S697">
        <v>695</v>
      </c>
      <c r="T697" s="3">
        <v>158.7074593606493</v>
      </c>
    </row>
    <row r="698" spans="19:20" x14ac:dyDescent="0.2">
      <c r="S698">
        <v>696</v>
      </c>
      <c r="T698" s="3">
        <v>181.23757398738707</v>
      </c>
    </row>
    <row r="699" spans="19:20" x14ac:dyDescent="0.2">
      <c r="S699">
        <v>697</v>
      </c>
      <c r="T699" s="3">
        <v>165.48240792139788</v>
      </c>
    </row>
    <row r="700" spans="19:20" x14ac:dyDescent="0.2">
      <c r="S700">
        <v>698</v>
      </c>
      <c r="T700" s="3">
        <v>194.94130550040771</v>
      </c>
    </row>
    <row r="701" spans="19:20" x14ac:dyDescent="0.2">
      <c r="S701">
        <v>699</v>
      </c>
      <c r="T701" s="3">
        <v>192.35876374627705</v>
      </c>
    </row>
    <row r="702" spans="19:20" x14ac:dyDescent="0.2">
      <c r="S702">
        <v>700</v>
      </c>
      <c r="T702" s="3">
        <v>190.89459069104836</v>
      </c>
    </row>
    <row r="703" spans="19:20" x14ac:dyDescent="0.2">
      <c r="S703">
        <v>701</v>
      </c>
      <c r="T703" s="3">
        <v>198.7202838192151</v>
      </c>
    </row>
    <row r="704" spans="19:20" x14ac:dyDescent="0.2">
      <c r="S704">
        <v>702</v>
      </c>
      <c r="T704" s="3">
        <v>174.02816298434783</v>
      </c>
    </row>
    <row r="705" spans="19:20" x14ac:dyDescent="0.2">
      <c r="S705">
        <v>703</v>
      </c>
      <c r="T705" s="3">
        <v>170.79005955648046</v>
      </c>
    </row>
    <row r="706" spans="19:20" x14ac:dyDescent="0.2">
      <c r="S706">
        <v>704</v>
      </c>
      <c r="T706" s="3">
        <v>183.67544538215068</v>
      </c>
    </row>
    <row r="707" spans="19:20" x14ac:dyDescent="0.2">
      <c r="S707">
        <v>705</v>
      </c>
      <c r="T707" s="3">
        <v>194.79640275954239</v>
      </c>
    </row>
    <row r="708" spans="19:20" x14ac:dyDescent="0.2">
      <c r="S708">
        <v>706</v>
      </c>
      <c r="T708" s="3">
        <v>192.95063139820368</v>
      </c>
    </row>
    <row r="709" spans="19:20" x14ac:dyDescent="0.2">
      <c r="S709">
        <v>707</v>
      </c>
      <c r="T709" s="3">
        <v>175.76641071659509</v>
      </c>
    </row>
    <row r="710" spans="19:20" x14ac:dyDescent="0.2">
      <c r="S710">
        <v>708</v>
      </c>
      <c r="T710" s="3">
        <v>185.38699722161596</v>
      </c>
    </row>
    <row r="711" spans="19:20" x14ac:dyDescent="0.2">
      <c r="S711">
        <v>709</v>
      </c>
      <c r="T711" s="3">
        <v>208.3600156259389</v>
      </c>
    </row>
    <row r="712" spans="19:20" x14ac:dyDescent="0.2">
      <c r="S712">
        <v>710</v>
      </c>
      <c r="T712" s="3">
        <v>161.91967841356086</v>
      </c>
    </row>
    <row r="713" spans="19:20" x14ac:dyDescent="0.2">
      <c r="S713">
        <v>711</v>
      </c>
      <c r="T713" s="3">
        <v>173.27868706644472</v>
      </c>
    </row>
    <row r="714" spans="19:20" x14ac:dyDescent="0.2">
      <c r="S714">
        <v>712</v>
      </c>
      <c r="T714" s="3">
        <v>186.94850072318999</v>
      </c>
    </row>
    <row r="715" spans="19:20" x14ac:dyDescent="0.2">
      <c r="S715">
        <v>713</v>
      </c>
      <c r="T715" s="3">
        <v>190.05200677063141</v>
      </c>
    </row>
    <row r="716" spans="19:20" x14ac:dyDescent="0.2">
      <c r="S716">
        <v>714</v>
      </c>
      <c r="T716" s="3">
        <v>196.85955099120665</v>
      </c>
    </row>
    <row r="717" spans="19:20" x14ac:dyDescent="0.2">
      <c r="S717">
        <v>715</v>
      </c>
      <c r="T717" s="3">
        <v>175.03805364119435</v>
      </c>
    </row>
    <row r="718" spans="19:20" x14ac:dyDescent="0.2">
      <c r="S718">
        <v>716</v>
      </c>
      <c r="T718" s="3">
        <v>193.74812070724016</v>
      </c>
    </row>
    <row r="719" spans="19:20" x14ac:dyDescent="0.2">
      <c r="S719">
        <v>717</v>
      </c>
      <c r="T719" s="3">
        <v>186.22664256779038</v>
      </c>
    </row>
    <row r="720" spans="19:20" x14ac:dyDescent="0.2">
      <c r="S720">
        <v>718</v>
      </c>
      <c r="T720" s="3">
        <v>185.37256848293677</v>
      </c>
    </row>
    <row r="721" spans="19:20" x14ac:dyDescent="0.2">
      <c r="S721">
        <v>719</v>
      </c>
      <c r="T721" s="3">
        <v>181.12262326883291</v>
      </c>
    </row>
    <row r="722" spans="19:20" x14ac:dyDescent="0.2">
      <c r="S722">
        <v>720</v>
      </c>
      <c r="T722" s="3">
        <v>180.29095479192148</v>
      </c>
    </row>
    <row r="723" spans="19:20" x14ac:dyDescent="0.2">
      <c r="S723">
        <v>721</v>
      </c>
      <c r="T723" s="3">
        <v>181.28081615733589</v>
      </c>
    </row>
    <row r="724" spans="19:20" x14ac:dyDescent="0.2">
      <c r="S724">
        <v>722</v>
      </c>
      <c r="T724" s="3">
        <v>175.17219902389516</v>
      </c>
    </row>
    <row r="725" spans="19:20" x14ac:dyDescent="0.2">
      <c r="S725">
        <v>723</v>
      </c>
      <c r="T725" s="3">
        <v>184.79480677592673</v>
      </c>
    </row>
    <row r="726" spans="19:20" x14ac:dyDescent="0.2">
      <c r="S726">
        <v>724</v>
      </c>
      <c r="T726" s="3">
        <v>178.9084828919336</v>
      </c>
    </row>
    <row r="727" spans="19:20" x14ac:dyDescent="0.2">
      <c r="S727">
        <v>725</v>
      </c>
      <c r="T727" s="3">
        <v>204.87324115495025</v>
      </c>
    </row>
    <row r="728" spans="19:20" x14ac:dyDescent="0.2">
      <c r="S728">
        <v>726</v>
      </c>
      <c r="T728" s="3">
        <v>190.69746292293343</v>
      </c>
    </row>
    <row r="729" spans="19:20" x14ac:dyDescent="0.2">
      <c r="S729">
        <v>727</v>
      </c>
      <c r="T729" s="3">
        <v>206.7887306165301</v>
      </c>
    </row>
    <row r="730" spans="19:20" x14ac:dyDescent="0.2">
      <c r="S730">
        <v>728</v>
      </c>
      <c r="T730" s="3">
        <v>179.20672218615522</v>
      </c>
    </row>
    <row r="731" spans="19:20" x14ac:dyDescent="0.2">
      <c r="S731">
        <v>729</v>
      </c>
      <c r="T731" s="3">
        <v>154.62933199547282</v>
      </c>
    </row>
    <row r="732" spans="19:20" x14ac:dyDescent="0.2">
      <c r="S732">
        <v>730</v>
      </c>
      <c r="T732" s="3">
        <v>183.51688007048983</v>
      </c>
    </row>
    <row r="733" spans="19:20" x14ac:dyDescent="0.2">
      <c r="S733">
        <v>731</v>
      </c>
      <c r="T733" s="3">
        <v>158.18641769178859</v>
      </c>
    </row>
    <row r="734" spans="19:20" x14ac:dyDescent="0.2">
      <c r="S734">
        <v>732</v>
      </c>
      <c r="T734" s="3">
        <v>206.41289135632331</v>
      </c>
    </row>
    <row r="735" spans="19:20" x14ac:dyDescent="0.2">
      <c r="S735">
        <v>733</v>
      </c>
      <c r="T735" s="3">
        <v>192.31411528386633</v>
      </c>
    </row>
    <row r="736" spans="19:20" x14ac:dyDescent="0.2">
      <c r="S736">
        <v>734</v>
      </c>
      <c r="T736" s="3">
        <v>188.881215506828</v>
      </c>
    </row>
    <row r="737" spans="19:20" x14ac:dyDescent="0.2">
      <c r="S737">
        <v>735</v>
      </c>
      <c r="T737" s="3">
        <v>186.99410958741862</v>
      </c>
    </row>
    <row r="738" spans="19:20" x14ac:dyDescent="0.2">
      <c r="S738">
        <v>736</v>
      </c>
      <c r="T738" s="3">
        <v>180.41975972035058</v>
      </c>
    </row>
    <row r="739" spans="19:20" x14ac:dyDescent="0.2">
      <c r="S739">
        <v>737</v>
      </c>
      <c r="T739" s="3">
        <v>179.48017526058968</v>
      </c>
    </row>
    <row r="740" spans="19:20" x14ac:dyDescent="0.2">
      <c r="S740">
        <v>738</v>
      </c>
      <c r="T740" s="3">
        <v>172.72090919285563</v>
      </c>
    </row>
    <row r="741" spans="19:20" x14ac:dyDescent="0.2">
      <c r="S741">
        <v>739</v>
      </c>
      <c r="T741" s="3">
        <v>200.33197244880589</v>
      </c>
    </row>
    <row r="742" spans="19:20" x14ac:dyDescent="0.2">
      <c r="S742">
        <v>740</v>
      </c>
      <c r="T742" s="3">
        <v>175.71387809196057</v>
      </c>
    </row>
    <row r="743" spans="19:20" x14ac:dyDescent="0.2">
      <c r="S743">
        <v>741</v>
      </c>
      <c r="T743" s="3">
        <v>168.27009519330596</v>
      </c>
    </row>
    <row r="744" spans="19:20" x14ac:dyDescent="0.2">
      <c r="S744">
        <v>742</v>
      </c>
      <c r="T744" s="3">
        <v>182.84596880204793</v>
      </c>
    </row>
    <row r="745" spans="19:20" x14ac:dyDescent="0.2">
      <c r="S745">
        <v>743</v>
      </c>
      <c r="T745" s="3">
        <v>160.2899676774789</v>
      </c>
    </row>
    <row r="746" spans="19:20" x14ac:dyDescent="0.2">
      <c r="S746">
        <v>744</v>
      </c>
      <c r="T746" s="3">
        <v>196.8590075125087</v>
      </c>
    </row>
    <row r="747" spans="19:20" x14ac:dyDescent="0.2">
      <c r="S747">
        <v>745</v>
      </c>
      <c r="T747" s="3">
        <v>183.65807752622368</v>
      </c>
    </row>
    <row r="748" spans="19:20" x14ac:dyDescent="0.2">
      <c r="S748">
        <v>746</v>
      </c>
      <c r="T748" s="3">
        <v>174.37340455276802</v>
      </c>
    </row>
    <row r="749" spans="19:20" x14ac:dyDescent="0.2">
      <c r="S749">
        <v>747</v>
      </c>
      <c r="T749" s="3">
        <v>164.67075094114045</v>
      </c>
    </row>
    <row r="750" spans="19:20" x14ac:dyDescent="0.2">
      <c r="S750">
        <v>748</v>
      </c>
      <c r="T750" s="3">
        <v>159.6466278547976</v>
      </c>
    </row>
    <row r="751" spans="19:20" x14ac:dyDescent="0.2">
      <c r="S751">
        <v>749</v>
      </c>
      <c r="T751" s="3">
        <v>168.89008441961221</v>
      </c>
    </row>
    <row r="752" spans="19:20" x14ac:dyDescent="0.2">
      <c r="S752">
        <v>750</v>
      </c>
      <c r="T752" s="3">
        <v>165.6914879983749</v>
      </c>
    </row>
    <row r="753" spans="19:20" x14ac:dyDescent="0.2">
      <c r="S753">
        <v>751</v>
      </c>
      <c r="T753" s="3">
        <v>192.02757361515401</v>
      </c>
    </row>
    <row r="754" spans="19:20" x14ac:dyDescent="0.2">
      <c r="S754">
        <v>752</v>
      </c>
      <c r="T754" s="3">
        <v>171.83086522539529</v>
      </c>
    </row>
    <row r="755" spans="19:20" x14ac:dyDescent="0.2">
      <c r="S755">
        <v>753</v>
      </c>
      <c r="T755" s="3">
        <v>157.01239812860499</v>
      </c>
    </row>
    <row r="756" spans="19:20" x14ac:dyDescent="0.2">
      <c r="S756">
        <v>754</v>
      </c>
      <c r="T756" s="3">
        <v>198.40658617640543</v>
      </c>
    </row>
    <row r="757" spans="19:20" x14ac:dyDescent="0.2">
      <c r="S757">
        <v>755</v>
      </c>
      <c r="T757" s="3">
        <v>144.28193616758583</v>
      </c>
    </row>
    <row r="758" spans="19:20" x14ac:dyDescent="0.2">
      <c r="S758">
        <v>756</v>
      </c>
      <c r="T758" s="3">
        <v>211.21445287569358</v>
      </c>
    </row>
    <row r="759" spans="19:20" x14ac:dyDescent="0.2">
      <c r="S759">
        <v>757</v>
      </c>
      <c r="T759" s="3">
        <v>176.81960876349206</v>
      </c>
    </row>
    <row r="760" spans="19:20" x14ac:dyDescent="0.2">
      <c r="S760">
        <v>758</v>
      </c>
      <c r="T760" s="3">
        <v>178.83075543684532</v>
      </c>
    </row>
    <row r="761" spans="19:20" x14ac:dyDescent="0.2">
      <c r="S761">
        <v>759</v>
      </c>
      <c r="T761" s="3">
        <v>186.60399641769925</v>
      </c>
    </row>
    <row r="762" spans="19:20" x14ac:dyDescent="0.2">
      <c r="S762">
        <v>760</v>
      </c>
      <c r="T762" s="3">
        <v>177.54166545771093</v>
      </c>
    </row>
    <row r="763" spans="19:20" x14ac:dyDescent="0.2">
      <c r="S763">
        <v>761</v>
      </c>
      <c r="T763" s="3">
        <v>163.51100359085564</v>
      </c>
    </row>
    <row r="764" spans="19:20" x14ac:dyDescent="0.2">
      <c r="S764">
        <v>762</v>
      </c>
      <c r="T764" s="3">
        <v>183.4877314717898</v>
      </c>
    </row>
    <row r="765" spans="19:20" x14ac:dyDescent="0.2">
      <c r="S765">
        <v>763</v>
      </c>
      <c r="T765" s="3">
        <v>184.03486664515367</v>
      </c>
    </row>
    <row r="766" spans="19:20" x14ac:dyDescent="0.2">
      <c r="S766">
        <v>764</v>
      </c>
      <c r="T766" s="3">
        <v>194.03874822033677</v>
      </c>
    </row>
    <row r="767" spans="19:20" x14ac:dyDescent="0.2">
      <c r="S767">
        <v>765</v>
      </c>
      <c r="T767" s="3">
        <v>183.8474320089484</v>
      </c>
    </row>
    <row r="768" spans="19:20" x14ac:dyDescent="0.2">
      <c r="S768">
        <v>766</v>
      </c>
      <c r="T768" s="3">
        <v>200.85878420492909</v>
      </c>
    </row>
    <row r="769" spans="19:20" x14ac:dyDescent="0.2">
      <c r="S769">
        <v>767</v>
      </c>
      <c r="T769" s="3">
        <v>173.18882190736397</v>
      </c>
    </row>
    <row r="770" spans="19:20" x14ac:dyDescent="0.2">
      <c r="S770">
        <v>768</v>
      </c>
      <c r="T770" s="3">
        <v>187.6495010261973</v>
      </c>
    </row>
    <row r="771" spans="19:20" x14ac:dyDescent="0.2">
      <c r="S771">
        <v>769</v>
      </c>
      <c r="T771" s="3">
        <v>170.26448241094644</v>
      </c>
    </row>
    <row r="772" spans="19:20" x14ac:dyDescent="0.2">
      <c r="S772">
        <v>770</v>
      </c>
      <c r="T772" s="3">
        <v>193.68506757303061</v>
      </c>
    </row>
    <row r="773" spans="19:20" x14ac:dyDescent="0.2">
      <c r="S773">
        <v>771</v>
      </c>
      <c r="T773" s="3">
        <v>176.03013000087063</v>
      </c>
    </row>
    <row r="774" spans="19:20" x14ac:dyDescent="0.2">
      <c r="S774">
        <v>772</v>
      </c>
      <c r="T774" s="3">
        <v>202.28327061432421</v>
      </c>
    </row>
    <row r="775" spans="19:20" x14ac:dyDescent="0.2">
      <c r="S775">
        <v>773</v>
      </c>
      <c r="T775" s="3">
        <v>150.71363736705376</v>
      </c>
    </row>
    <row r="776" spans="19:20" x14ac:dyDescent="0.2">
      <c r="S776">
        <v>774</v>
      </c>
      <c r="T776" s="3">
        <v>178.17127672115257</v>
      </c>
    </row>
    <row r="777" spans="19:20" x14ac:dyDescent="0.2">
      <c r="S777">
        <v>775</v>
      </c>
      <c r="T777" s="3">
        <v>166.2717325457663</v>
      </c>
    </row>
    <row r="778" spans="19:20" x14ac:dyDescent="0.2">
      <c r="S778">
        <v>776</v>
      </c>
      <c r="T778" s="3">
        <v>202.85447249082441</v>
      </c>
    </row>
    <row r="779" spans="19:20" x14ac:dyDescent="0.2">
      <c r="S779">
        <v>777</v>
      </c>
      <c r="T779" s="3">
        <v>191.76481554325312</v>
      </c>
    </row>
    <row r="780" spans="19:20" x14ac:dyDescent="0.2">
      <c r="S780">
        <v>778</v>
      </c>
      <c r="T780" s="3">
        <v>190.38449328799365</v>
      </c>
    </row>
    <row r="781" spans="19:20" x14ac:dyDescent="0.2">
      <c r="S781">
        <v>779</v>
      </c>
      <c r="T781" s="3">
        <v>159.18507407318202</v>
      </c>
    </row>
    <row r="782" spans="19:20" x14ac:dyDescent="0.2">
      <c r="S782">
        <v>780</v>
      </c>
      <c r="T782" s="3">
        <v>164.9195091547594</v>
      </c>
    </row>
    <row r="783" spans="19:20" x14ac:dyDescent="0.2">
      <c r="S783">
        <v>781</v>
      </c>
      <c r="T783" s="3">
        <v>170.70412620130398</v>
      </c>
    </row>
    <row r="784" spans="19:20" x14ac:dyDescent="0.2">
      <c r="S784">
        <v>782</v>
      </c>
      <c r="T784" s="3">
        <v>183.09475430225532</v>
      </c>
    </row>
    <row r="785" spans="19:20" x14ac:dyDescent="0.2">
      <c r="S785">
        <v>783</v>
      </c>
      <c r="T785" s="3">
        <v>161.0128995333296</v>
      </c>
    </row>
    <row r="786" spans="19:20" x14ac:dyDescent="0.2">
      <c r="S786">
        <v>784</v>
      </c>
      <c r="T786" s="3">
        <v>173.83531529680627</v>
      </c>
    </row>
    <row r="787" spans="19:20" x14ac:dyDescent="0.2">
      <c r="S787">
        <v>785</v>
      </c>
      <c r="T787" s="3">
        <v>173.19438060886273</v>
      </c>
    </row>
    <row r="788" spans="19:20" x14ac:dyDescent="0.2">
      <c r="S788">
        <v>786</v>
      </c>
      <c r="T788" s="3">
        <v>174.33423631784527</v>
      </c>
    </row>
    <row r="789" spans="19:20" x14ac:dyDescent="0.2">
      <c r="S789">
        <v>787</v>
      </c>
      <c r="T789" s="3">
        <v>175.79791125085094</v>
      </c>
    </row>
    <row r="790" spans="19:20" x14ac:dyDescent="0.2">
      <c r="S790">
        <v>788</v>
      </c>
      <c r="T790" s="3">
        <v>173.86499524434933</v>
      </c>
    </row>
    <row r="791" spans="19:20" x14ac:dyDescent="0.2">
      <c r="S791">
        <v>789</v>
      </c>
      <c r="T791" s="3">
        <v>148.79754273850412</v>
      </c>
    </row>
    <row r="792" spans="19:20" x14ac:dyDescent="0.2">
      <c r="S792">
        <v>790</v>
      </c>
      <c r="T792" s="3">
        <v>166.55012843071933</v>
      </c>
    </row>
    <row r="793" spans="19:20" x14ac:dyDescent="0.2">
      <c r="S793">
        <v>791</v>
      </c>
      <c r="T793" s="3">
        <v>173.7648690557925</v>
      </c>
    </row>
    <row r="794" spans="19:20" x14ac:dyDescent="0.2">
      <c r="S794">
        <v>792</v>
      </c>
      <c r="T794" s="3">
        <v>210.89778108636082</v>
      </c>
    </row>
    <row r="795" spans="19:20" x14ac:dyDescent="0.2">
      <c r="S795">
        <v>793</v>
      </c>
      <c r="T795" s="3">
        <v>176.13411891430971</v>
      </c>
    </row>
    <row r="796" spans="19:20" x14ac:dyDescent="0.2">
      <c r="S796">
        <v>794</v>
      </c>
      <c r="T796" s="3">
        <v>167.87993623616094</v>
      </c>
    </row>
    <row r="797" spans="19:20" x14ac:dyDescent="0.2">
      <c r="S797">
        <v>795</v>
      </c>
      <c r="T797" s="3">
        <v>186.18330989790419</v>
      </c>
    </row>
    <row r="798" spans="19:20" x14ac:dyDescent="0.2">
      <c r="S798">
        <v>796</v>
      </c>
      <c r="T798" s="3">
        <v>164.99105255134916</v>
      </c>
    </row>
    <row r="799" spans="19:20" x14ac:dyDescent="0.2">
      <c r="S799">
        <v>797</v>
      </c>
      <c r="T799" s="3">
        <v>157.00205130660504</v>
      </c>
    </row>
    <row r="800" spans="19:20" x14ac:dyDescent="0.2">
      <c r="S800">
        <v>798</v>
      </c>
      <c r="T800" s="3">
        <v>186.76972930728806</v>
      </c>
    </row>
    <row r="801" spans="19:20" x14ac:dyDescent="0.2">
      <c r="S801">
        <v>799</v>
      </c>
      <c r="T801" s="3">
        <v>186.12012522659643</v>
      </c>
    </row>
    <row r="802" spans="19:20" x14ac:dyDescent="0.2">
      <c r="S802">
        <v>800</v>
      </c>
      <c r="T802" s="3">
        <v>175.9926885011019</v>
      </c>
    </row>
    <row r="803" spans="19:20" x14ac:dyDescent="0.2">
      <c r="S803">
        <v>801</v>
      </c>
      <c r="T803" s="3">
        <v>192.90339042286473</v>
      </c>
    </row>
    <row r="804" spans="19:20" x14ac:dyDescent="0.2">
      <c r="S804">
        <v>802</v>
      </c>
      <c r="T804" s="3">
        <v>162.17804640914267</v>
      </c>
    </row>
    <row r="805" spans="19:20" x14ac:dyDescent="0.2">
      <c r="S805">
        <v>803</v>
      </c>
      <c r="T805" s="3">
        <v>152.94242594521705</v>
      </c>
    </row>
    <row r="806" spans="19:20" x14ac:dyDescent="0.2">
      <c r="S806">
        <v>804</v>
      </c>
      <c r="T806" s="3">
        <v>165.30818668906417</v>
      </c>
    </row>
    <row r="807" spans="19:20" x14ac:dyDescent="0.2">
      <c r="S807">
        <v>805</v>
      </c>
      <c r="T807" s="3">
        <v>172.899764103004</v>
      </c>
    </row>
    <row r="808" spans="19:20" x14ac:dyDescent="0.2">
      <c r="S808">
        <v>806</v>
      </c>
      <c r="T808" s="3">
        <v>159.32529168162071</v>
      </c>
    </row>
    <row r="809" spans="19:20" x14ac:dyDescent="0.2">
      <c r="S809">
        <v>807</v>
      </c>
      <c r="T809" s="3">
        <v>173.02731644912964</v>
      </c>
    </row>
    <row r="810" spans="19:20" x14ac:dyDescent="0.2">
      <c r="S810">
        <v>808</v>
      </c>
      <c r="T810" s="3">
        <v>182.71845230591407</v>
      </c>
    </row>
    <row r="811" spans="19:20" x14ac:dyDescent="0.2">
      <c r="S811">
        <v>809</v>
      </c>
      <c r="T811" s="3">
        <v>190.55247964446079</v>
      </c>
    </row>
    <row r="812" spans="19:20" x14ac:dyDescent="0.2">
      <c r="S812">
        <v>810</v>
      </c>
      <c r="T812" s="3">
        <v>142.38344686928434</v>
      </c>
    </row>
    <row r="813" spans="19:20" x14ac:dyDescent="0.2">
      <c r="S813">
        <v>811</v>
      </c>
      <c r="T813" s="3">
        <v>199.26301540650806</v>
      </c>
    </row>
    <row r="814" spans="19:20" x14ac:dyDescent="0.2">
      <c r="S814">
        <v>812</v>
      </c>
      <c r="T814" s="3">
        <v>175.11228681285098</v>
      </c>
    </row>
    <row r="815" spans="19:20" x14ac:dyDescent="0.2">
      <c r="S815">
        <v>813</v>
      </c>
      <c r="T815" s="3">
        <v>167.03428983732735</v>
      </c>
    </row>
    <row r="816" spans="19:20" x14ac:dyDescent="0.2">
      <c r="S816">
        <v>814</v>
      </c>
      <c r="T816" s="3">
        <v>192.11049643272904</v>
      </c>
    </row>
    <row r="817" spans="19:20" x14ac:dyDescent="0.2">
      <c r="S817">
        <v>815</v>
      </c>
      <c r="T817" s="3">
        <v>178.81777257050675</v>
      </c>
    </row>
    <row r="818" spans="19:20" x14ac:dyDescent="0.2">
      <c r="S818">
        <v>816</v>
      </c>
      <c r="T818" s="3">
        <v>147.94489744729174</v>
      </c>
    </row>
    <row r="819" spans="19:20" x14ac:dyDescent="0.2">
      <c r="S819">
        <v>817</v>
      </c>
      <c r="T819" s="3">
        <v>185.81987963446409</v>
      </c>
    </row>
    <row r="820" spans="19:20" x14ac:dyDescent="0.2">
      <c r="S820">
        <v>818</v>
      </c>
      <c r="T820" s="3">
        <v>174.49586746480284</v>
      </c>
    </row>
    <row r="821" spans="19:20" x14ac:dyDescent="0.2">
      <c r="S821">
        <v>819</v>
      </c>
      <c r="T821" s="3">
        <v>170.27649115804857</v>
      </c>
    </row>
    <row r="822" spans="19:20" x14ac:dyDescent="0.2">
      <c r="S822">
        <v>820</v>
      </c>
      <c r="T822" s="3">
        <v>187.49158569050863</v>
      </c>
    </row>
    <row r="823" spans="19:20" x14ac:dyDescent="0.2">
      <c r="S823">
        <v>821</v>
      </c>
      <c r="T823" s="3">
        <v>172.33198300968076</v>
      </c>
    </row>
    <row r="824" spans="19:20" x14ac:dyDescent="0.2">
      <c r="S824">
        <v>822</v>
      </c>
      <c r="T824" s="3">
        <v>185.58222419995099</v>
      </c>
    </row>
    <row r="825" spans="19:20" x14ac:dyDescent="0.2">
      <c r="S825">
        <v>823</v>
      </c>
      <c r="T825" s="3">
        <v>166.23781090850485</v>
      </c>
    </row>
    <row r="826" spans="19:20" x14ac:dyDescent="0.2">
      <c r="S826">
        <v>824</v>
      </c>
      <c r="T826" s="3">
        <v>187.01187648995131</v>
      </c>
    </row>
    <row r="827" spans="19:20" x14ac:dyDescent="0.2">
      <c r="S827">
        <v>825</v>
      </c>
      <c r="T827" s="3">
        <v>174.052961833381</v>
      </c>
    </row>
    <row r="828" spans="19:20" x14ac:dyDescent="0.2">
      <c r="S828">
        <v>826</v>
      </c>
      <c r="T828" s="3">
        <v>180.14528048643086</v>
      </c>
    </row>
    <row r="829" spans="19:20" x14ac:dyDescent="0.2">
      <c r="S829">
        <v>827</v>
      </c>
      <c r="T829" s="3">
        <v>199.87470753485516</v>
      </c>
    </row>
    <row r="830" spans="19:20" x14ac:dyDescent="0.2">
      <c r="S830">
        <v>828</v>
      </c>
      <c r="T830" s="3">
        <v>196.46634269988783</v>
      </c>
    </row>
    <row r="831" spans="19:20" x14ac:dyDescent="0.2">
      <c r="S831">
        <v>829</v>
      </c>
      <c r="T831" s="3">
        <v>182.51413555238426</v>
      </c>
    </row>
    <row r="832" spans="19:20" x14ac:dyDescent="0.2">
      <c r="S832">
        <v>830</v>
      </c>
      <c r="T832" s="3">
        <v>200.89412625778189</v>
      </c>
    </row>
    <row r="833" spans="19:20" x14ac:dyDescent="0.2">
      <c r="S833">
        <v>831</v>
      </c>
      <c r="T833" s="3">
        <v>174.83919809882948</v>
      </c>
    </row>
    <row r="834" spans="19:20" x14ac:dyDescent="0.2">
      <c r="S834">
        <v>832</v>
      </c>
      <c r="T834" s="3">
        <v>159.27864201174114</v>
      </c>
    </row>
    <row r="835" spans="19:20" x14ac:dyDescent="0.2">
      <c r="S835">
        <v>833</v>
      </c>
      <c r="T835" s="3">
        <v>171.24521538995674</v>
      </c>
    </row>
    <row r="836" spans="19:20" x14ac:dyDescent="0.2">
      <c r="S836">
        <v>834</v>
      </c>
      <c r="T836" s="3">
        <v>192.70829341227241</v>
      </c>
    </row>
    <row r="837" spans="19:20" x14ac:dyDescent="0.2">
      <c r="S837">
        <v>835</v>
      </c>
      <c r="T837" s="3">
        <v>186.30153332648894</v>
      </c>
    </row>
    <row r="838" spans="19:20" x14ac:dyDescent="0.2">
      <c r="S838">
        <v>836</v>
      </c>
      <c r="T838" s="3">
        <v>191.52226569400864</v>
      </c>
    </row>
    <row r="839" spans="19:20" x14ac:dyDescent="0.2">
      <c r="S839">
        <v>837</v>
      </c>
      <c r="T839" s="3">
        <v>158.31703244910099</v>
      </c>
    </row>
    <row r="840" spans="19:20" x14ac:dyDescent="0.2">
      <c r="S840">
        <v>838</v>
      </c>
      <c r="T840" s="3">
        <v>168.81974439758739</v>
      </c>
    </row>
    <row r="841" spans="19:20" x14ac:dyDescent="0.2">
      <c r="S841">
        <v>839</v>
      </c>
      <c r="T841" s="3">
        <v>199.92502844476016</v>
      </c>
    </row>
    <row r="842" spans="19:20" x14ac:dyDescent="0.2">
      <c r="S842">
        <v>840</v>
      </c>
      <c r="T842" s="3">
        <v>174.51733228320794</v>
      </c>
    </row>
    <row r="843" spans="19:20" x14ac:dyDescent="0.2">
      <c r="S843">
        <v>841</v>
      </c>
      <c r="T843" s="3">
        <v>157.03303442968246</v>
      </c>
    </row>
    <row r="844" spans="19:20" x14ac:dyDescent="0.2">
      <c r="S844">
        <v>842</v>
      </c>
      <c r="T844" s="3">
        <v>161.07106719069444</v>
      </c>
    </row>
    <row r="845" spans="19:20" x14ac:dyDescent="0.2">
      <c r="S845">
        <v>843</v>
      </c>
      <c r="T845" s="3">
        <v>162.0561244227851</v>
      </c>
    </row>
    <row r="846" spans="19:20" x14ac:dyDescent="0.2">
      <c r="S846">
        <v>844</v>
      </c>
      <c r="T846" s="3">
        <v>204.75373696459258</v>
      </c>
    </row>
    <row r="847" spans="19:20" x14ac:dyDescent="0.2">
      <c r="S847">
        <v>845</v>
      </c>
      <c r="T847" s="3">
        <v>172.36081008963725</v>
      </c>
    </row>
    <row r="848" spans="19:20" x14ac:dyDescent="0.2">
      <c r="S848">
        <v>846</v>
      </c>
      <c r="T848" s="3">
        <v>187.83767966550661</v>
      </c>
    </row>
    <row r="849" spans="19:20" x14ac:dyDescent="0.2">
      <c r="S849">
        <v>847</v>
      </c>
      <c r="T849" s="3">
        <v>160.97777488191923</v>
      </c>
    </row>
    <row r="850" spans="19:20" x14ac:dyDescent="0.2">
      <c r="S850">
        <v>848</v>
      </c>
      <c r="T850" s="3">
        <v>150.17405181631614</v>
      </c>
    </row>
    <row r="851" spans="19:20" x14ac:dyDescent="0.2">
      <c r="S851">
        <v>849</v>
      </c>
      <c r="T851" s="3">
        <v>195.44568305459757</v>
      </c>
    </row>
    <row r="852" spans="19:20" x14ac:dyDescent="0.2">
      <c r="S852">
        <v>850</v>
      </c>
      <c r="T852" s="3">
        <v>171.73971627699444</v>
      </c>
    </row>
    <row r="853" spans="19:20" x14ac:dyDescent="0.2">
      <c r="S853">
        <v>851</v>
      </c>
      <c r="T853" s="3">
        <v>175.55998932493753</v>
      </c>
    </row>
    <row r="854" spans="19:20" x14ac:dyDescent="0.2">
      <c r="S854">
        <v>852</v>
      </c>
      <c r="T854" s="3">
        <v>167.07285297381497</v>
      </c>
    </row>
    <row r="855" spans="19:20" x14ac:dyDescent="0.2">
      <c r="S855">
        <v>853</v>
      </c>
      <c r="T855" s="3">
        <v>182.42766807829736</v>
      </c>
    </row>
    <row r="856" spans="19:20" x14ac:dyDescent="0.2">
      <c r="S856">
        <v>854</v>
      </c>
      <c r="T856" s="3">
        <v>199.04126945638217</v>
      </c>
    </row>
    <row r="857" spans="19:20" x14ac:dyDescent="0.2">
      <c r="S857">
        <v>855</v>
      </c>
      <c r="T857" s="3">
        <v>168.60515306696581</v>
      </c>
    </row>
    <row r="858" spans="19:20" x14ac:dyDescent="0.2">
      <c r="S858">
        <v>856</v>
      </c>
      <c r="T858" s="3">
        <v>162.49189272458625</v>
      </c>
    </row>
    <row r="859" spans="19:20" x14ac:dyDescent="0.2">
      <c r="S859">
        <v>857</v>
      </c>
      <c r="T859" s="3">
        <v>182.82329742320456</v>
      </c>
    </row>
    <row r="860" spans="19:20" x14ac:dyDescent="0.2">
      <c r="S860">
        <v>858</v>
      </c>
      <c r="T860" s="3">
        <v>175.91852608300465</v>
      </c>
    </row>
    <row r="861" spans="19:20" x14ac:dyDescent="0.2">
      <c r="S861">
        <v>859</v>
      </c>
      <c r="T861" s="3">
        <v>173.80463538096774</v>
      </c>
    </row>
    <row r="862" spans="19:20" x14ac:dyDescent="0.2">
      <c r="S862">
        <v>860</v>
      </c>
      <c r="T862" s="3">
        <v>189.35265341203876</v>
      </c>
    </row>
    <row r="863" spans="19:20" x14ac:dyDescent="0.2">
      <c r="S863">
        <v>861</v>
      </c>
      <c r="T863" s="3">
        <v>175.24887518614347</v>
      </c>
    </row>
    <row r="864" spans="19:20" x14ac:dyDescent="0.2">
      <c r="S864">
        <v>862</v>
      </c>
      <c r="T864" s="3">
        <v>194.94332975443268</v>
      </c>
    </row>
    <row r="865" spans="19:20" x14ac:dyDescent="0.2">
      <c r="S865">
        <v>863</v>
      </c>
      <c r="T865" s="3">
        <v>163.60640792645214</v>
      </c>
    </row>
    <row r="866" spans="19:20" x14ac:dyDescent="0.2">
      <c r="S866">
        <v>864</v>
      </c>
      <c r="T866" s="3">
        <v>162.68250314528979</v>
      </c>
    </row>
    <row r="867" spans="19:20" x14ac:dyDescent="0.2">
      <c r="S867">
        <v>865</v>
      </c>
      <c r="T867" s="3">
        <v>190.14208724969234</v>
      </c>
    </row>
    <row r="868" spans="19:20" x14ac:dyDescent="0.2">
      <c r="S868">
        <v>866</v>
      </c>
      <c r="T868" s="3">
        <v>175.25748128767657</v>
      </c>
    </row>
    <row r="869" spans="19:20" x14ac:dyDescent="0.2">
      <c r="S869">
        <v>867</v>
      </c>
      <c r="T869" s="3">
        <v>160.93121248683323</v>
      </c>
    </row>
    <row r="870" spans="19:20" x14ac:dyDescent="0.2">
      <c r="S870">
        <v>868</v>
      </c>
      <c r="T870" s="3">
        <v>159.19417576367439</v>
      </c>
    </row>
    <row r="871" spans="19:20" x14ac:dyDescent="0.2">
      <c r="S871">
        <v>869</v>
      </c>
      <c r="T871" s="3">
        <v>213.67651004128604</v>
      </c>
    </row>
    <row r="872" spans="19:20" x14ac:dyDescent="0.2">
      <c r="S872">
        <v>870</v>
      </c>
      <c r="T872" s="3">
        <v>164.98435101180851</v>
      </c>
    </row>
    <row r="873" spans="19:20" x14ac:dyDescent="0.2">
      <c r="S873">
        <v>871</v>
      </c>
      <c r="T873" s="3">
        <v>191.94106128965529</v>
      </c>
    </row>
    <row r="874" spans="19:20" x14ac:dyDescent="0.2">
      <c r="S874">
        <v>872</v>
      </c>
      <c r="T874" s="3">
        <v>177.83881673984138</v>
      </c>
    </row>
    <row r="875" spans="19:20" x14ac:dyDescent="0.2">
      <c r="S875">
        <v>873</v>
      </c>
      <c r="T875" s="3">
        <v>184.88110445571044</v>
      </c>
    </row>
    <row r="876" spans="19:20" x14ac:dyDescent="0.2">
      <c r="S876">
        <v>874</v>
      </c>
      <c r="T876" s="3">
        <v>167.98156714614927</v>
      </c>
    </row>
    <row r="877" spans="19:20" x14ac:dyDescent="0.2">
      <c r="S877">
        <v>875</v>
      </c>
      <c r="T877" s="3">
        <v>170.18737488093899</v>
      </c>
    </row>
    <row r="878" spans="19:20" x14ac:dyDescent="0.2">
      <c r="S878">
        <v>876</v>
      </c>
      <c r="T878" s="3">
        <v>198.69549633300863</v>
      </c>
    </row>
    <row r="879" spans="19:20" x14ac:dyDescent="0.2">
      <c r="S879">
        <v>877</v>
      </c>
      <c r="T879" s="3">
        <v>169.34669361963347</v>
      </c>
    </row>
    <row r="880" spans="19:20" x14ac:dyDescent="0.2">
      <c r="S880">
        <v>878</v>
      </c>
      <c r="T880" s="3">
        <v>168.05480053692318</v>
      </c>
    </row>
    <row r="881" spans="19:20" x14ac:dyDescent="0.2">
      <c r="S881">
        <v>879</v>
      </c>
      <c r="T881" s="3">
        <v>206.34661656668223</v>
      </c>
    </row>
    <row r="882" spans="19:20" x14ac:dyDescent="0.2">
      <c r="S882">
        <v>880</v>
      </c>
      <c r="T882" s="3">
        <v>162.1427122789967</v>
      </c>
    </row>
    <row r="883" spans="19:20" x14ac:dyDescent="0.2">
      <c r="S883">
        <v>881</v>
      </c>
      <c r="T883" s="3">
        <v>182.75142339834625</v>
      </c>
    </row>
    <row r="884" spans="19:20" x14ac:dyDescent="0.2">
      <c r="S884">
        <v>882</v>
      </c>
      <c r="T884" s="3">
        <v>188.65698240382719</v>
      </c>
    </row>
    <row r="885" spans="19:20" x14ac:dyDescent="0.2">
      <c r="S885">
        <v>883</v>
      </c>
      <c r="T885" s="3">
        <v>192.30803031804504</v>
      </c>
    </row>
    <row r="886" spans="19:20" x14ac:dyDescent="0.2">
      <c r="S886">
        <v>884</v>
      </c>
      <c r="T886" s="3">
        <v>160.65234828967169</v>
      </c>
    </row>
    <row r="887" spans="19:20" x14ac:dyDescent="0.2">
      <c r="S887">
        <v>885</v>
      </c>
      <c r="T887" s="3">
        <v>148.15565773023022</v>
      </c>
    </row>
    <row r="888" spans="19:20" x14ac:dyDescent="0.2">
      <c r="S888">
        <v>886</v>
      </c>
      <c r="T888" s="3">
        <v>165.93410354124782</v>
      </c>
    </row>
    <row r="889" spans="19:20" x14ac:dyDescent="0.2">
      <c r="S889">
        <v>887</v>
      </c>
      <c r="T889" s="3">
        <v>171.07615733031801</v>
      </c>
    </row>
    <row r="890" spans="19:20" x14ac:dyDescent="0.2">
      <c r="S890">
        <v>888</v>
      </c>
      <c r="T890" s="3">
        <v>175.29281652690224</v>
      </c>
    </row>
    <row r="891" spans="19:20" x14ac:dyDescent="0.2">
      <c r="S891">
        <v>889</v>
      </c>
      <c r="T891" s="3">
        <v>171.11858475439669</v>
      </c>
    </row>
    <row r="892" spans="19:20" x14ac:dyDescent="0.2">
      <c r="S892">
        <v>890</v>
      </c>
      <c r="T892" s="3">
        <v>193.83351959302007</v>
      </c>
    </row>
    <row r="893" spans="19:20" x14ac:dyDescent="0.2">
      <c r="S893">
        <v>891</v>
      </c>
      <c r="T893" s="3">
        <v>181.56227440242637</v>
      </c>
    </row>
    <row r="894" spans="19:20" x14ac:dyDescent="0.2">
      <c r="S894">
        <v>892</v>
      </c>
      <c r="T894" s="3">
        <v>162.1148192913206</v>
      </c>
    </row>
    <row r="895" spans="19:20" x14ac:dyDescent="0.2">
      <c r="S895">
        <v>893</v>
      </c>
      <c r="T895" s="3">
        <v>154.77347084500721</v>
      </c>
    </row>
    <row r="896" spans="19:20" x14ac:dyDescent="0.2">
      <c r="S896">
        <v>894</v>
      </c>
      <c r="T896" s="3">
        <v>193.36772084026805</v>
      </c>
    </row>
    <row r="897" spans="19:20" x14ac:dyDescent="0.2">
      <c r="S897">
        <v>895</v>
      </c>
      <c r="T897" s="3">
        <v>221.52762454379754</v>
      </c>
    </row>
    <row r="898" spans="19:20" x14ac:dyDescent="0.2">
      <c r="S898">
        <v>896</v>
      </c>
      <c r="T898" s="3">
        <v>188.31211996318234</v>
      </c>
    </row>
    <row r="899" spans="19:20" x14ac:dyDescent="0.2">
      <c r="S899">
        <v>897</v>
      </c>
      <c r="T899" s="3">
        <v>190.13687817499732</v>
      </c>
    </row>
    <row r="900" spans="19:20" x14ac:dyDescent="0.2">
      <c r="S900">
        <v>898</v>
      </c>
      <c r="T900" s="3">
        <v>181.08371952604114</v>
      </c>
    </row>
    <row r="901" spans="19:20" x14ac:dyDescent="0.2">
      <c r="S901">
        <v>899</v>
      </c>
      <c r="T901" s="3">
        <v>175.95605460802756</v>
      </c>
    </row>
    <row r="902" spans="19:20" x14ac:dyDescent="0.2">
      <c r="S902">
        <v>900</v>
      </c>
      <c r="T902" s="3">
        <v>166.19453351987386</v>
      </c>
    </row>
    <row r="903" spans="19:20" x14ac:dyDescent="0.2">
      <c r="S903">
        <v>901</v>
      </c>
      <c r="T903" s="3">
        <v>191.54687225176065</v>
      </c>
    </row>
    <row r="904" spans="19:20" x14ac:dyDescent="0.2">
      <c r="S904">
        <v>902</v>
      </c>
      <c r="T904" s="3">
        <v>218.97311707434937</v>
      </c>
    </row>
    <row r="905" spans="19:20" x14ac:dyDescent="0.2">
      <c r="S905">
        <v>903</v>
      </c>
      <c r="T905" s="3">
        <v>174.14815669649573</v>
      </c>
    </row>
    <row r="906" spans="19:20" x14ac:dyDescent="0.2">
      <c r="S906">
        <v>904</v>
      </c>
      <c r="T906" s="3">
        <v>182.8241699004538</v>
      </c>
    </row>
    <row r="907" spans="19:20" x14ac:dyDescent="0.2">
      <c r="S907">
        <v>905</v>
      </c>
      <c r="T907" s="3">
        <v>170.7054962524962</v>
      </c>
    </row>
    <row r="908" spans="19:20" x14ac:dyDescent="0.2">
      <c r="S908">
        <v>906</v>
      </c>
      <c r="T908" s="3">
        <v>172.96718534887259</v>
      </c>
    </row>
    <row r="909" spans="19:20" x14ac:dyDescent="0.2">
      <c r="S909">
        <v>907</v>
      </c>
      <c r="T909" s="3">
        <v>168.33417482901513</v>
      </c>
    </row>
    <row r="910" spans="19:20" x14ac:dyDescent="0.2">
      <c r="S910">
        <v>908</v>
      </c>
      <c r="T910" s="3">
        <v>173.74699326254515</v>
      </c>
    </row>
    <row r="911" spans="19:20" x14ac:dyDescent="0.2">
      <c r="S911">
        <v>909</v>
      </c>
      <c r="T911" s="3">
        <v>182.499861222438</v>
      </c>
    </row>
    <row r="912" spans="19:20" x14ac:dyDescent="0.2">
      <c r="S912">
        <v>910</v>
      </c>
      <c r="T912" s="3">
        <v>163.54420440490637</v>
      </c>
    </row>
    <row r="913" spans="19:20" x14ac:dyDescent="0.2">
      <c r="S913">
        <v>911</v>
      </c>
      <c r="T913" s="3">
        <v>178.2196190757827</v>
      </c>
    </row>
    <row r="914" spans="19:20" x14ac:dyDescent="0.2">
      <c r="S914">
        <v>912</v>
      </c>
      <c r="T914" s="3">
        <v>165.98037949051317</v>
      </c>
    </row>
    <row r="915" spans="19:20" x14ac:dyDescent="0.2">
      <c r="S915">
        <v>913</v>
      </c>
      <c r="T915" s="3">
        <v>179.39849872741851</v>
      </c>
    </row>
    <row r="916" spans="19:20" x14ac:dyDescent="0.2">
      <c r="S916">
        <v>914</v>
      </c>
      <c r="T916" s="3">
        <v>218.14394245782742</v>
      </c>
    </row>
    <row r="917" spans="19:20" x14ac:dyDescent="0.2">
      <c r="S917">
        <v>915</v>
      </c>
      <c r="T917" s="3">
        <v>174.09342065282632</v>
      </c>
    </row>
    <row r="918" spans="19:20" x14ac:dyDescent="0.2">
      <c r="S918">
        <v>916</v>
      </c>
      <c r="T918" s="3">
        <v>174.1503097665755</v>
      </c>
    </row>
    <row r="919" spans="19:20" x14ac:dyDescent="0.2">
      <c r="S919">
        <v>917</v>
      </c>
      <c r="T919" s="3">
        <v>178.39956008683606</v>
      </c>
    </row>
    <row r="920" spans="19:20" x14ac:dyDescent="0.2">
      <c r="S920">
        <v>918</v>
      </c>
      <c r="T920" s="3">
        <v>186.10790534234997</v>
      </c>
    </row>
    <row r="921" spans="19:20" x14ac:dyDescent="0.2">
      <c r="S921">
        <v>919</v>
      </c>
      <c r="T921" s="3">
        <v>160.86058140961117</v>
      </c>
    </row>
    <row r="922" spans="19:20" x14ac:dyDescent="0.2">
      <c r="S922">
        <v>920</v>
      </c>
      <c r="T922" s="3">
        <v>182.79729499951526</v>
      </c>
    </row>
    <row r="923" spans="19:20" x14ac:dyDescent="0.2">
      <c r="S923">
        <v>921</v>
      </c>
      <c r="T923" s="3">
        <v>181.24749689266943</v>
      </c>
    </row>
    <row r="924" spans="19:20" x14ac:dyDescent="0.2">
      <c r="S924">
        <v>922</v>
      </c>
      <c r="T924" s="3">
        <v>160.51638551042169</v>
      </c>
    </row>
    <row r="925" spans="19:20" x14ac:dyDescent="0.2">
      <c r="S925">
        <v>923</v>
      </c>
      <c r="T925" s="3">
        <v>159.27003225842975</v>
      </c>
    </row>
    <row r="926" spans="19:20" x14ac:dyDescent="0.2">
      <c r="S926">
        <v>924</v>
      </c>
      <c r="T926" s="3">
        <v>159.15471396591479</v>
      </c>
    </row>
    <row r="927" spans="19:20" x14ac:dyDescent="0.2">
      <c r="S927">
        <v>925</v>
      </c>
      <c r="T927" s="3">
        <v>170.07160430571153</v>
      </c>
    </row>
    <row r="928" spans="19:20" x14ac:dyDescent="0.2">
      <c r="S928">
        <v>926</v>
      </c>
      <c r="T928" s="3">
        <v>205.83444613490488</v>
      </c>
    </row>
    <row r="929" spans="19:20" x14ac:dyDescent="0.2">
      <c r="S929">
        <v>927</v>
      </c>
      <c r="T929" s="3">
        <v>207.85436012278143</v>
      </c>
    </row>
    <row r="930" spans="19:20" x14ac:dyDescent="0.2">
      <c r="S930">
        <v>928</v>
      </c>
      <c r="T930" s="3">
        <v>171.81703076407479</v>
      </c>
    </row>
    <row r="931" spans="19:20" x14ac:dyDescent="0.2">
      <c r="S931">
        <v>929</v>
      </c>
      <c r="T931" s="3">
        <v>190.44479424606439</v>
      </c>
    </row>
    <row r="932" spans="19:20" x14ac:dyDescent="0.2">
      <c r="S932">
        <v>930</v>
      </c>
      <c r="T932" s="3">
        <v>168.29900550913899</v>
      </c>
    </row>
    <row r="933" spans="19:20" x14ac:dyDescent="0.2">
      <c r="S933">
        <v>931</v>
      </c>
      <c r="T933" s="3">
        <v>173.29953865159359</v>
      </c>
    </row>
    <row r="934" spans="19:20" x14ac:dyDescent="0.2">
      <c r="S934">
        <v>932</v>
      </c>
      <c r="T934" s="3">
        <v>176.6429911337485</v>
      </c>
    </row>
    <row r="935" spans="19:20" x14ac:dyDescent="0.2">
      <c r="S935">
        <v>933</v>
      </c>
      <c r="T935" s="3">
        <v>202.33568211653616</v>
      </c>
    </row>
    <row r="936" spans="19:20" x14ac:dyDescent="0.2">
      <c r="S936">
        <v>934</v>
      </c>
      <c r="T936" s="3">
        <v>176.57061620249942</v>
      </c>
    </row>
    <row r="937" spans="19:20" x14ac:dyDescent="0.2">
      <c r="S937">
        <v>935</v>
      </c>
      <c r="T937" s="3">
        <v>179.48320224827285</v>
      </c>
    </row>
    <row r="938" spans="19:20" x14ac:dyDescent="0.2">
      <c r="S938">
        <v>936</v>
      </c>
      <c r="T938" s="3">
        <v>195.28962509940095</v>
      </c>
    </row>
    <row r="939" spans="19:20" x14ac:dyDescent="0.2">
      <c r="S939">
        <v>937</v>
      </c>
      <c r="T939" s="3">
        <v>191.66119310054899</v>
      </c>
    </row>
    <row r="940" spans="19:20" x14ac:dyDescent="0.2">
      <c r="S940">
        <v>938</v>
      </c>
      <c r="T940" s="3">
        <v>182.35628093593601</v>
      </c>
    </row>
    <row r="941" spans="19:20" x14ac:dyDescent="0.2">
      <c r="S941">
        <v>939</v>
      </c>
      <c r="T941" s="3">
        <v>179.96369926862963</v>
      </c>
    </row>
    <row r="942" spans="19:20" x14ac:dyDescent="0.2">
      <c r="S942">
        <v>940</v>
      </c>
      <c r="T942" s="3">
        <v>193.51063218431921</v>
      </c>
    </row>
    <row r="943" spans="19:20" x14ac:dyDescent="0.2">
      <c r="S943">
        <v>941</v>
      </c>
      <c r="T943" s="3">
        <v>174.23866712740607</v>
      </c>
    </row>
    <row r="944" spans="19:20" x14ac:dyDescent="0.2">
      <c r="S944">
        <v>942</v>
      </c>
      <c r="T944" s="3">
        <v>173.0303966168353</v>
      </c>
    </row>
    <row r="945" spans="19:20" x14ac:dyDescent="0.2">
      <c r="S945">
        <v>943</v>
      </c>
      <c r="T945" s="3">
        <v>168.27587764046328</v>
      </c>
    </row>
    <row r="946" spans="19:20" x14ac:dyDescent="0.2">
      <c r="S946">
        <v>944</v>
      </c>
      <c r="T946" s="3">
        <v>182.79487357312419</v>
      </c>
    </row>
    <row r="947" spans="19:20" x14ac:dyDescent="0.2">
      <c r="S947">
        <v>945</v>
      </c>
      <c r="T947" s="3">
        <v>197.52916093242948</v>
      </c>
    </row>
    <row r="948" spans="19:20" x14ac:dyDescent="0.2">
      <c r="S948">
        <v>946</v>
      </c>
      <c r="T948" s="3">
        <v>192.9358212359675</v>
      </c>
    </row>
    <row r="949" spans="19:20" x14ac:dyDescent="0.2">
      <c r="S949">
        <v>947</v>
      </c>
      <c r="T949" s="3">
        <v>172.07815410848767</v>
      </c>
    </row>
    <row r="950" spans="19:20" x14ac:dyDescent="0.2">
      <c r="S950">
        <v>948</v>
      </c>
      <c r="T950" s="3">
        <v>174.28047499519488</v>
      </c>
    </row>
    <row r="951" spans="19:20" x14ac:dyDescent="0.2">
      <c r="S951">
        <v>949</v>
      </c>
      <c r="T951" s="3">
        <v>182.16679957762173</v>
      </c>
    </row>
    <row r="952" spans="19:20" x14ac:dyDescent="0.2">
      <c r="S952">
        <v>950</v>
      </c>
      <c r="T952" s="3">
        <v>163.70883135901167</v>
      </c>
    </row>
    <row r="953" spans="19:20" x14ac:dyDescent="0.2">
      <c r="S953">
        <v>951</v>
      </c>
      <c r="T953" s="3">
        <v>173.42768751278334</v>
      </c>
    </row>
    <row r="954" spans="19:20" x14ac:dyDescent="0.2">
      <c r="S954">
        <v>952</v>
      </c>
      <c r="T954" s="3">
        <v>160.38496317013696</v>
      </c>
    </row>
    <row r="955" spans="19:20" x14ac:dyDescent="0.2">
      <c r="S955">
        <v>953</v>
      </c>
      <c r="T955" s="3">
        <v>176.81864345421309</v>
      </c>
    </row>
    <row r="956" spans="19:20" x14ac:dyDescent="0.2">
      <c r="S956">
        <v>954</v>
      </c>
      <c r="T956" s="3">
        <v>183.61278841480831</v>
      </c>
    </row>
    <row r="957" spans="19:20" x14ac:dyDescent="0.2">
      <c r="S957">
        <v>955</v>
      </c>
      <c r="T957" s="3">
        <v>192.81163783205966</v>
      </c>
    </row>
    <row r="958" spans="19:20" x14ac:dyDescent="0.2">
      <c r="S958">
        <v>956</v>
      </c>
      <c r="T958" s="3">
        <v>179.95026304204518</v>
      </c>
    </row>
    <row r="959" spans="19:20" x14ac:dyDescent="0.2">
      <c r="S959">
        <v>957</v>
      </c>
      <c r="T959" s="3">
        <v>179.70452976745091</v>
      </c>
    </row>
    <row r="960" spans="19:20" x14ac:dyDescent="0.2">
      <c r="S960">
        <v>958</v>
      </c>
      <c r="T960" s="3">
        <v>176.10136288960462</v>
      </c>
    </row>
    <row r="961" spans="19:20" x14ac:dyDescent="0.2">
      <c r="S961">
        <v>959</v>
      </c>
      <c r="T961" s="3">
        <v>194.40247559649549</v>
      </c>
    </row>
    <row r="962" spans="19:20" x14ac:dyDescent="0.2">
      <c r="S962">
        <v>960</v>
      </c>
      <c r="T962" s="3">
        <v>180.5587652751959</v>
      </c>
    </row>
    <row r="963" spans="19:20" x14ac:dyDescent="0.2">
      <c r="S963">
        <v>961</v>
      </c>
      <c r="T963" s="3">
        <v>205.94109631171492</v>
      </c>
    </row>
    <row r="964" spans="19:20" x14ac:dyDescent="0.2">
      <c r="S964">
        <v>962</v>
      </c>
      <c r="T964" s="3">
        <v>150.50568938579801</v>
      </c>
    </row>
    <row r="965" spans="19:20" x14ac:dyDescent="0.2">
      <c r="S965">
        <v>963</v>
      </c>
      <c r="T965" s="3">
        <v>193.28772623007941</v>
      </c>
    </row>
    <row r="966" spans="19:20" x14ac:dyDescent="0.2">
      <c r="S966">
        <v>964</v>
      </c>
      <c r="T966" s="3">
        <v>173.37379938418096</v>
      </c>
    </row>
    <row r="967" spans="19:20" x14ac:dyDescent="0.2">
      <c r="S967">
        <v>965</v>
      </c>
      <c r="T967" s="3">
        <v>172.36558016430135</v>
      </c>
    </row>
    <row r="968" spans="19:20" x14ac:dyDescent="0.2">
      <c r="S968">
        <v>966</v>
      </c>
      <c r="T968" s="3">
        <v>180.49175775882344</v>
      </c>
    </row>
    <row r="969" spans="19:20" x14ac:dyDescent="0.2">
      <c r="S969">
        <v>967</v>
      </c>
      <c r="T969" s="3">
        <v>164.99710091009086</v>
      </c>
    </row>
    <row r="970" spans="19:20" x14ac:dyDescent="0.2">
      <c r="S970">
        <v>968</v>
      </c>
      <c r="T970" s="3">
        <v>171.85624001492891</v>
      </c>
    </row>
    <row r="971" spans="19:20" x14ac:dyDescent="0.2">
      <c r="S971">
        <v>969</v>
      </c>
      <c r="T971" s="3">
        <v>145.13898402691331</v>
      </c>
    </row>
    <row r="972" spans="19:20" x14ac:dyDescent="0.2">
      <c r="S972">
        <v>970</v>
      </c>
      <c r="T972" s="3">
        <v>204.22459416030424</v>
      </c>
    </row>
    <row r="973" spans="19:20" x14ac:dyDescent="0.2">
      <c r="S973">
        <v>971</v>
      </c>
      <c r="T973" s="3">
        <v>191.14205334994821</v>
      </c>
    </row>
    <row r="974" spans="19:20" x14ac:dyDescent="0.2">
      <c r="S974">
        <v>972</v>
      </c>
      <c r="T974" s="3">
        <v>168.94508152347893</v>
      </c>
    </row>
    <row r="975" spans="19:20" x14ac:dyDescent="0.2">
      <c r="S975">
        <v>973</v>
      </c>
      <c r="T975" s="3">
        <v>160.09166692698312</v>
      </c>
    </row>
    <row r="976" spans="19:20" x14ac:dyDescent="0.2">
      <c r="S976">
        <v>974</v>
      </c>
      <c r="T976" s="3">
        <v>176.09436949858937</v>
      </c>
    </row>
    <row r="977" spans="19:20" x14ac:dyDescent="0.2">
      <c r="S977">
        <v>975</v>
      </c>
      <c r="T977" s="3">
        <v>200.60108193619604</v>
      </c>
    </row>
    <row r="978" spans="19:20" x14ac:dyDescent="0.2">
      <c r="S978">
        <v>976</v>
      </c>
      <c r="T978" s="3">
        <v>163.82276150199883</v>
      </c>
    </row>
    <row r="979" spans="19:20" x14ac:dyDescent="0.2">
      <c r="S979">
        <v>977</v>
      </c>
      <c r="T979" s="3">
        <v>189.61020619565707</v>
      </c>
    </row>
    <row r="980" spans="19:20" x14ac:dyDescent="0.2">
      <c r="S980">
        <v>978</v>
      </c>
      <c r="T980" s="3">
        <v>183.81803141146679</v>
      </c>
    </row>
    <row r="981" spans="19:20" x14ac:dyDescent="0.2">
      <c r="S981">
        <v>979</v>
      </c>
      <c r="T981" s="3">
        <v>166.90041371291849</v>
      </c>
    </row>
    <row r="982" spans="19:20" x14ac:dyDescent="0.2">
      <c r="S982">
        <v>980</v>
      </c>
      <c r="T982" s="3">
        <v>180.94568357666492</v>
      </c>
    </row>
    <row r="983" spans="19:20" x14ac:dyDescent="0.2">
      <c r="S983">
        <v>981</v>
      </c>
      <c r="T983" s="3">
        <v>220.60930636896293</v>
      </c>
    </row>
    <row r="984" spans="19:20" x14ac:dyDescent="0.2">
      <c r="S984">
        <v>982</v>
      </c>
      <c r="T984" s="3">
        <v>166.51391919191752</v>
      </c>
    </row>
    <row r="985" spans="19:20" x14ac:dyDescent="0.2">
      <c r="S985">
        <v>983</v>
      </c>
      <c r="T985" s="3">
        <v>198.0999752322806</v>
      </c>
    </row>
    <row r="986" spans="19:20" x14ac:dyDescent="0.2">
      <c r="S986">
        <v>984</v>
      </c>
      <c r="T986" s="3">
        <v>163.02222951112887</v>
      </c>
    </row>
    <row r="987" spans="19:20" x14ac:dyDescent="0.2">
      <c r="S987">
        <v>985</v>
      </c>
      <c r="T987" s="3">
        <v>159.86337583347287</v>
      </c>
    </row>
    <row r="988" spans="19:20" x14ac:dyDescent="0.2">
      <c r="S988">
        <v>986</v>
      </c>
      <c r="T988" s="3">
        <v>169.53981197219079</v>
      </c>
    </row>
    <row r="989" spans="19:20" x14ac:dyDescent="0.2">
      <c r="S989">
        <v>987</v>
      </c>
      <c r="T989" s="3">
        <v>183.69522011187061</v>
      </c>
    </row>
    <row r="990" spans="19:20" x14ac:dyDescent="0.2">
      <c r="S990">
        <v>988</v>
      </c>
      <c r="T990" s="3">
        <v>195.31546831513799</v>
      </c>
    </row>
    <row r="991" spans="19:20" x14ac:dyDescent="0.2">
      <c r="S991">
        <v>989</v>
      </c>
      <c r="T991" s="3">
        <v>194.01748963573823</v>
      </c>
    </row>
    <row r="992" spans="19:20" x14ac:dyDescent="0.2">
      <c r="S992">
        <v>990</v>
      </c>
      <c r="T992" s="3">
        <v>172.95899767597541</v>
      </c>
    </row>
    <row r="993" spans="19:20" x14ac:dyDescent="0.2">
      <c r="S993">
        <v>991</v>
      </c>
      <c r="T993" s="3">
        <v>176.48343914960034</v>
      </c>
    </row>
    <row r="994" spans="19:20" x14ac:dyDescent="0.2">
      <c r="S994">
        <v>992</v>
      </c>
      <c r="T994" s="3">
        <v>182.79938457178048</v>
      </c>
    </row>
    <row r="995" spans="19:20" x14ac:dyDescent="0.2">
      <c r="S995">
        <v>993</v>
      </c>
      <c r="T995" s="3">
        <v>145.77506433315031</v>
      </c>
    </row>
    <row r="996" spans="19:20" x14ac:dyDescent="0.2">
      <c r="S996">
        <v>994</v>
      </c>
      <c r="T996" s="3">
        <v>182.64646008593024</v>
      </c>
    </row>
    <row r="997" spans="19:20" x14ac:dyDescent="0.2">
      <c r="S997">
        <v>995</v>
      </c>
      <c r="T997" s="3">
        <v>162.77270059394442</v>
      </c>
    </row>
    <row r="998" spans="19:20" x14ac:dyDescent="0.2">
      <c r="S998">
        <v>996</v>
      </c>
      <c r="T998" s="3">
        <v>173.00972120394079</v>
      </c>
    </row>
    <row r="999" spans="19:20" x14ac:dyDescent="0.2">
      <c r="S999">
        <v>997</v>
      </c>
      <c r="T999" s="3">
        <v>175.44458827774542</v>
      </c>
    </row>
    <row r="1000" spans="19:20" x14ac:dyDescent="0.2">
      <c r="S1000">
        <v>998</v>
      </c>
      <c r="T1000" s="3">
        <v>227.48171953253774</v>
      </c>
    </row>
    <row r="1001" spans="19:20" x14ac:dyDescent="0.2">
      <c r="S1001">
        <v>999</v>
      </c>
      <c r="T1001" s="3">
        <v>177.34446235038649</v>
      </c>
    </row>
    <row r="1002" spans="19:20" x14ac:dyDescent="0.2">
      <c r="S1002">
        <v>1000</v>
      </c>
      <c r="T1002" s="3">
        <v>152.33682282751511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Stocks -&gt;</vt:lpstr>
      <vt:lpstr>MSFT</vt:lpstr>
      <vt:lpstr>TSLA</vt:lpstr>
      <vt:lpstr>AAPL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Lambert</dc:creator>
  <cp:lastModifiedBy>Matt Lambert</cp:lastModifiedBy>
  <dcterms:created xsi:type="dcterms:W3CDTF">2022-04-02T16:43:11Z</dcterms:created>
  <dcterms:modified xsi:type="dcterms:W3CDTF">2022-04-02T21:04:15Z</dcterms:modified>
</cp:coreProperties>
</file>