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9FEA24D-1CF1-4B8A-8D19-A7FE687BC0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8" l="1"/>
  <c r="D83" i="18"/>
  <c r="E83" i="18"/>
  <c r="F83" i="18"/>
  <c r="G83" i="18" s="1"/>
  <c r="I83" i="18" s="1"/>
  <c r="H83" i="18"/>
  <c r="J83" i="18"/>
  <c r="L83" i="18" s="1"/>
  <c r="K83" i="18"/>
  <c r="C84" i="18"/>
  <c r="D84" i="18"/>
  <c r="E84" i="18"/>
  <c r="G84" i="18" s="1"/>
  <c r="I84" i="18" s="1"/>
  <c r="F84" i="18"/>
  <c r="H84" i="18"/>
  <c r="K84" i="18"/>
  <c r="B83" i="17"/>
  <c r="C83" i="17"/>
  <c r="D83" i="17" s="1"/>
  <c r="E83" i="17"/>
  <c r="B84" i="17"/>
  <c r="C84" i="17"/>
  <c r="D84" i="17"/>
  <c r="E84" i="17"/>
  <c r="C87" i="15"/>
  <c r="D87" i="15" s="1"/>
  <c r="J87" i="15" s="1"/>
  <c r="E87" i="15"/>
  <c r="F87" i="15"/>
  <c r="G87" i="15" s="1"/>
  <c r="H87" i="15"/>
  <c r="C88" i="15"/>
  <c r="D88" i="15"/>
  <c r="E88" i="15"/>
  <c r="H88" i="15"/>
  <c r="F88" i="15" s="1"/>
  <c r="J88" i="15"/>
  <c r="C83" i="16"/>
  <c r="D83" i="16" s="1"/>
  <c r="G83" i="16"/>
  <c r="E83" i="16" s="1"/>
  <c r="C84" i="16"/>
  <c r="D84" i="16"/>
  <c r="G84" i="16"/>
  <c r="C83" i="9"/>
  <c r="D83" i="9" s="1"/>
  <c r="G83" i="9"/>
  <c r="I83" i="9" s="1"/>
  <c r="H83" i="9"/>
  <c r="J83" i="9" s="1"/>
  <c r="C84" i="9"/>
  <c r="D84" i="9" s="1"/>
  <c r="H84" i="9"/>
  <c r="J84" i="9" s="1"/>
  <c r="R83" i="13"/>
  <c r="T83" i="13" s="1"/>
  <c r="W83" i="13"/>
  <c r="AA83" i="13"/>
  <c r="R84" i="13"/>
  <c r="V84" i="13" s="1"/>
  <c r="U84" i="13"/>
  <c r="X84" i="13"/>
  <c r="Y84" i="13"/>
  <c r="AB84" i="13"/>
  <c r="B83" i="13"/>
  <c r="C83" i="13"/>
  <c r="D83" i="13"/>
  <c r="B84" i="13"/>
  <c r="C84" i="13" s="1"/>
  <c r="D84" i="13" s="1"/>
  <c r="B83" i="7"/>
  <c r="C83" i="7" s="1"/>
  <c r="B84" i="7"/>
  <c r="C84" i="7"/>
  <c r="B83" i="8"/>
  <c r="C83" i="8" s="1"/>
  <c r="D83" i="8" s="1"/>
  <c r="E83" i="8" s="1"/>
  <c r="B84" i="8"/>
  <c r="C84" i="8" s="1"/>
  <c r="D84" i="8" s="1"/>
  <c r="E84" i="8" s="1"/>
  <c r="B83" i="6"/>
  <c r="C83" i="6" s="1"/>
  <c r="D83" i="6" s="1"/>
  <c r="E83" i="6" s="1"/>
  <c r="B84" i="6"/>
  <c r="C84" i="6" s="1"/>
  <c r="D84" i="6" s="1"/>
  <c r="E84" i="6" s="1"/>
  <c r="R83" i="5"/>
  <c r="T83" i="5" s="1"/>
  <c r="W83" i="5"/>
  <c r="AA83" i="5"/>
  <c r="R84" i="5"/>
  <c r="V84" i="5" s="1"/>
  <c r="U84" i="5"/>
  <c r="Y84" i="5"/>
  <c r="B83" i="5"/>
  <c r="C83" i="5" s="1"/>
  <c r="D83" i="5" s="1"/>
  <c r="E83" i="5" s="1"/>
  <c r="B84" i="5"/>
  <c r="C84" i="5" s="1"/>
  <c r="D84" i="5" s="1"/>
  <c r="E84" i="5" s="1"/>
  <c r="R83" i="4"/>
  <c r="T83" i="4" s="1"/>
  <c r="R84" i="4"/>
  <c r="V84" i="4" s="1"/>
  <c r="B83" i="4"/>
  <c r="C83" i="4" s="1"/>
  <c r="D83" i="4" s="1"/>
  <c r="E83" i="4" s="1"/>
  <c r="B84" i="4"/>
  <c r="C84" i="4" s="1"/>
  <c r="D84" i="4" s="1"/>
  <c r="E84" i="4" s="1"/>
  <c r="B83" i="3"/>
  <c r="C83" i="3" s="1"/>
  <c r="D83" i="3" s="1"/>
  <c r="E83" i="3" s="1"/>
  <c r="B84" i="3"/>
  <c r="C84" i="3" s="1"/>
  <c r="D84" i="3" s="1"/>
  <c r="E84" i="3" s="1"/>
  <c r="B83" i="2"/>
  <c r="C83" i="2" s="1"/>
  <c r="D83" i="2" s="1"/>
  <c r="E83" i="2" s="1"/>
  <c r="B84" i="2"/>
  <c r="C84" i="2" s="1"/>
  <c r="D84" i="2" s="1"/>
  <c r="E84" i="2" s="1"/>
  <c r="J84" i="18" l="1"/>
  <c r="L84" i="18" s="1"/>
  <c r="G88" i="15"/>
  <c r="I88" i="15"/>
  <c r="I87" i="15"/>
  <c r="E84" i="16"/>
  <c r="F83" i="16"/>
  <c r="H83" i="16"/>
  <c r="I83" i="16" s="1"/>
  <c r="E84" i="9"/>
  <c r="K84" i="9"/>
  <c r="E83" i="9"/>
  <c r="K83" i="9"/>
  <c r="G84" i="9"/>
  <c r="I84" i="9" s="1"/>
  <c r="Y83" i="13"/>
  <c r="U83" i="13"/>
  <c r="T84" i="13"/>
  <c r="Z83" i="13"/>
  <c r="V83" i="13"/>
  <c r="AA84" i="13"/>
  <c r="W84" i="13"/>
  <c r="Z84" i="13"/>
  <c r="AB83" i="13"/>
  <c r="X83" i="13"/>
  <c r="D83" i="7"/>
  <c r="E83" i="7" s="1"/>
  <c r="D84" i="7"/>
  <c r="E84" i="7" s="1"/>
  <c r="U83" i="5"/>
  <c r="AB84" i="5"/>
  <c r="X84" i="5"/>
  <c r="T84" i="5"/>
  <c r="Z83" i="5"/>
  <c r="V83" i="5"/>
  <c r="AA84" i="5"/>
  <c r="W84" i="5"/>
  <c r="W90" i="5" s="1"/>
  <c r="Y83" i="5"/>
  <c r="Z84" i="5"/>
  <c r="AB83" i="5"/>
  <c r="X83" i="5"/>
  <c r="Y84" i="4"/>
  <c r="U84" i="4"/>
  <c r="AA83" i="4"/>
  <c r="W83" i="4"/>
  <c r="W89" i="4" s="1"/>
  <c r="AB84" i="4"/>
  <c r="X84" i="4"/>
  <c r="T84" i="4"/>
  <c r="Z83" i="4"/>
  <c r="V83" i="4"/>
  <c r="AA84" i="4"/>
  <c r="W84" i="4"/>
  <c r="Y83" i="4"/>
  <c r="Y89" i="4" s="1"/>
  <c r="U83" i="4"/>
  <c r="Z84" i="4"/>
  <c r="AB83" i="4"/>
  <c r="X83" i="4"/>
  <c r="C82" i="18"/>
  <c r="D82" i="18"/>
  <c r="E82" i="18"/>
  <c r="G82" i="18" s="1"/>
  <c r="I82" i="18" s="1"/>
  <c r="F82" i="18"/>
  <c r="H82" i="18"/>
  <c r="J82" i="18"/>
  <c r="L82" i="18" s="1"/>
  <c r="K82" i="18"/>
  <c r="B82" i="17"/>
  <c r="C82" i="17" s="1"/>
  <c r="C86" i="15"/>
  <c r="D86" i="15"/>
  <c r="E86" i="15"/>
  <c r="H86" i="15"/>
  <c r="F86" i="15" s="1"/>
  <c r="C82" i="16"/>
  <c r="D82" i="16" s="1"/>
  <c r="G82" i="16"/>
  <c r="E82" i="16" s="1"/>
  <c r="C82" i="9"/>
  <c r="D82" i="9" s="1"/>
  <c r="G82" i="9"/>
  <c r="I82" i="9" s="1"/>
  <c r="H82" i="9"/>
  <c r="J82" i="9"/>
  <c r="R82" i="13"/>
  <c r="T82" i="13" s="1"/>
  <c r="T89" i="13" s="1"/>
  <c r="W82" i="13"/>
  <c r="W89" i="13"/>
  <c r="B82" i="13"/>
  <c r="C82" i="13" s="1"/>
  <c r="D82" i="13" s="1"/>
  <c r="B82" i="7"/>
  <c r="C82" i="7" s="1"/>
  <c r="D82" i="7" s="1"/>
  <c r="E82" i="7" s="1"/>
  <c r="B82" i="8"/>
  <c r="C82" i="8" s="1"/>
  <c r="D82" i="8" s="1"/>
  <c r="E82" i="8" s="1"/>
  <c r="B82" i="6"/>
  <c r="C82" i="6"/>
  <c r="D82" i="6" s="1"/>
  <c r="E82" i="6" s="1"/>
  <c r="R82" i="5"/>
  <c r="T82" i="5" s="1"/>
  <c r="V82" i="5"/>
  <c r="W82" i="5"/>
  <c r="Z82" i="5"/>
  <c r="AA82" i="5"/>
  <c r="V90" i="5"/>
  <c r="Z90" i="5"/>
  <c r="AA90" i="5"/>
  <c r="B82" i="5"/>
  <c r="C82" i="5" s="1"/>
  <c r="D82" i="5" s="1"/>
  <c r="E82" i="5" s="1"/>
  <c r="R82" i="4"/>
  <c r="T82" i="4" s="1"/>
  <c r="T89" i="4" s="1"/>
  <c r="U82" i="4"/>
  <c r="V82" i="4"/>
  <c r="W82" i="4"/>
  <c r="Y82" i="4"/>
  <c r="Z82" i="4"/>
  <c r="AA82" i="4"/>
  <c r="U89" i="4"/>
  <c r="V89" i="4"/>
  <c r="Z89" i="4"/>
  <c r="AA89" i="4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H84" i="16" l="1"/>
  <c r="I84" i="16" s="1"/>
  <c r="F84" i="16"/>
  <c r="T90" i="5"/>
  <c r="E82" i="17"/>
  <c r="D82" i="17"/>
  <c r="G86" i="15"/>
  <c r="I86" i="15"/>
  <c r="J86" i="15"/>
  <c r="H82" i="16"/>
  <c r="I82" i="16" s="1"/>
  <c r="F82" i="16"/>
  <c r="K82" i="9"/>
  <c r="E82" i="9"/>
  <c r="AA82" i="13"/>
  <c r="AA89" i="13" s="1"/>
  <c r="V82" i="13"/>
  <c r="V89" i="13" s="1"/>
  <c r="Z82" i="13"/>
  <c r="Z89" i="13" s="1"/>
  <c r="U82" i="13"/>
  <c r="U89" i="13" s="1"/>
  <c r="Y82" i="13"/>
  <c r="Y89" i="13" s="1"/>
  <c r="AB82" i="13"/>
  <c r="AB89" i="13" s="1"/>
  <c r="X82" i="13"/>
  <c r="X89" i="13" s="1"/>
  <c r="Y82" i="5"/>
  <c r="Y90" i="5" s="1"/>
  <c r="U82" i="5"/>
  <c r="U90" i="5" s="1"/>
  <c r="AB82" i="5"/>
  <c r="AB90" i="5" s="1"/>
  <c r="X82" i="5"/>
  <c r="X90" i="5" s="1"/>
  <c r="AB82" i="4"/>
  <c r="AB89" i="4" s="1"/>
  <c r="X82" i="4"/>
  <c r="X89" i="4" s="1"/>
  <c r="C81" i="18" l="1"/>
  <c r="D81" i="18"/>
  <c r="E81" i="18"/>
  <c r="F81" i="18"/>
  <c r="G81" i="18" s="1"/>
  <c r="I81" i="18" s="1"/>
  <c r="H81" i="18"/>
  <c r="J81" i="18"/>
  <c r="L81" i="18" s="1"/>
  <c r="K81" i="18"/>
  <c r="B81" i="17"/>
  <c r="C81" i="17" s="1"/>
  <c r="C85" i="15"/>
  <c r="D85" i="15" s="1"/>
  <c r="J85" i="15" s="1"/>
  <c r="H85" i="15"/>
  <c r="F85" i="15" s="1"/>
  <c r="G81" i="16"/>
  <c r="E81" i="16" s="1"/>
  <c r="F81" i="16" s="1"/>
  <c r="C81" i="9"/>
  <c r="D81" i="9" s="1"/>
  <c r="G81" i="9"/>
  <c r="I81" i="9" s="1"/>
  <c r="H81" i="9"/>
  <c r="J81" i="9" s="1"/>
  <c r="B81" i="13"/>
  <c r="C81" i="16" s="1"/>
  <c r="B81" i="7"/>
  <c r="C81" i="7" s="1"/>
  <c r="D81" i="7" s="1"/>
  <c r="E81" i="7" s="1"/>
  <c r="B81" i="8"/>
  <c r="C81" i="8" s="1"/>
  <c r="D81" i="8" s="1"/>
  <c r="E81" i="8" s="1"/>
  <c r="B81" i="6"/>
  <c r="C81" i="6" s="1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 s="1"/>
  <c r="D81" i="2" s="1"/>
  <c r="E81" i="2" s="1"/>
  <c r="E81" i="17" l="1"/>
  <c r="D81" i="17"/>
  <c r="G85" i="15"/>
  <c r="I85" i="15"/>
  <c r="E85" i="15"/>
  <c r="H81" i="16"/>
  <c r="E81" i="9"/>
  <c r="AA81" i="5"/>
  <c r="U81" i="5"/>
  <c r="W81" i="5"/>
  <c r="Z81" i="5"/>
  <c r="V81" i="5"/>
  <c r="Y81" i="5"/>
  <c r="AB81" i="5"/>
  <c r="X81" i="5"/>
  <c r="W81" i="4"/>
  <c r="U81" i="4"/>
  <c r="AA81" i="4"/>
  <c r="Z81" i="4"/>
  <c r="V81" i="4"/>
  <c r="Y81" i="4"/>
  <c r="AB81" i="4"/>
  <c r="X81" i="4"/>
  <c r="C80" i="18" l="1"/>
  <c r="D80" i="18"/>
  <c r="E80" i="18"/>
  <c r="F80" i="18"/>
  <c r="G80" i="18" s="1"/>
  <c r="I80" i="18" s="1"/>
  <c r="H80" i="18"/>
  <c r="J80" i="18"/>
  <c r="L80" i="18" s="1"/>
  <c r="K80" i="18"/>
  <c r="B80" i="17"/>
  <c r="C80" i="17" s="1"/>
  <c r="J20" i="12"/>
  <c r="C84" i="15"/>
  <c r="D84" i="15" s="1"/>
  <c r="G80" i="16"/>
  <c r="E80" i="16" s="1"/>
  <c r="C80" i="9"/>
  <c r="D80" i="9"/>
  <c r="E80" i="9"/>
  <c r="G80" i="9"/>
  <c r="I80" i="9" s="1"/>
  <c r="H80" i="9"/>
  <c r="J80" i="9"/>
  <c r="B80" i="13"/>
  <c r="B80" i="7"/>
  <c r="C80" i="7" s="1"/>
  <c r="D80" i="7" s="1"/>
  <c r="E80" i="7" s="1"/>
  <c r="B80" i="8"/>
  <c r="C80" i="8" s="1"/>
  <c r="D80" i="8" s="1"/>
  <c r="E80" i="8" s="1"/>
  <c r="B80" i="6"/>
  <c r="C80" i="6" s="1"/>
  <c r="D80" i="6" s="1"/>
  <c r="E80" i="6" s="1"/>
  <c r="R80" i="5"/>
  <c r="T80" i="5" s="1"/>
  <c r="B80" i="5"/>
  <c r="C80" i="5" s="1"/>
  <c r="D80" i="5" s="1"/>
  <c r="E80" i="5" s="1"/>
  <c r="R80" i="4"/>
  <c r="T80" i="4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C81" i="13" l="1"/>
  <c r="C80" i="16"/>
  <c r="E80" i="17"/>
  <c r="D80" i="17"/>
  <c r="E84" i="15"/>
  <c r="F80" i="16"/>
  <c r="H80" i="16"/>
  <c r="AA80" i="5"/>
  <c r="V80" i="5"/>
  <c r="Y80" i="5"/>
  <c r="U80" i="5"/>
  <c r="W80" i="5"/>
  <c r="Z80" i="5"/>
  <c r="AB80" i="5"/>
  <c r="X80" i="5"/>
  <c r="W80" i="4"/>
  <c r="V80" i="4"/>
  <c r="Y80" i="4"/>
  <c r="U80" i="4"/>
  <c r="AA80" i="4"/>
  <c r="Z80" i="4"/>
  <c r="AB80" i="4"/>
  <c r="X80" i="4"/>
  <c r="D81" i="16" l="1"/>
  <c r="R81" i="13"/>
  <c r="K81" i="9"/>
  <c r="I81" i="16"/>
  <c r="Y79" i="18"/>
  <c r="Z79" i="18"/>
  <c r="AA79" i="18"/>
  <c r="AB79" i="18"/>
  <c r="AC79" i="18" s="1"/>
  <c r="AD79" i="18"/>
  <c r="AF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G79" i="16"/>
  <c r="E79" i="16" s="1"/>
  <c r="C79" i="9"/>
  <c r="D79" i="9" s="1"/>
  <c r="G79" i="9"/>
  <c r="I79" i="9" s="1"/>
  <c r="H79" i="9"/>
  <c r="J79" i="9" s="1"/>
  <c r="B79" i="13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C80" i="13" l="1"/>
  <c r="W81" i="13"/>
  <c r="U81" i="13"/>
  <c r="T81" i="13"/>
  <c r="Z81" i="13"/>
  <c r="AA81" i="13"/>
  <c r="AB81" i="13"/>
  <c r="Y81" i="13"/>
  <c r="V81" i="13"/>
  <c r="X81" i="13"/>
  <c r="C79" i="16"/>
  <c r="AL79" i="18"/>
  <c r="E79" i="17"/>
  <c r="D79" i="17"/>
  <c r="E83" i="15"/>
  <c r="F79" i="16"/>
  <c r="E79" i="9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Y74" i="18"/>
  <c r="Z74" i="18"/>
  <c r="AA74" i="18"/>
  <c r="AB74" i="18"/>
  <c r="AC74" i="18" s="1"/>
  <c r="AD74" i="18"/>
  <c r="AF74" i="18"/>
  <c r="Y75" i="18"/>
  <c r="Z75" i="18"/>
  <c r="AA75" i="18"/>
  <c r="AD75" i="18"/>
  <c r="AF75" i="18"/>
  <c r="Y76" i="18"/>
  <c r="Z76" i="18"/>
  <c r="AA76" i="18"/>
  <c r="AD76" i="18"/>
  <c r="AF76" i="18"/>
  <c r="Y77" i="18"/>
  <c r="Z77" i="18"/>
  <c r="AA77" i="18"/>
  <c r="AD77" i="18"/>
  <c r="AF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C82" i="15"/>
  <c r="E82" i="15" s="1"/>
  <c r="D82" i="15"/>
  <c r="G77" i="16"/>
  <c r="E77" i="16" s="1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B77" i="13"/>
  <c r="B78" i="13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80" i="16" l="1"/>
  <c r="C78" i="13"/>
  <c r="C78" i="16"/>
  <c r="H79" i="16"/>
  <c r="R80" i="13"/>
  <c r="K80" i="9"/>
  <c r="D81" i="13"/>
  <c r="C77" i="16"/>
  <c r="C79" i="13"/>
  <c r="D80" i="13" s="1"/>
  <c r="AB75" i="18"/>
  <c r="D77" i="17"/>
  <c r="E78" i="17"/>
  <c r="D78" i="17"/>
  <c r="E77" i="17"/>
  <c r="E81" i="15"/>
  <c r="E78" i="16"/>
  <c r="F77" i="16"/>
  <c r="K78" i="9"/>
  <c r="E78" i="9"/>
  <c r="E77" i="9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D78" i="16" l="1"/>
  <c r="T80" i="13"/>
  <c r="AA80" i="13"/>
  <c r="W80" i="13"/>
  <c r="V80" i="13"/>
  <c r="Y80" i="13"/>
  <c r="AB80" i="13"/>
  <c r="Z80" i="13"/>
  <c r="U80" i="13"/>
  <c r="X80" i="13"/>
  <c r="AG78" i="18"/>
  <c r="R78" i="13"/>
  <c r="I80" i="16"/>
  <c r="D79" i="13"/>
  <c r="AG79" i="18"/>
  <c r="R79" i="13"/>
  <c r="K79" i="9"/>
  <c r="H77" i="16"/>
  <c r="D79" i="16"/>
  <c r="AC75" i="18"/>
  <c r="AB76" i="18"/>
  <c r="H78" i="16"/>
  <c r="I78" i="16" s="1"/>
  <c r="F78" i="16"/>
  <c r="T79" i="13" l="1"/>
  <c r="AA79" i="13"/>
  <c r="V79" i="13"/>
  <c r="W79" i="13"/>
  <c r="Z79" i="13"/>
  <c r="Y79" i="13"/>
  <c r="X79" i="13"/>
  <c r="U79" i="13"/>
  <c r="AB79" i="13"/>
  <c r="I79" i="16"/>
  <c r="V78" i="13"/>
  <c r="Y78" i="13"/>
  <c r="U78" i="13"/>
  <c r="X78" i="13"/>
  <c r="AA78" i="13"/>
  <c r="W78" i="13"/>
  <c r="Z78" i="13"/>
  <c r="T78" i="13"/>
  <c r="AB78" i="13"/>
  <c r="AC76" i="18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G75" i="16"/>
  <c r="E75" i="16" s="1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B75" i="13"/>
  <c r="B76" i="13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/>
  <c r="D75" i="5"/>
  <c r="E75" i="5"/>
  <c r="B76" i="5"/>
  <c r="C76" i="5"/>
  <c r="D76" i="5"/>
  <c r="E76" i="5"/>
  <c r="R75" i="4"/>
  <c r="T75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C76" i="13" l="1"/>
  <c r="C77" i="13"/>
  <c r="C76" i="16"/>
  <c r="J76" i="18"/>
  <c r="L76" i="18" s="1"/>
  <c r="D76" i="17"/>
  <c r="E76" i="17"/>
  <c r="D75" i="17"/>
  <c r="E75" i="17"/>
  <c r="E79" i="15"/>
  <c r="E76" i="16"/>
  <c r="F75" i="16"/>
  <c r="H75" i="16"/>
  <c r="K76" i="9"/>
  <c r="E76" i="9"/>
  <c r="E75" i="9"/>
  <c r="Y75" i="5"/>
  <c r="U75" i="5"/>
  <c r="Z76" i="5"/>
  <c r="AB75" i="5"/>
  <c r="X75" i="5"/>
  <c r="Y75" i="4"/>
  <c r="U75" i="4"/>
  <c r="Z76" i="4"/>
  <c r="AB75" i="4"/>
  <c r="X75" i="4"/>
  <c r="E76" i="2"/>
  <c r="D77" i="13" l="1"/>
  <c r="AG77" i="18"/>
  <c r="R77" i="13"/>
  <c r="K77" i="9"/>
  <c r="D78" i="13"/>
  <c r="D77" i="16"/>
  <c r="D76" i="16"/>
  <c r="AG76" i="18"/>
  <c r="R76" i="13"/>
  <c r="H76" i="16"/>
  <c r="F76" i="16"/>
  <c r="V76" i="13" l="1"/>
  <c r="T76" i="13"/>
  <c r="Y76" i="13"/>
  <c r="X76" i="13"/>
  <c r="U76" i="13"/>
  <c r="AA76" i="13"/>
  <c r="W76" i="13"/>
  <c r="AB76" i="13"/>
  <c r="Z76" i="13"/>
  <c r="I76" i="16"/>
  <c r="I77" i="16"/>
  <c r="T77" i="13"/>
  <c r="W77" i="13"/>
  <c r="AA77" i="13"/>
  <c r="X77" i="13"/>
  <c r="Y77" i="13"/>
  <c r="V77" i="13"/>
  <c r="AB77" i="13"/>
  <c r="U77" i="13"/>
  <c r="Z77" i="13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C74" i="16" l="1"/>
  <c r="D75" i="16" s="1"/>
  <c r="C75" i="13"/>
  <c r="E78" i="15"/>
  <c r="H74" i="16"/>
  <c r="I75" i="16" s="1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AG75" i="18" l="1"/>
  <c r="R75" i="13"/>
  <c r="K75" i="9"/>
  <c r="D76" i="13"/>
  <c r="Y73" i="18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T75" i="13" l="1"/>
  <c r="W75" i="13"/>
  <c r="V75" i="13"/>
  <c r="Z75" i="13"/>
  <c r="AA75" i="13"/>
  <c r="U75" i="13"/>
  <c r="Y75" i="13"/>
  <c r="AB75" i="13"/>
  <c r="X75" i="13"/>
  <c r="C74" i="13"/>
  <c r="C73" i="16"/>
  <c r="H73" i="16" s="1"/>
  <c r="E73" i="17"/>
  <c r="D73" i="17"/>
  <c r="E77" i="15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AG74" i="18" l="1"/>
  <c r="D75" i="13"/>
  <c r="D74" i="16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52" i="16"/>
  <c r="G108" i="16"/>
  <c r="G36" i="16"/>
  <c r="G114" i="16"/>
  <c r="G106" i="16"/>
  <c r="G98" i="16"/>
  <c r="G90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F82" i="15" l="1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G82" i="15" l="1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G83" i="15" l="1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4" i="15" l="1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AA6" i="13" l="1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F89" i="15" l="1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5" i="16" l="1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<sst xmlns="http://schemas.openxmlformats.org/spreadsheetml/2006/main" count="231" uniqueCount="69">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</sst>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Deceduti!$T$90:$AB$90</c:f>
              <c:numCache>
                <c:formatCode>General</c:formatCode>
                <c:ptCount val="9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positivi'!$T$89:$AB$89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  <c:pt idx="78">
                  <c:v>1352.8908662111789</c:v>
                </c:pt>
                <c:pt idx="79">
                  <c:v>1756.8782411561988</c:v>
                </c:pt>
                <c:pt idx="80">
                  <c:v>2304.2827911097265</c:v>
                </c:pt>
                <c:pt idx="81">
                  <c:v>2685.2055768668652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  <c:pt idx="78">
                  <c:v>875.48706261889311</c:v>
                </c:pt>
                <c:pt idx="79">
                  <c:v>403.98737494501984</c:v>
                </c:pt>
                <c:pt idx="80">
                  <c:v>547.40454995352775</c:v>
                </c:pt>
                <c:pt idx="81">
                  <c:v>380.92278575713863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Casi_totali!$B$3:$B$90</c:f>
              <c:numCache>
                <c:formatCode>General</c:formatCode>
                <c:ptCount val="8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  <c:pt idx="78">
                  <c:v>790.95157990096413</c:v>
                </c:pt>
                <c:pt idx="79">
                  <c:v>855.18241796761504</c:v>
                </c:pt>
                <c:pt idx="80">
                  <c:v>995.84966147355954</c:v>
                </c:pt>
                <c:pt idx="81">
                  <c:v>1125.3840083358918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  <c:pt idx="77">
                  <c:v>31.203683635980212</c:v>
                </c:pt>
                <c:pt idx="78">
                  <c:v>64.230838066650335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Guariti!$T$89:$AB$89</c:f>
              <c:numCache>
                <c:formatCode>General</c:formatCode>
                <c:ptCount val="9"/>
                <c:pt idx="0">
                  <c:v>31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cat>
          <c: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5" sqref="C8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</row>
    <row r="86" spans="1:15">
      <c r="A86" s="2">
        <v>43968</v>
      </c>
      <c r="B86" s="3" t="s">
        <v>12</v>
      </c>
    </row>
    <row r="87" spans="1:15">
      <c r="A87" s="2">
        <v>43969</v>
      </c>
      <c r="B8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4"/>
  <sheetViews>
    <sheetView zoomScaleNormal="100" workbookViewId="0">
      <pane ySplit="1" topLeftCell="A68" activePane="bottomLeft" state="frozen"/>
      <selection pane="bottomLeft" activeCell="A84" sqref="A84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71" activePane="bottomLeft" state="frozen"/>
      <selection pane="bottomLeft" activeCell="C85" sqref="C8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219863.10913378882</v>
      </c>
      <c r="F81" s="11">
        <f t="shared" ref="F81" si="141">(E81-E80)*10</f>
        <v>5265.1293738110689</v>
      </c>
      <c r="G81" s="11">
        <f t="shared" ref="G81" si="142">$L$4*B81^$L$5*EXP(-B81/$L$6)</f>
        <v>526.51293738110371</v>
      </c>
      <c r="H81" s="11">
        <f t="shared" ref="H81" si="143">C81-E81</f>
        <v>1352.8908662111789</v>
      </c>
      <c r="I81" s="11">
        <f t="shared" ref="I81" si="144">H81-H80</f>
        <v>875.48706261889311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220347.1217588438</v>
      </c>
      <c r="F82" s="11">
        <f t="shared" ref="F82" si="147">(E82-E81)*10</f>
        <v>4840.1262505498016</v>
      </c>
      <c r="G82" s="11">
        <f t="shared" ref="G82" si="148">$L$4*B82^$L$5*EXP(-B82/$L$6)</f>
        <v>484.01262505498102</v>
      </c>
      <c r="H82" s="11">
        <f t="shared" ref="H82" si="149">C82-E82</f>
        <v>1756.8782411561988</v>
      </c>
      <c r="I82" s="11">
        <f t="shared" ref="I82" si="150">H82-H81</f>
        <v>403.98737494501984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220791.71720889027</v>
      </c>
      <c r="F83" s="11">
        <f t="shared" ref="F83:F84" si="153">(E83-E82)*10</f>
        <v>4445.9545004647225</v>
      </c>
      <c r="G83" s="11">
        <f t="shared" ref="G83:G84" si="154">$L$4*B83^$L$5*EXP(-B83/$L$6)</f>
        <v>444.59545004647947</v>
      </c>
      <c r="H83" s="11">
        <f t="shared" ref="H83:H84" si="155">C83-E83</f>
        <v>2304.2827911097265</v>
      </c>
      <c r="I83" s="11">
        <f t="shared" ref="I83:I84" si="156">H83-H82</f>
        <v>547.40454995352775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221199.79442313313</v>
      </c>
      <c r="F84" s="11">
        <f t="shared" si="153"/>
        <v>4080.7721424286137</v>
      </c>
      <c r="G84" s="11">
        <f t="shared" si="154"/>
        <v>408.07721424287331</v>
      </c>
      <c r="H84" s="11">
        <f t="shared" si="155"/>
        <v>2685.2055768668652</v>
      </c>
      <c r="I84" s="11">
        <f t="shared" si="156"/>
        <v>380.92278575713863</v>
      </c>
    </row>
    <row r="85" spans="1:9">
      <c r="A85" s="2">
        <v>43967</v>
      </c>
      <c r="B85" s="10">
        <v>83</v>
      </c>
      <c r="C85" s="10"/>
      <c r="E85" s="11">
        <f t="shared" ref="E83:E117" si="157">E84+G85</f>
        <v>221574.07450016687</v>
      </c>
      <c r="F85" s="11">
        <f t="shared" ref="F83:F117" si="158">(E85-E84)*10</f>
        <v>3742.8007703373441</v>
      </c>
      <c r="G85" s="11">
        <f t="shared" ref="G83:G99" si="159">$L$4*B85^$L$5*EXP(-B85/$L$6)</f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57"/>
        <v>221917.10745402196</v>
      </c>
      <c r="F86" s="11">
        <f t="shared" si="158"/>
        <v>3430.3295385508682</v>
      </c>
      <c r="G86" s="11">
        <f t="shared" si="159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57"/>
        <v>222231.27925797825</v>
      </c>
      <c r="F87" s="11">
        <f t="shared" si="158"/>
        <v>3141.7180395629839</v>
      </c>
      <c r="G87" s="11">
        <f t="shared" si="159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57"/>
        <v>222518.81907882018</v>
      </c>
      <c r="F88" s="11">
        <f t="shared" si="158"/>
        <v>2875.3982084192103</v>
      </c>
      <c r="G88" s="11">
        <f t="shared" si="159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57"/>
        <v>222781.80661665546</v>
      </c>
      <c r="F89" s="11">
        <f t="shared" si="158"/>
        <v>2629.8753783528809</v>
      </c>
      <c r="G89" s="11">
        <f t="shared" si="159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57"/>
        <v>223022.17947686554</v>
      </c>
      <c r="F90" s="11">
        <f t="shared" si="158"/>
        <v>2403.7286021007458</v>
      </c>
      <c r="G90" s="11">
        <f t="shared" si="159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57"/>
        <v>223241.74051122516</v>
      </c>
      <c r="F91" s="11">
        <f t="shared" si="158"/>
        <v>2195.6103435961995</v>
      </c>
      <c r="G91" s="11">
        <f t="shared" si="159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57"/>
        <v>223442.165074752</v>
      </c>
      <c r="F92" s="11">
        <f t="shared" si="158"/>
        <v>2004.245635268453</v>
      </c>
      <c r="G92" s="11">
        <f t="shared" si="159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57"/>
        <v>223625.00815346136</v>
      </c>
      <c r="F93" s="11">
        <f t="shared" si="158"/>
        <v>1828.4307870935299</v>
      </c>
      <c r="G93" s="11">
        <f t="shared" si="159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57"/>
        <v>223791.71132595371</v>
      </c>
      <c r="F94" s="11">
        <f t="shared" si="158"/>
        <v>1667.0317249235814</v>
      </c>
      <c r="G94" s="11">
        <f t="shared" si="159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57"/>
        <v>223943.60952870079</v>
      </c>
      <c r="F95" s="11">
        <f t="shared" si="158"/>
        <v>1518.9820274707745</v>
      </c>
      <c r="G95" s="11">
        <f t="shared" si="159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57"/>
        <v>224081.93760106948</v>
      </c>
      <c r="F96" s="11">
        <f t="shared" si="158"/>
        <v>1383.2807236869121</v>
      </c>
      <c r="G96" s="11">
        <f t="shared" si="159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57"/>
        <v>224207.83659158752</v>
      </c>
      <c r="F97" s="11">
        <f t="shared" si="158"/>
        <v>1258.9899051803513</v>
      </c>
      <c r="G97" s="11">
        <f t="shared" si="159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57"/>
        <v>224322.35981175999</v>
      </c>
      <c r="F98" s="11">
        <f t="shared" si="158"/>
        <v>1145.2322017247207</v>
      </c>
      <c r="G98" s="11">
        <f t="shared" si="159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57"/>
        <v>224426.47862794541</v>
      </c>
      <c r="F99" s="11">
        <f t="shared" si="158"/>
        <v>1041.1881618542247</v>
      </c>
      <c r="G99" s="11">
        <f t="shared" si="159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57"/>
        <v>224521.08798544525</v>
      </c>
      <c r="F100" s="11">
        <f t="shared" si="158"/>
        <v>946.09357499837643</v>
      </c>
      <c r="G100" s="11">
        <f t="shared" ref="G100:G117" si="160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57"/>
        <v>224607.01166209957</v>
      </c>
      <c r="F101" s="11">
        <f t="shared" si="158"/>
        <v>859.23676654318115</v>
      </c>
      <c r="G101" s="11">
        <f t="shared" si="160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57"/>
        <v>224685.00725136281</v>
      </c>
      <c r="F102" s="11">
        <f t="shared" si="158"/>
        <v>779.95589263242437</v>
      </c>
      <c r="G102" s="11">
        <f t="shared" si="160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57"/>
        <v>224755.77087710105</v>
      </c>
      <c r="F103" s="11">
        <f t="shared" si="158"/>
        <v>707.6362573824008</v>
      </c>
      <c r="G103" s="11">
        <f t="shared" si="160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57"/>
        <v>224819.94164424794</v>
      </c>
      <c r="F104" s="11">
        <f t="shared" si="158"/>
        <v>641.70767146890284</v>
      </c>
      <c r="G104" s="11">
        <f t="shared" si="160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57"/>
        <v>224878.10583102168</v>
      </c>
      <c r="F105" s="11">
        <f t="shared" si="158"/>
        <v>581.641867737344</v>
      </c>
      <c r="G105" s="11">
        <f t="shared" si="160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57"/>
        <v>224930.80082967514</v>
      </c>
      <c r="F106" s="11">
        <f t="shared" si="158"/>
        <v>526.94998653460061</v>
      </c>
      <c r="G106" s="11">
        <f t="shared" si="160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57"/>
        <v>224978.51884376057</v>
      </c>
      <c r="F107" s="11">
        <f t="shared" si="158"/>
        <v>477.18014085432515</v>
      </c>
      <c r="G107" s="11">
        <f t="shared" si="160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57"/>
        <v>225021.71035067103</v>
      </c>
      <c r="F108" s="11">
        <f t="shared" si="158"/>
        <v>431.91506910457974</v>
      </c>
      <c r="G108" s="11">
        <f t="shared" si="160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57"/>
        <v>225060.78733880052</v>
      </c>
      <c r="F109" s="11">
        <f t="shared" si="158"/>
        <v>390.76988129498204</v>
      </c>
      <c r="G109" s="11">
        <f t="shared" si="160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57"/>
        <v>225096.12632907118</v>
      </c>
      <c r="F110" s="11">
        <f t="shared" si="158"/>
        <v>353.38990270654904</v>
      </c>
      <c r="G110" s="11">
        <f t="shared" si="160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57"/>
        <v>225128.07119083172</v>
      </c>
      <c r="F111" s="11">
        <f t="shared" si="158"/>
        <v>319.44861760537606</v>
      </c>
      <c r="G111" s="11">
        <f t="shared" si="160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57"/>
        <v>225156.93576225889</v>
      </c>
      <c r="F112" s="11">
        <f t="shared" si="158"/>
        <v>288.64571427169722</v>
      </c>
      <c r="G112" s="11">
        <f t="shared" si="160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57"/>
        <v>225183.00628541177</v>
      </c>
      <c r="F113" s="11">
        <f t="shared" si="158"/>
        <v>260.70523152884562</v>
      </c>
      <c r="G113" s="11">
        <f t="shared" si="160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57"/>
        <v>225206.54366601535</v>
      </c>
      <c r="F114" s="11">
        <f t="shared" si="158"/>
        <v>235.3738060357864</v>
      </c>
      <c r="G114" s="11">
        <f t="shared" si="160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57"/>
        <v>225227.78556789926</v>
      </c>
      <c r="F115" s="11">
        <f t="shared" si="158"/>
        <v>212.4190188391367</v>
      </c>
      <c r="G115" s="11">
        <f t="shared" si="160"/>
        <v>21.241901883919912</v>
      </c>
      <c r="I115" s="11"/>
    </row>
    <row r="116" spans="1:9">
      <c r="B116" s="10">
        <v>114</v>
      </c>
      <c r="C116" s="10"/>
      <c r="E116" s="11">
        <f t="shared" si="157"/>
        <v>225246.94835180542</v>
      </c>
      <c r="F116" s="11">
        <f t="shared" si="158"/>
        <v>191.627839061548</v>
      </c>
      <c r="G116" s="11">
        <f t="shared" si="160"/>
        <v>19.162783906151294</v>
      </c>
      <c r="I116" s="11"/>
    </row>
    <row r="117" spans="1:9">
      <c r="B117" s="10">
        <v>115</v>
      </c>
      <c r="C117" s="10"/>
      <c r="E117" s="11">
        <f t="shared" si="157"/>
        <v>225264.22886801412</v>
      </c>
      <c r="F117" s="11">
        <f t="shared" si="158"/>
        <v>172.80516208702466</v>
      </c>
      <c r="G117" s="11">
        <f t="shared" si="160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59" activePane="bottomLeft" state="frozen"/>
      <selection pane="bottomLeft" activeCell="C88" sqref="C8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30120.048420099036</v>
      </c>
      <c r="G85" s="11">
        <f t="shared" ref="G85" si="170">(F85-F84)*10</f>
        <v>1407.9631636401973</v>
      </c>
      <c r="H85" s="11">
        <f t="shared" ref="H85" si="171">$M$10*B85^$M$8*EXP(-B85/$M$9)</f>
        <v>140.79631636401979</v>
      </c>
      <c r="I85" s="11">
        <f t="shared" ref="I85" si="172">C85-F85</f>
        <v>790.95157990096413</v>
      </c>
      <c r="J85" s="11">
        <f t="shared" ref="J85" si="173">D85-H85</f>
        <v>31.203683635980212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30250.817582032385</v>
      </c>
      <c r="G86" s="11">
        <f t="shared" ref="G86" si="177">(F86-F85)*10</f>
        <v>1307.691619333491</v>
      </c>
      <c r="H86" s="11">
        <f t="shared" ref="H86" si="178">$M$10*B86^$M$8*EXP(-B86/$M$9)</f>
        <v>130.76916193334966</v>
      </c>
      <c r="I86" s="11">
        <f t="shared" ref="I86" si="179">C86-F86</f>
        <v>855.18241796761504</v>
      </c>
      <c r="J86" s="11">
        <f t="shared" ref="J86" si="180">D86-H86</f>
        <v>64.230838066650335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30372.15033852644</v>
      </c>
      <c r="G87" s="11">
        <f t="shared" ref="G87:G88" si="184">(F87-F86)*10</f>
        <v>1213.327564940555</v>
      </c>
      <c r="H87" s="11">
        <f t="shared" ref="H87:H88" si="185">$M$10*B87^$M$8*EXP(-B87/$M$9)</f>
        <v>121.33275649405482</v>
      </c>
      <c r="I87" s="11">
        <f t="shared" ref="I87:I88" si="186">C87-F87</f>
        <v>995.84966147355954</v>
      </c>
      <c r="J87" s="11">
        <f t="shared" ref="J87:J88" si="187">D87-H87</f>
        <v>140.66724350594518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30484.615991664108</v>
      </c>
      <c r="G88" s="11">
        <f t="shared" si="184"/>
        <v>1124.6565313766769</v>
      </c>
      <c r="H88" s="11">
        <f t="shared" si="185"/>
        <v>112.46565313766631</v>
      </c>
      <c r="I88" s="11">
        <f t="shared" si="186"/>
        <v>1125.3840083358918</v>
      </c>
      <c r="J88" s="11">
        <f t="shared" si="187"/>
        <v>129.53434686233368</v>
      </c>
    </row>
    <row r="89" spans="1:10">
      <c r="A89" s="2">
        <v>43967</v>
      </c>
      <c r="B89" s="10">
        <v>86</v>
      </c>
      <c r="F89" s="11">
        <f t="shared" ref="F87:F96" si="188">F88+H89</f>
        <v>30588.76159886509</v>
      </c>
      <c r="G89" s="11">
        <f t="shared" si="142"/>
        <v>1041.4560720098234</v>
      </c>
      <c r="H89" s="11">
        <f t="shared" ref="H87:H96" si="189">$M$10*B89^$M$8*EXP(-B89/$M$9)</f>
        <v>104.14560720098244</v>
      </c>
    </row>
    <row r="90" spans="1:10">
      <c r="A90" s="2">
        <v>43968</v>
      </c>
      <c r="B90" s="10">
        <v>87</v>
      </c>
      <c r="F90" s="11">
        <f t="shared" si="188"/>
        <v>30685.111424704479</v>
      </c>
      <c r="G90" s="11">
        <f t="shared" si="142"/>
        <v>963.49825839388359</v>
      </c>
      <c r="H90" s="11">
        <f t="shared" si="189"/>
        <v>96.349825839389979</v>
      </c>
    </row>
    <row r="91" spans="1:10">
      <c r="A91" s="2">
        <v>43969</v>
      </c>
      <c r="B91" s="10">
        <v>88</v>
      </c>
      <c r="F91" s="11">
        <f t="shared" si="188"/>
        <v>30774.166615542454</v>
      </c>
      <c r="G91" s="11">
        <f t="shared" si="142"/>
        <v>890.55190837974806</v>
      </c>
      <c r="H91" s="11">
        <f t="shared" si="189"/>
        <v>89.055190837973484</v>
      </c>
    </row>
    <row r="92" spans="1:10">
      <c r="A92" s="2">
        <v>43970</v>
      </c>
      <c r="B92" s="10">
        <v>89</v>
      </c>
      <c r="F92" s="11">
        <f t="shared" si="188"/>
        <v>30856.405071554535</v>
      </c>
      <c r="G92" s="11">
        <f t="shared" si="142"/>
        <v>822.3845601208086</v>
      </c>
      <c r="H92" s="11">
        <f t="shared" si="189"/>
        <v>82.238456012080334</v>
      </c>
    </row>
    <row r="93" spans="1:10">
      <c r="A93" s="2">
        <v>43971</v>
      </c>
      <c r="B93" s="10">
        <v>90</v>
      </c>
      <c r="F93" s="11">
        <f t="shared" si="188"/>
        <v>30932.281492208502</v>
      </c>
      <c r="G93" s="11">
        <f t="shared" si="142"/>
        <v>758.76420653967216</v>
      </c>
      <c r="H93" s="11">
        <f t="shared" si="189"/>
        <v>75.876420653968069</v>
      </c>
    </row>
    <row r="94" spans="1:10">
      <c r="A94" s="2">
        <v>43972</v>
      </c>
      <c r="B94" s="10">
        <v>91</v>
      </c>
      <c r="F94" s="11">
        <f t="shared" si="188"/>
        <v>31002.227572759573</v>
      </c>
      <c r="G94" s="11">
        <f t="shared" si="142"/>
        <v>699.46080551071645</v>
      </c>
      <c r="H94" s="11">
        <f t="shared" si="189"/>
        <v>69.946080551070139</v>
      </c>
    </row>
    <row r="95" spans="1:10">
      <c r="A95" s="2">
        <v>43973</v>
      </c>
      <c r="B95" s="10">
        <v>92</v>
      </c>
      <c r="F95" s="11">
        <f t="shared" si="188"/>
        <v>31066.652330898774</v>
      </c>
      <c r="G95" s="11">
        <f t="shared" si="142"/>
        <v>644.24758139201003</v>
      </c>
      <c r="H95" s="11">
        <f t="shared" si="189"/>
        <v>64.42475813920116</v>
      </c>
    </row>
    <row r="96" spans="1:10">
      <c r="A96" s="2">
        <v>43974</v>
      </c>
      <c r="B96" s="10">
        <v>93</v>
      </c>
      <c r="F96" s="11">
        <f t="shared" si="188"/>
        <v>31125.942544264086</v>
      </c>
      <c r="G96" s="11">
        <f t="shared" si="142"/>
        <v>592.90213365311502</v>
      </c>
      <c r="H96" s="11">
        <f t="shared" si="189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4"/>
  <sheetViews>
    <sheetView workbookViewId="0">
      <pane ySplit="1" topLeftCell="A77" activePane="bottomLeft" state="frozen"/>
      <selection pane="bottomLeft" activeCell="B84" sqref="B84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5" activePane="bottomLeft" state="frozen"/>
      <selection pane="bottomLeft" activeCell="C85" sqref="C85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05">C81/(E81+F81)</f>
        <v>1.5806788138620935</v>
      </c>
      <c r="H81" s="21">
        <f t="shared" ref="H81" si="206">$O$3*EXP($O$4*B81)</f>
        <v>1.2923795001471794</v>
      </c>
      <c r="I81" s="21">
        <f t="shared" ref="I81" si="207">G81-H81</f>
        <v>0.28829931371491413</v>
      </c>
      <c r="J81" s="31">
        <f t="shared" ref="J81" si="208">(C81-C80)/(E81-E80+F81-F80)</f>
        <v>0.53429878048780488</v>
      </c>
      <c r="K81" s="21">
        <f t="shared" ref="K81" si="209">$P$3*EXP($P$4*B81)</f>
        <v>0.28864404712899216</v>
      </c>
      <c r="L81" s="21">
        <f t="shared" ref="L81" si="210">J81-K81</f>
        <v>0.24565473335881272</v>
      </c>
      <c r="M81" s="21"/>
    </row>
    <row r="82" spans="1:13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1">C82/(E82+F82)</f>
        <v>1.5461791753395477</v>
      </c>
      <c r="H82" s="21">
        <f t="shared" ref="H82" si="212">$O$3*EXP($O$4*B82)</f>
        <v>1.2593366234502845</v>
      </c>
      <c r="I82" s="21">
        <f t="shared" ref="I82" si="213">G82-H82</f>
        <v>0.28684255188926322</v>
      </c>
      <c r="J82" s="31">
        <f t="shared" ref="J82" si="214">(C82-C81)/(E82-E81+F82-F81)</f>
        <v>0.24019475250202868</v>
      </c>
      <c r="K82" s="21">
        <f t="shared" ref="K82" si="215">$P$3*EXP($P$4*B82)</f>
        <v>0.27374424501913464</v>
      </c>
      <c r="L82" s="21">
        <f t="shared" ref="L82" si="216">J82-K82</f>
        <v>-3.3549492517105955E-2</v>
      </c>
      <c r="M82" s="21"/>
    </row>
    <row r="83" spans="1:13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17">C83/(E83+F83)</f>
        <v>1.5212197250709143</v>
      </c>
      <c r="H83" s="21">
        <f t="shared" ref="H83:H84" si="218">$O$3*EXP($O$4*B83)</f>
        <v>1.2271385695784822</v>
      </c>
      <c r="I83" s="21">
        <f t="shared" ref="I83:I84" si="219">G83-H83</f>
        <v>0.29408115549243208</v>
      </c>
      <c r="J83" s="31">
        <f t="shared" ref="J83:J84" si="220">(C83-C82)/(E83-E82+F83-F82)</f>
        <v>0.32967763376537057</v>
      </c>
      <c r="K83" s="21">
        <f t="shared" ref="K83:K84" si="221">$P$3*EXP($P$4*B83)</f>
        <v>0.25961357050820427</v>
      </c>
      <c r="L83" s="21">
        <f t="shared" ref="L83:L84" si="222">J83-K83</f>
        <v>7.0064063257166298E-2</v>
      </c>
      <c r="M83" s="21"/>
    </row>
    <row r="84" spans="1:13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17"/>
        <v>1.474722524124757</v>
      </c>
      <c r="H84" s="21">
        <f t="shared" si="218"/>
        <v>1.1957637385478384</v>
      </c>
      <c r="I84" s="21">
        <f t="shared" si="219"/>
        <v>0.27895878557691867</v>
      </c>
      <c r="J84" s="31">
        <f t="shared" si="220"/>
        <v>0.15293661562318278</v>
      </c>
      <c r="K84" s="21">
        <f t="shared" si="221"/>
        <v>0.24621232123914474</v>
      </c>
      <c r="L84" s="21">
        <f t="shared" si="222"/>
        <v>-9.3275705615961962E-2</v>
      </c>
      <c r="M84" s="21"/>
    </row>
    <row r="85" spans="1:13">
      <c r="A85" s="2">
        <v>43967</v>
      </c>
      <c r="B85" s="3">
        <v>83</v>
      </c>
      <c r="G85" s="30"/>
      <c r="H85" s="21">
        <f t="shared" ref="H83:H94" si="223">$O$3*EXP($O$4*B85)</f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223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223"/>
        <v>1.1063707821604016</v>
      </c>
      <c r="J87" s="31"/>
      <c r="K87" s="21">
        <f t="shared" ref="K87:K94" si="224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223"/>
        <v>1.0780836781543337</v>
      </c>
      <c r="J88" s="31"/>
      <c r="K88" s="21">
        <f t="shared" si="224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23"/>
        <v>1.0505198038881975</v>
      </c>
      <c r="J89" s="31"/>
      <c r="K89" s="21">
        <f t="shared" si="224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23"/>
        <v>1.0236606682058604</v>
      </c>
      <c r="J90" s="31"/>
      <c r="K90" s="21">
        <f t="shared" si="224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23"/>
        <v>0.99748825272330655</v>
      </c>
      <c r="J91" s="31"/>
      <c r="K91" s="21">
        <f t="shared" si="224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23"/>
        <v>0.97198499974104879</v>
      </c>
      <c r="J92" s="31"/>
      <c r="K92" s="21">
        <f t="shared" si="224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23"/>
        <v>0.94713380046559037</v>
      </c>
      <c r="J93" s="31"/>
      <c r="K93" s="21">
        <f t="shared" si="224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23"/>
        <v>0.92291798353203336</v>
      </c>
      <c r="J94" s="31"/>
      <c r="K94" s="21">
        <f t="shared" si="224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workbookViewId="0">
      <pane ySplit="1" topLeftCell="A71" activePane="bottomLeft" state="frozen"/>
      <selection pane="bottomLeft" activeCell="A84" sqref="A8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"/>
  <sheetViews>
    <sheetView workbookViewId="0">
      <pane ySplit="1" topLeftCell="A80" activePane="bottomLeft" state="frozen"/>
      <selection pane="bottomLeft" activeCell="A84" sqref="A8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9"/>
  <sheetViews>
    <sheetView workbookViewId="0">
      <pane ySplit="1" topLeftCell="A71" activePane="bottomLeft" state="frozen"/>
      <selection pane="bottomLeft" activeCell="A84" sqref="A8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4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9" spans="1:28">
      <c r="T89">
        <f>SUM(T4:T87)</f>
        <v>31</v>
      </c>
      <c r="U89">
        <f t="shared" ref="U89:AB89" si="166">SUM(U4:U87)</f>
        <v>21</v>
      </c>
      <c r="V89">
        <f t="shared" si="166"/>
        <v>6</v>
      </c>
      <c r="W89">
        <f t="shared" si="166"/>
        <v>9</v>
      </c>
      <c r="X89">
        <f t="shared" si="166"/>
        <v>2</v>
      </c>
      <c r="Y89">
        <f t="shared" si="166"/>
        <v>4</v>
      </c>
      <c r="Z89">
        <f t="shared" si="166"/>
        <v>0</v>
      </c>
      <c r="AA89">
        <f t="shared" si="166"/>
        <v>3</v>
      </c>
      <c r="AB89">
        <f t="shared" si="166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0"/>
  <sheetViews>
    <sheetView workbookViewId="0">
      <pane ySplit="1" topLeftCell="A41" activePane="bottomLeft" state="frozen"/>
      <selection pane="bottomLeft" activeCell="A84" sqref="A8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4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90" spans="1:28">
      <c r="T90">
        <f>SUM(T4:T88)</f>
        <v>13</v>
      </c>
      <c r="U90">
        <f t="shared" ref="U90:AB90" si="163">SUM(U4:U88)</f>
        <v>11</v>
      </c>
      <c r="V90">
        <f t="shared" si="163"/>
        <v>8</v>
      </c>
      <c r="W90">
        <f t="shared" si="163"/>
        <v>13</v>
      </c>
      <c r="X90">
        <f t="shared" si="163"/>
        <v>8</v>
      </c>
      <c r="Y90">
        <f t="shared" si="163"/>
        <v>11</v>
      </c>
      <c r="Z90">
        <f t="shared" si="163"/>
        <v>6</v>
      </c>
      <c r="AA90">
        <f t="shared" si="163"/>
        <v>3</v>
      </c>
      <c r="AB90">
        <f t="shared" si="163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"/>
  <sheetViews>
    <sheetView workbookViewId="0">
      <pane ySplit="1" topLeftCell="A65" activePane="bottomLeft" state="frozen"/>
      <selection pane="bottomLeft" activeCell="A84" sqref="A8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4"/>
  <sheetViews>
    <sheetView workbookViewId="0">
      <pane ySplit="1" topLeftCell="A59" activePane="bottomLeft" state="frozen"/>
      <selection pane="bottomLeft" activeCell="A84" sqref="A8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"/>
  <sheetViews>
    <sheetView workbookViewId="0">
      <pane ySplit="1" topLeftCell="A74" activePane="bottomLeft" state="frozen"/>
      <selection pane="bottomLeft" activeCell="A84" sqref="A8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9"/>
  <sheetViews>
    <sheetView workbookViewId="0">
      <pane ySplit="1" topLeftCell="A77" activePane="bottomLeft" state="frozen"/>
      <selection pane="bottomLeft" activeCell="A84" sqref="A84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4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9" spans="1:28">
      <c r="T89">
        <f>SUM(T4:T87)</f>
        <v>15</v>
      </c>
      <c r="U89">
        <f t="shared" ref="U89:AB89" si="85">SUM(U4:U87)</f>
        <v>15</v>
      </c>
      <c r="V89">
        <f t="shared" si="85"/>
        <v>16</v>
      </c>
      <c r="W89">
        <f t="shared" si="85"/>
        <v>13</v>
      </c>
      <c r="X89">
        <f t="shared" si="85"/>
        <v>10</v>
      </c>
      <c r="Y89">
        <f t="shared" si="85"/>
        <v>2</v>
      </c>
      <c r="Z89">
        <f t="shared" si="85"/>
        <v>5</v>
      </c>
      <c r="AA89">
        <f t="shared" si="85"/>
        <v>2</v>
      </c>
      <c r="AB89">
        <f t="shared" si="8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2020-05-15T16:52:57Z</dcterms:modified>
</cp:coreProperties>
</file>