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337769AA-E6E7-4085-9F0B-B48413D08177}" xr6:coauthVersionLast="45" xr6:coauthVersionMax="45" xr10:uidLastSave="{00000000-0000-0000-0000-000000000000}"/>
  <bookViews>
    <workbookView xWindow="-108" yWindow="-108" windowWidth="23256" windowHeight="12576" firstSheet="6" activeTab="13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73" i="18" l="1"/>
  <c r="AL74" i="18"/>
  <c r="AL75" i="18"/>
  <c r="AL76" i="18"/>
  <c r="AL77" i="18"/>
  <c r="AL78" i="18"/>
  <c r="Y78" i="18"/>
  <c r="Z78" i="18"/>
  <c r="AA78" i="18"/>
  <c r="AB78" i="18"/>
  <c r="AC78" i="18" s="1"/>
  <c r="AD78" i="18"/>
  <c r="AF78" i="18"/>
  <c r="AG78" i="18"/>
  <c r="Y74" i="18"/>
  <c r="Z74" i="18"/>
  <c r="AA74" i="18"/>
  <c r="AB74" i="18"/>
  <c r="AC74" i="18" s="1"/>
  <c r="AD74" i="18"/>
  <c r="AF74" i="18"/>
  <c r="AG74" i="18"/>
  <c r="Y75" i="18"/>
  <c r="Z75" i="18"/>
  <c r="AA75" i="18"/>
  <c r="AD75" i="18"/>
  <c r="AF75" i="18"/>
  <c r="AG75" i="18"/>
  <c r="Y76" i="18"/>
  <c r="Z76" i="18"/>
  <c r="AA76" i="18"/>
  <c r="AD76" i="18"/>
  <c r="AF76" i="18"/>
  <c r="AG76" i="18"/>
  <c r="Y77" i="18"/>
  <c r="Z77" i="18"/>
  <c r="AA77" i="18"/>
  <c r="AD77" i="18"/>
  <c r="AF77" i="18"/>
  <c r="AG77" i="18"/>
  <c r="C77" i="18"/>
  <c r="D77" i="18"/>
  <c r="E77" i="18"/>
  <c r="G77" i="18" s="1"/>
  <c r="I77" i="18" s="1"/>
  <c r="F77" i="18"/>
  <c r="J78" i="18" s="1"/>
  <c r="L78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81" i="15"/>
  <c r="D81" i="15" s="1"/>
  <c r="J81" i="15" s="1"/>
  <c r="H81" i="15"/>
  <c r="F81" i="15" s="1"/>
  <c r="C82" i="15"/>
  <c r="E82" i="15" s="1"/>
  <c r="D82" i="15"/>
  <c r="H82" i="15"/>
  <c r="J82" i="15" s="1"/>
  <c r="C77" i="16"/>
  <c r="D77" i="16" s="1"/>
  <c r="G77" i="16"/>
  <c r="E77" i="16" s="1"/>
  <c r="C78" i="16"/>
  <c r="D78" i="16"/>
  <c r="G78" i="16"/>
  <c r="C77" i="9"/>
  <c r="D77" i="9" s="1"/>
  <c r="G77" i="9"/>
  <c r="I77" i="9" s="1"/>
  <c r="H77" i="9"/>
  <c r="J77" i="9" s="1"/>
  <c r="C78" i="9"/>
  <c r="D78" i="9" s="1"/>
  <c r="G78" i="9"/>
  <c r="I78" i="9" s="1"/>
  <c r="H78" i="9"/>
  <c r="J78" i="9" s="1"/>
  <c r="R77" i="13"/>
  <c r="T77" i="13" s="1"/>
  <c r="W77" i="13"/>
  <c r="AA77" i="13"/>
  <c r="R78" i="13"/>
  <c r="V78" i="13" s="1"/>
  <c r="U78" i="13"/>
  <c r="Y78" i="13"/>
  <c r="B77" i="13"/>
  <c r="C77" i="13" s="1"/>
  <c r="D77" i="13" s="1"/>
  <c r="B78" i="13"/>
  <c r="C78" i="13" s="1"/>
  <c r="D78" i="13" s="1"/>
  <c r="B77" i="7"/>
  <c r="C77" i="7" s="1"/>
  <c r="D77" i="7" s="1"/>
  <c r="E77" i="7" s="1"/>
  <c r="B78" i="7"/>
  <c r="C78" i="7" s="1"/>
  <c r="D78" i="7" s="1"/>
  <c r="E78" i="7" s="1"/>
  <c r="B77" i="8"/>
  <c r="C77" i="8" s="1"/>
  <c r="D77" i="8" s="1"/>
  <c r="E77" i="8" s="1"/>
  <c r="B78" i="8"/>
  <c r="C78" i="8" s="1"/>
  <c r="D78" i="8" s="1"/>
  <c r="E78" i="8" s="1"/>
  <c r="B77" i="6"/>
  <c r="C77" i="6" s="1"/>
  <c r="D77" i="6" s="1"/>
  <c r="E77" i="6" s="1"/>
  <c r="B78" i="6"/>
  <c r="C78" i="6" s="1"/>
  <c r="D78" i="6" s="1"/>
  <c r="E78" i="6" s="1"/>
  <c r="R77" i="5"/>
  <c r="T77" i="5" s="1"/>
  <c r="W77" i="5"/>
  <c r="AA77" i="5"/>
  <c r="R78" i="5"/>
  <c r="V78" i="5" s="1"/>
  <c r="U78" i="5"/>
  <c r="Y78" i="5"/>
  <c r="R77" i="4"/>
  <c r="T77" i="4" s="1"/>
  <c r="R78" i="4"/>
  <c r="V78" i="4" s="1"/>
  <c r="B77" i="5"/>
  <c r="C77" i="5" s="1"/>
  <c r="D77" i="5" s="1"/>
  <c r="E77" i="5" s="1"/>
  <c r="B78" i="5"/>
  <c r="C78" i="5" s="1"/>
  <c r="D78" i="5" s="1"/>
  <c r="E78" i="5" s="1"/>
  <c r="B77" i="4"/>
  <c r="C77" i="4" s="1"/>
  <c r="D77" i="4" s="1"/>
  <c r="E77" i="4" s="1"/>
  <c r="B78" i="4"/>
  <c r="C78" i="4" s="1"/>
  <c r="D78" i="4" s="1"/>
  <c r="E78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AB75" i="18" l="1"/>
  <c r="D77" i="17"/>
  <c r="E78" i="17"/>
  <c r="D78" i="17"/>
  <c r="E77" i="17"/>
  <c r="G81" i="15"/>
  <c r="I81" i="15"/>
  <c r="F82" i="15"/>
  <c r="G82" i="15" s="1"/>
  <c r="I82" i="15"/>
  <c r="E81" i="15"/>
  <c r="E78" i="16"/>
  <c r="F77" i="16"/>
  <c r="H77" i="16"/>
  <c r="I77" i="16" s="1"/>
  <c r="K78" i="9"/>
  <c r="E78" i="9"/>
  <c r="K77" i="9"/>
  <c r="E77" i="9"/>
  <c r="Y77" i="13"/>
  <c r="U77" i="13"/>
  <c r="AB78" i="13"/>
  <c r="X78" i="13"/>
  <c r="T78" i="13"/>
  <c r="Z77" i="13"/>
  <c r="V77" i="13"/>
  <c r="AA78" i="13"/>
  <c r="W78" i="13"/>
  <c r="Z78" i="13"/>
  <c r="AB77" i="13"/>
  <c r="X77" i="13"/>
  <c r="Y77" i="5"/>
  <c r="U77" i="5"/>
  <c r="AB78" i="5"/>
  <c r="X78" i="5"/>
  <c r="T78" i="5"/>
  <c r="Z77" i="5"/>
  <c r="V77" i="5"/>
  <c r="AA78" i="5"/>
  <c r="W78" i="5"/>
  <c r="Z78" i="5"/>
  <c r="AB77" i="5"/>
  <c r="X77" i="5"/>
  <c r="Y78" i="4"/>
  <c r="U78" i="4"/>
  <c r="AA77" i="4"/>
  <c r="W77" i="4"/>
  <c r="AB78" i="4"/>
  <c r="X78" i="4"/>
  <c r="T78" i="4"/>
  <c r="Z77" i="4"/>
  <c r="V77" i="4"/>
  <c r="AA78" i="4"/>
  <c r="W78" i="4"/>
  <c r="Y77" i="4"/>
  <c r="U77" i="4"/>
  <c r="Z78" i="4"/>
  <c r="AB77" i="4"/>
  <c r="X77" i="4"/>
  <c r="AC75" i="18" l="1"/>
  <c r="AB76" i="18"/>
  <c r="H78" i="16"/>
  <c r="I78" i="16" s="1"/>
  <c r="F78" i="16"/>
  <c r="AC76" i="18" l="1"/>
  <c r="AB77" i="18"/>
  <c r="AC77" i="18" s="1"/>
  <c r="C75" i="18" l="1"/>
  <c r="D75" i="18"/>
  <c r="E75" i="18"/>
  <c r="F75" i="18"/>
  <c r="G75" i="18" s="1"/>
  <c r="I75" i="18" s="1"/>
  <c r="H75" i="18"/>
  <c r="J75" i="18"/>
  <c r="L75" i="18" s="1"/>
  <c r="K75" i="18"/>
  <c r="C76" i="18"/>
  <c r="D76" i="18"/>
  <c r="E76" i="18"/>
  <c r="G76" i="18" s="1"/>
  <c r="I76" i="18" s="1"/>
  <c r="F76" i="18"/>
  <c r="H76" i="18"/>
  <c r="K76" i="18"/>
  <c r="B75" i="17"/>
  <c r="C75" i="17" s="1"/>
  <c r="B76" i="17"/>
  <c r="C76" i="17"/>
  <c r="C79" i="15"/>
  <c r="D79" i="15" s="1"/>
  <c r="C80" i="15"/>
  <c r="E80" i="15" s="1"/>
  <c r="D80" i="15"/>
  <c r="C75" i="16"/>
  <c r="D75" i="16" s="1"/>
  <c r="G75" i="16"/>
  <c r="E75" i="16" s="1"/>
  <c r="C76" i="16"/>
  <c r="D76" i="16"/>
  <c r="G76" i="16"/>
  <c r="C75" i="9"/>
  <c r="D75" i="9" s="1"/>
  <c r="G75" i="9"/>
  <c r="I75" i="9" s="1"/>
  <c r="H75" i="9"/>
  <c r="J75" i="9" s="1"/>
  <c r="C76" i="9"/>
  <c r="D76" i="9" s="1"/>
  <c r="G76" i="9"/>
  <c r="I76" i="9" s="1"/>
  <c r="H76" i="9"/>
  <c r="J76" i="9" s="1"/>
  <c r="R75" i="13"/>
  <c r="T75" i="13" s="1"/>
  <c r="T83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W83" i="13"/>
  <c r="AA83" i="13"/>
  <c r="B75" i="13"/>
  <c r="C75" i="13" s="1"/>
  <c r="D75" i="13" s="1"/>
  <c r="B76" i="13"/>
  <c r="C76" i="13" s="1"/>
  <c r="D76" i="13" s="1"/>
  <c r="B75" i="7"/>
  <c r="C75" i="7" s="1"/>
  <c r="D75" i="7" s="1"/>
  <c r="E75" i="7" s="1"/>
  <c r="B76" i="7"/>
  <c r="C76" i="7" s="1"/>
  <c r="D76" i="7" s="1"/>
  <c r="E76" i="7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3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3" i="5"/>
  <c r="AA83" i="5"/>
  <c r="B75" i="5"/>
  <c r="C75" i="5"/>
  <c r="D75" i="5"/>
  <c r="E75" i="5"/>
  <c r="B76" i="5"/>
  <c r="C76" i="5"/>
  <c r="D76" i="5"/>
  <c r="E76" i="5"/>
  <c r="R75" i="4"/>
  <c r="T75" i="4" s="1"/>
  <c r="T83" i="4" s="1"/>
  <c r="V75" i="4"/>
  <c r="W75" i="4"/>
  <c r="Z75" i="4"/>
  <c r="AA75" i="4"/>
  <c r="R76" i="4"/>
  <c r="V76" i="4" s="1"/>
  <c r="T76" i="4"/>
  <c r="U76" i="4"/>
  <c r="W76" i="4"/>
  <c r="X76" i="4"/>
  <c r="Y76" i="4"/>
  <c r="AA76" i="4"/>
  <c r="AB76" i="4"/>
  <c r="W83" i="4"/>
  <c r="AA83" i="4"/>
  <c r="B75" i="4"/>
  <c r="C75" i="4"/>
  <c r="D75" i="4"/>
  <c r="E75" i="4"/>
  <c r="B76" i="4"/>
  <c r="C76" i="4"/>
  <c r="D76" i="4"/>
  <c r="E76" i="4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J76" i="18" l="1"/>
  <c r="L76" i="18" s="1"/>
  <c r="D76" i="17"/>
  <c r="E76" i="17"/>
  <c r="D75" i="17"/>
  <c r="E75" i="17"/>
  <c r="E79" i="15"/>
  <c r="E76" i="16"/>
  <c r="F75" i="16"/>
  <c r="H75" i="16"/>
  <c r="I75" i="16" s="1"/>
  <c r="K76" i="9"/>
  <c r="E76" i="9"/>
  <c r="K75" i="9"/>
  <c r="E75" i="9"/>
  <c r="V83" i="13"/>
  <c r="Y75" i="13"/>
  <c r="Y83" i="13" s="1"/>
  <c r="U75" i="13"/>
  <c r="U83" i="13" s="1"/>
  <c r="Z76" i="13"/>
  <c r="Z83" i="13" s="1"/>
  <c r="AB75" i="13"/>
  <c r="AB83" i="13" s="1"/>
  <c r="X75" i="13"/>
  <c r="X83" i="13" s="1"/>
  <c r="V83" i="5"/>
  <c r="Y75" i="5"/>
  <c r="Y83" i="5" s="1"/>
  <c r="U75" i="5"/>
  <c r="U83" i="5" s="1"/>
  <c r="Z76" i="5"/>
  <c r="Z83" i="5" s="1"/>
  <c r="AB75" i="5"/>
  <c r="AB83" i="5" s="1"/>
  <c r="X75" i="5"/>
  <c r="X83" i="5" s="1"/>
  <c r="V83" i="4"/>
  <c r="Y75" i="4"/>
  <c r="Y83" i="4" s="1"/>
  <c r="U75" i="4"/>
  <c r="U83" i="4" s="1"/>
  <c r="Z76" i="4"/>
  <c r="Z83" i="4" s="1"/>
  <c r="AB75" i="4"/>
  <c r="AB83" i="4" s="1"/>
  <c r="X75" i="4"/>
  <c r="X83" i="4" s="1"/>
  <c r="E76" i="2"/>
  <c r="H76" i="16" l="1"/>
  <c r="I76" i="16" s="1"/>
  <c r="F76" i="16"/>
  <c r="L6" i="18" l="1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5" i="18"/>
  <c r="C74" i="18"/>
  <c r="D74" i="18"/>
  <c r="E74" i="18"/>
  <c r="G74" i="18" s="1"/>
  <c r="I74" i="18" s="1"/>
  <c r="F74" i="18"/>
  <c r="H74" i="18"/>
  <c r="J74" i="18"/>
  <c r="K74" i="18"/>
  <c r="B74" i="17"/>
  <c r="C74" i="17"/>
  <c r="D74" i="17"/>
  <c r="E74" i="17"/>
  <c r="C78" i="15"/>
  <c r="D78" i="15" s="1"/>
  <c r="G74" i="16"/>
  <c r="E74" i="16" s="1"/>
  <c r="F74" i="16" s="1"/>
  <c r="C74" i="9"/>
  <c r="D74" i="9" s="1"/>
  <c r="G74" i="9"/>
  <c r="I74" i="9" s="1"/>
  <c r="H74" i="9"/>
  <c r="J74" i="9" s="1"/>
  <c r="B74" i="13"/>
  <c r="C74" i="16" s="1"/>
  <c r="B74" i="7"/>
  <c r="C74" i="7" s="1"/>
  <c r="D74" i="7" s="1"/>
  <c r="E74" i="7" s="1"/>
  <c r="B74" i="8"/>
  <c r="C74" i="8" s="1"/>
  <c r="D74" i="8" s="1"/>
  <c r="E74" i="8" s="1"/>
  <c r="B74" i="6"/>
  <c r="C74" i="6" s="1"/>
  <c r="D74" i="6" s="1"/>
  <c r="E74" i="6" s="1"/>
  <c r="B74" i="5"/>
  <c r="C74" i="5"/>
  <c r="R74" i="5" s="1"/>
  <c r="T74" i="5" s="1"/>
  <c r="D74" i="5"/>
  <c r="E74" i="5"/>
  <c r="R74" i="4"/>
  <c r="T74" i="4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E78" i="15" l="1"/>
  <c r="H74" i="16"/>
  <c r="E74" i="9"/>
  <c r="AA74" i="5"/>
  <c r="W74" i="5"/>
  <c r="Z74" i="5"/>
  <c r="V74" i="5"/>
  <c r="Y74" i="5"/>
  <c r="U74" i="5"/>
  <c r="AB74" i="5"/>
  <c r="X74" i="5"/>
  <c r="AA74" i="4"/>
  <c r="U74" i="4"/>
  <c r="W74" i="4"/>
  <c r="Z74" i="4"/>
  <c r="V74" i="4"/>
  <c r="Y74" i="4"/>
  <c r="AB74" i="4"/>
  <c r="X74" i="4"/>
  <c r="Y73" i="18" l="1"/>
  <c r="Z73" i="18"/>
  <c r="AA73" i="18"/>
  <c r="AB73" i="18"/>
  <c r="AC73" i="18" s="1"/>
  <c r="AD73" i="18"/>
  <c r="AF73" i="18"/>
  <c r="C73" i="18"/>
  <c r="D73" i="18"/>
  <c r="E73" i="18"/>
  <c r="F73" i="18"/>
  <c r="G73" i="18" s="1"/>
  <c r="I73" i="18" s="1"/>
  <c r="H73" i="18"/>
  <c r="J73" i="18"/>
  <c r="K73" i="18"/>
  <c r="B73" i="17"/>
  <c r="C73" i="17" s="1"/>
  <c r="C77" i="15"/>
  <c r="D77" i="15" s="1"/>
  <c r="G73" i="16"/>
  <c r="E73" i="16" s="1"/>
  <c r="F73" i="16" s="1"/>
  <c r="C73" i="9"/>
  <c r="D73" i="9" s="1"/>
  <c r="G73" i="9"/>
  <c r="I73" i="9" s="1"/>
  <c r="H73" i="9"/>
  <c r="J73" i="9" s="1"/>
  <c r="R73" i="4"/>
  <c r="T73" i="4" s="1"/>
  <c r="R73" i="5"/>
  <c r="T73" i="5" s="1"/>
  <c r="B73" i="13"/>
  <c r="B73" i="7"/>
  <c r="C73" i="7"/>
  <c r="D73" i="7" s="1"/>
  <c r="E73" i="7" s="1"/>
  <c r="B73" i="8"/>
  <c r="C73" i="8" s="1"/>
  <c r="D73" i="8" s="1"/>
  <c r="E73" i="8" s="1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C74" i="13" l="1"/>
  <c r="C73" i="16"/>
  <c r="E73" i="17"/>
  <c r="D73" i="17"/>
  <c r="E77" i="15"/>
  <c r="H73" i="16"/>
  <c r="E73" i="9"/>
  <c r="AA73" i="4"/>
  <c r="W73" i="4"/>
  <c r="Z73" i="4"/>
  <c r="V73" i="4"/>
  <c r="Y73" i="4"/>
  <c r="U73" i="4"/>
  <c r="AB73" i="4"/>
  <c r="X73" i="4"/>
  <c r="W73" i="5"/>
  <c r="V73" i="5"/>
  <c r="Y73" i="5"/>
  <c r="U73" i="5"/>
  <c r="AA73" i="5"/>
  <c r="Z73" i="5"/>
  <c r="AB73" i="5"/>
  <c r="X73" i="5"/>
  <c r="D74" i="16" l="1"/>
  <c r="R74" i="13"/>
  <c r="K74" i="9"/>
  <c r="I74" i="16"/>
  <c r="Y69" i="18"/>
  <c r="Z69" i="18"/>
  <c r="AA69" i="18"/>
  <c r="AB69" i="18"/>
  <c r="AC69" i="18" s="1"/>
  <c r="AD69" i="18"/>
  <c r="AF69" i="18"/>
  <c r="Y70" i="18"/>
  <c r="Z70" i="18"/>
  <c r="AA70" i="18"/>
  <c r="AF70" i="18" s="1"/>
  <c r="AD70" i="18"/>
  <c r="Y71" i="18"/>
  <c r="Z71" i="18"/>
  <c r="AA71" i="18"/>
  <c r="AD71" i="18"/>
  <c r="AD72" i="18" s="1"/>
  <c r="AF71" i="18"/>
  <c r="Y72" i="18"/>
  <c r="Z72" i="18"/>
  <c r="AA72" i="18"/>
  <c r="AF72" i="18"/>
  <c r="C72" i="18"/>
  <c r="D72" i="18"/>
  <c r="E72" i="18"/>
  <c r="G72" i="18" s="1"/>
  <c r="I72" i="18" s="1"/>
  <c r="F72" i="18"/>
  <c r="H72" i="18"/>
  <c r="J72" i="18"/>
  <c r="K72" i="18"/>
  <c r="B72" i="17"/>
  <c r="C72" i="17" s="1"/>
  <c r="C76" i="15"/>
  <c r="D76" i="15" s="1"/>
  <c r="E76" i="15"/>
  <c r="G72" i="16"/>
  <c r="E72" i="16" s="1"/>
  <c r="F72" i="16" s="1"/>
  <c r="C72" i="9"/>
  <c r="D72" i="9" s="1"/>
  <c r="G72" i="9"/>
  <c r="I72" i="9" s="1"/>
  <c r="H72" i="9"/>
  <c r="J72" i="9" s="1"/>
  <c r="B72" i="13"/>
  <c r="B72" i="7"/>
  <c r="C72" i="7" s="1"/>
  <c r="D72" i="7" s="1"/>
  <c r="E72" i="7" s="1"/>
  <c r="B72" i="8"/>
  <c r="C72" i="8" s="1"/>
  <c r="D72" i="8" s="1"/>
  <c r="E72" i="8" s="1"/>
  <c r="B72" i="6"/>
  <c r="C72" i="6" s="1"/>
  <c r="D72" i="6" s="1"/>
  <c r="E72" i="6" s="1"/>
  <c r="R72" i="5"/>
  <c r="T72" i="5" s="1"/>
  <c r="W72" i="5"/>
  <c r="AA72" i="5"/>
  <c r="B72" i="5"/>
  <c r="C72" i="5" s="1"/>
  <c r="D72" i="5" s="1"/>
  <c r="E72" i="5" s="1"/>
  <c r="R72" i="4"/>
  <c r="T72" i="4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T74" i="13" l="1"/>
  <c r="U74" i="13"/>
  <c r="Y74" i="13"/>
  <c r="Z74" i="13"/>
  <c r="X74" i="13"/>
  <c r="W74" i="13"/>
  <c r="V74" i="13"/>
  <c r="AA74" i="13"/>
  <c r="AB74" i="13"/>
  <c r="C73" i="13"/>
  <c r="C72" i="16"/>
  <c r="H72" i="16" s="1"/>
  <c r="AB70" i="18"/>
  <c r="AL69" i="18"/>
  <c r="E72" i="17"/>
  <c r="D72" i="17"/>
  <c r="E72" i="9"/>
  <c r="Z72" i="5"/>
  <c r="Y72" i="5"/>
  <c r="U72" i="5"/>
  <c r="V72" i="5"/>
  <c r="AB72" i="5"/>
  <c r="X72" i="5"/>
  <c r="AA72" i="4"/>
  <c r="W72" i="4"/>
  <c r="Z72" i="4"/>
  <c r="V72" i="4"/>
  <c r="Y72" i="4"/>
  <c r="U72" i="4"/>
  <c r="AB72" i="4"/>
  <c r="X72" i="4"/>
  <c r="C71" i="18"/>
  <c r="D71" i="18"/>
  <c r="E71" i="18"/>
  <c r="G71" i="18" s="1"/>
  <c r="I71" i="18" s="1"/>
  <c r="F71" i="18"/>
  <c r="H71" i="18"/>
  <c r="J71" i="18"/>
  <c r="K71" i="18"/>
  <c r="B71" i="17"/>
  <c r="C71" i="17" s="1"/>
  <c r="C75" i="15"/>
  <c r="D75" i="15" s="1"/>
  <c r="E75" i="15"/>
  <c r="G71" i="16"/>
  <c r="E71" i="16" s="1"/>
  <c r="C71" i="9"/>
  <c r="D71" i="9" s="1"/>
  <c r="G71" i="9"/>
  <c r="I71" i="9" s="1"/>
  <c r="H71" i="9"/>
  <c r="J71" i="9" s="1"/>
  <c r="B71" i="13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3" i="16" l="1"/>
  <c r="C71" i="16"/>
  <c r="I73" i="16"/>
  <c r="R73" i="13"/>
  <c r="AG73" i="18"/>
  <c r="K73" i="9"/>
  <c r="D74" i="13"/>
  <c r="C72" i="13"/>
  <c r="D73" i="13" s="1"/>
  <c r="AC70" i="18"/>
  <c r="AL70" i="18"/>
  <c r="AB71" i="18"/>
  <c r="D71" i="17"/>
  <c r="E71" i="17"/>
  <c r="F71" i="16"/>
  <c r="E71" i="9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AG72" i="18" l="1"/>
  <c r="R72" i="13"/>
  <c r="K72" i="9"/>
  <c r="T73" i="13"/>
  <c r="Y73" i="13"/>
  <c r="AB73" i="13"/>
  <c r="X73" i="13"/>
  <c r="W73" i="13"/>
  <c r="U73" i="13"/>
  <c r="AA73" i="13"/>
  <c r="Z73" i="13"/>
  <c r="V73" i="13"/>
  <c r="H71" i="16"/>
  <c r="D72" i="16"/>
  <c r="AB72" i="18"/>
  <c r="AC71" i="18"/>
  <c r="AL71" i="18"/>
  <c r="C70" i="18"/>
  <c r="J70" i="18" s="1"/>
  <c r="D70" i="18"/>
  <c r="E70" i="18"/>
  <c r="F70" i="18"/>
  <c r="H70" i="18"/>
  <c r="K70" i="18"/>
  <c r="B70" i="17"/>
  <c r="C70" i="17" s="1"/>
  <c r="C74" i="15"/>
  <c r="D74" i="15" s="1"/>
  <c r="E74" i="15"/>
  <c r="G70" i="16"/>
  <c r="E70" i="16" s="1"/>
  <c r="C70" i="9"/>
  <c r="D70" i="9" s="1"/>
  <c r="H70" i="9"/>
  <c r="J70" i="9" s="1"/>
  <c r="B70" i="13"/>
  <c r="C70" i="16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D71" i="16" l="1"/>
  <c r="T72" i="13"/>
  <c r="AA72" i="13"/>
  <c r="W72" i="13"/>
  <c r="X72" i="13"/>
  <c r="V72" i="13"/>
  <c r="Z72" i="13"/>
  <c r="Y72" i="13"/>
  <c r="AB72" i="13"/>
  <c r="U72" i="13"/>
  <c r="I72" i="16"/>
  <c r="C71" i="13"/>
  <c r="AC72" i="18"/>
  <c r="AL72" i="18"/>
  <c r="G70" i="9"/>
  <c r="I70" i="9" s="1"/>
  <c r="G70" i="18"/>
  <c r="I70" i="18" s="1"/>
  <c r="E70" i="17"/>
  <c r="D70" i="17"/>
  <c r="H70" i="16"/>
  <c r="F70" i="16"/>
  <c r="E70" i="9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I71" i="16" l="1"/>
  <c r="AG71" i="18"/>
  <c r="R71" i="13"/>
  <c r="K71" i="9"/>
  <c r="D72" i="13"/>
  <c r="C69" i="18"/>
  <c r="D69" i="18"/>
  <c r="E69" i="18"/>
  <c r="G69" i="18" s="1"/>
  <c r="I69" i="18" s="1"/>
  <c r="F69" i="18"/>
  <c r="H69" i="18"/>
  <c r="J69" i="18"/>
  <c r="K69" i="18"/>
  <c r="B69" i="17"/>
  <c r="C69" i="17" s="1"/>
  <c r="C73" i="15"/>
  <c r="D73" i="15"/>
  <c r="E73" i="15"/>
  <c r="G69" i="16"/>
  <c r="E69" i="16" s="1"/>
  <c r="C69" i="9"/>
  <c r="D69" i="9" s="1"/>
  <c r="G69" i="9"/>
  <c r="I69" i="9" s="1"/>
  <c r="H69" i="9"/>
  <c r="J69" i="9" s="1"/>
  <c r="B69" i="13"/>
  <c r="C69" i="16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D70" i="16" l="1"/>
  <c r="C70" i="13"/>
  <c r="T71" i="13"/>
  <c r="AA71" i="13"/>
  <c r="W71" i="13"/>
  <c r="AB71" i="13"/>
  <c r="Z71" i="13"/>
  <c r="X71" i="13"/>
  <c r="U71" i="13"/>
  <c r="Y71" i="13"/>
  <c r="V71" i="13"/>
  <c r="E69" i="17"/>
  <c r="D69" i="17"/>
  <c r="F69" i="16"/>
  <c r="H69" i="16"/>
  <c r="E69" i="9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AG70" i="18" l="1"/>
  <c r="R70" i="13"/>
  <c r="K70" i="9"/>
  <c r="D71" i="13"/>
  <c r="I70" i="16"/>
  <c r="Y68" i="18"/>
  <c r="Z68" i="18"/>
  <c r="AA68" i="18"/>
  <c r="AB68" i="18"/>
  <c r="AC68" i="18" s="1"/>
  <c r="AD68" i="18"/>
  <c r="AF68" i="18"/>
  <c r="C68" i="18"/>
  <c r="D68" i="18"/>
  <c r="E68" i="18"/>
  <c r="G68" i="18" s="1"/>
  <c r="I68" i="18" s="1"/>
  <c r="F68" i="18"/>
  <c r="H68" i="18"/>
  <c r="J68" i="18"/>
  <c r="K68" i="18"/>
  <c r="B68" i="17"/>
  <c r="C68" i="17" s="1"/>
  <c r="C72" i="15"/>
  <c r="D72" i="15"/>
  <c r="E72" i="15"/>
  <c r="G68" i="16"/>
  <c r="E68" i="16" s="1"/>
  <c r="F68" i="16" s="1"/>
  <c r="C68" i="9"/>
  <c r="D68" i="9" s="1"/>
  <c r="G68" i="9"/>
  <c r="I68" i="9" s="1"/>
  <c r="H68" i="9"/>
  <c r="J68" i="9" s="1"/>
  <c r="B68" i="13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C69" i="13" l="1"/>
  <c r="T70" i="13"/>
  <c r="AA70" i="13"/>
  <c r="Y70" i="13"/>
  <c r="W70" i="13"/>
  <c r="AB70" i="13"/>
  <c r="Z70" i="13"/>
  <c r="X70" i="13"/>
  <c r="U70" i="13"/>
  <c r="V70" i="13"/>
  <c r="C68" i="16"/>
  <c r="AL68" i="18"/>
  <c r="E68" i="17"/>
  <c r="D68" i="17"/>
  <c r="E68" i="9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AG69" i="18" l="1"/>
  <c r="R69" i="13"/>
  <c r="K69" i="9"/>
  <c r="D70" i="13"/>
  <c r="D69" i="16"/>
  <c r="H68" i="16"/>
  <c r="Y67" i="18"/>
  <c r="Z67" i="18"/>
  <c r="AA67" i="18"/>
  <c r="AB67" i="18"/>
  <c r="AC67" i="18" s="1"/>
  <c r="AD67" i="18"/>
  <c r="AF67" i="18"/>
  <c r="C67" i="18"/>
  <c r="D67" i="18"/>
  <c r="E67" i="18"/>
  <c r="G67" i="18" s="1"/>
  <c r="I67" i="18" s="1"/>
  <c r="F67" i="18"/>
  <c r="H67" i="18"/>
  <c r="J67" i="18"/>
  <c r="K67" i="18"/>
  <c r="B67" i="17"/>
  <c r="C67" i="17" s="1"/>
  <c r="C71" i="15"/>
  <c r="D71" i="15" s="1"/>
  <c r="K10" i="12"/>
  <c r="L4" i="16"/>
  <c r="G67" i="16"/>
  <c r="C67" i="9"/>
  <c r="D67" i="9" s="1"/>
  <c r="G67" i="9"/>
  <c r="I67" i="9" s="1"/>
  <c r="H67" i="9"/>
  <c r="J67" i="9" s="1"/>
  <c r="B67" i="13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T69" i="13" l="1"/>
  <c r="W69" i="13"/>
  <c r="AA69" i="13"/>
  <c r="AB69" i="13"/>
  <c r="V69" i="13"/>
  <c r="Z69" i="13"/>
  <c r="Y69" i="13"/>
  <c r="U69" i="13"/>
  <c r="X69" i="13"/>
  <c r="C68" i="13"/>
  <c r="I69" i="16"/>
  <c r="C67" i="16"/>
  <c r="AL67" i="18"/>
  <c r="E67" i="17"/>
  <c r="D67" i="17"/>
  <c r="E71" i="15"/>
  <c r="E67" i="9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AG68" i="18" l="1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T68" i="13" l="1"/>
  <c r="W68" i="13"/>
  <c r="U68" i="13"/>
  <c r="Z68" i="13"/>
  <c r="AB68" i="13"/>
  <c r="V68" i="13"/>
  <c r="X68" i="13"/>
  <c r="AA68" i="13"/>
  <c r="Y68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B66" i="17"/>
  <c r="C66" i="17" s="1"/>
  <c r="C70" i="15"/>
  <c r="D70" i="15" s="1"/>
  <c r="E70" i="15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C67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AG67" i="18" l="1"/>
  <c r="R67" i="13"/>
  <c r="K67" i="9"/>
  <c r="D68" i="13"/>
  <c r="C66" i="16"/>
  <c r="D67" i="16" s="1"/>
  <c r="AL66" i="18"/>
  <c r="E66" i="17"/>
  <c r="D66" i="17"/>
  <c r="T67" i="13" l="1"/>
  <c r="V67" i="13"/>
  <c r="AA67" i="13"/>
  <c r="Z67" i="13"/>
  <c r="W67" i="13"/>
  <c r="Y67" i="13"/>
  <c r="U67" i="13"/>
  <c r="X67" i="13"/>
  <c r="AB67" i="13"/>
  <c r="Y65" i="18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B65" i="17"/>
  <c r="C65" i="17" s="1"/>
  <c r="C69" i="15"/>
  <c r="D69" i="15" s="1"/>
  <c r="E69" i="15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C64" i="18"/>
  <c r="D64" i="18"/>
  <c r="E64" i="18"/>
  <c r="F64" i="18"/>
  <c r="H64" i="18"/>
  <c r="B64" i="17"/>
  <c r="C64" i="17" s="1"/>
  <c r="C68" i="15"/>
  <c r="D68" i="15" s="1"/>
  <c r="E68" i="15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R66" i="13" l="1"/>
  <c r="D67" i="13"/>
  <c r="D66" i="16"/>
  <c r="B64" i="13"/>
  <c r="AG66" i="18"/>
  <c r="K66" i="9"/>
  <c r="D66" i="5"/>
  <c r="P7" i="18"/>
  <c r="P8" i="18"/>
  <c r="G64" i="18"/>
  <c r="I64" i="18" s="1"/>
  <c r="E64" i="17"/>
  <c r="D64" i="17"/>
  <c r="E64" i="9"/>
  <c r="Y66" i="13" l="1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AB65" i="13" l="1"/>
  <c r="U65" i="13"/>
  <c r="T65" i="13"/>
  <c r="V65" i="13"/>
  <c r="X65" i="13"/>
  <c r="W65" i="13"/>
  <c r="Y65" i="13"/>
  <c r="AA65" i="13"/>
  <c r="Z65" i="13"/>
  <c r="C64" i="5"/>
  <c r="B63" i="13"/>
  <c r="AG65" i="18"/>
  <c r="K65" i="9"/>
  <c r="D66" i="13"/>
  <c r="D65" i="16"/>
  <c r="G63" i="18"/>
  <c r="I63" i="18" s="1"/>
  <c r="J64" i="18"/>
  <c r="E63" i="17"/>
  <c r="D63" i="17"/>
  <c r="D65" i="5" l="1"/>
  <c r="C63" i="16"/>
  <c r="C64" i="13"/>
  <c r="R64" i="13" s="1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Y64" i="13" l="1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E66" i="15"/>
  <c r="C63" i="13" l="1"/>
  <c r="R63" i="13" s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AA63" i="13" l="1"/>
  <c r="AB63" i="13"/>
  <c r="T63" i="13"/>
  <c r="Y63" i="13"/>
  <c r="X63" i="13"/>
  <c r="U63" i="13"/>
  <c r="Z63" i="13"/>
  <c r="V63" i="13"/>
  <c r="W63" i="13"/>
  <c r="C62" i="5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R62" i="13" s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Y62" i="13" l="1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3"/>
  <c r="R60" i="13" s="1"/>
  <c r="C60" i="16"/>
  <c r="D62" i="16"/>
  <c r="D61" i="5"/>
  <c r="E62" i="5" s="1"/>
  <c r="C61" i="13"/>
  <c r="G59" i="18"/>
  <c r="I59" i="18" s="1"/>
  <c r="AA60" i="18"/>
  <c r="AF61" i="18"/>
  <c r="Z60" i="18"/>
  <c r="J60" i="18"/>
  <c r="AF60" i="18"/>
  <c r="E63" i="15"/>
  <c r="E59" i="9"/>
  <c r="AJ5" i="18"/>
  <c r="Y60" i="13" l="1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AA61" i="13" l="1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G58" i="18"/>
  <c r="B58" i="13"/>
  <c r="C59" i="13" s="1"/>
  <c r="R59" i="13" s="1"/>
  <c r="AA59" i="13" l="1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M10" i="15" l="1"/>
  <c r="H80" i="15" l="1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91" i="15"/>
  <c r="H87" i="15"/>
  <c r="H8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60" i="15"/>
  <c r="H52" i="15"/>
  <c r="H44" i="15"/>
  <c r="H8" i="15"/>
  <c r="J69" i="15" l="1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D59" i="13" l="1"/>
  <c r="R58" i="13"/>
  <c r="C57" i="6"/>
  <c r="AG58" i="18"/>
  <c r="K58" i="9"/>
  <c r="C57" i="17"/>
  <c r="D58" i="7"/>
  <c r="C57" i="3"/>
  <c r="C57" i="4"/>
  <c r="B56" i="13"/>
  <c r="C57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D58" i="13" l="1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D58" i="8"/>
  <c r="AG57" i="18"/>
  <c r="K57" i="9"/>
  <c r="D58" i="5"/>
  <c r="E59" i="5" s="1"/>
  <c r="D58" i="4"/>
  <c r="D58" i="6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R56" i="13" s="1"/>
  <c r="C55" i="16"/>
  <c r="D56" i="16" s="1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R55" i="13" s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AA55" i="13" l="1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13" l="1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36" i="16"/>
  <c r="G114" i="16"/>
  <c r="G106" i="16"/>
  <c r="G98" i="16"/>
  <c r="G90" i="16"/>
  <c r="G82" i="16"/>
  <c r="G58" i="16"/>
  <c r="G48" i="16"/>
  <c r="G32" i="16"/>
  <c r="G104" i="16"/>
  <c r="G96" i="16"/>
  <c r="G88" i="16"/>
  <c r="G80" i="16"/>
  <c r="G56" i="16"/>
  <c r="G44" i="16"/>
  <c r="G28" i="16"/>
  <c r="G4" i="16"/>
  <c r="E4" i="16" s="1"/>
  <c r="G110" i="16"/>
  <c r="G102" i="16"/>
  <c r="G94" i="16"/>
  <c r="G86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R53" i="13" s="1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13" l="1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Y52" i="13" l="1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I66" i="15" l="1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I67" i="15" l="1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G68" i="15" l="1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G71" i="15" l="1"/>
  <c r="F72" i="15"/>
  <c r="I71" i="15"/>
  <c r="C46" i="6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R46" i="13" s="1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G72" i="15" l="1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G73" i="15" l="1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I74" i="15" l="1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G75" i="15" l="1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G76" i="15" l="1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G78" i="15" l="1"/>
  <c r="F79" i="15"/>
  <c r="I78" i="15"/>
  <c r="C40" i="7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G79" i="15" l="1"/>
  <c r="I79" i="15"/>
  <c r="F80" i="15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G80" i="15" l="1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D40" i="13" l="1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F83" i="15" l="1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F84" i="15" l="1"/>
  <c r="G83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F85" i="15" l="1"/>
  <c r="G84" i="15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F86" i="15" l="1"/>
  <c r="G85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7" i="15" l="1"/>
  <c r="G86" i="15"/>
  <c r="AB37" i="18"/>
  <c r="AL36" i="18"/>
  <c r="AC36" i="18"/>
  <c r="E35" i="16"/>
  <c r="F34" i="16"/>
  <c r="H34" i="16"/>
  <c r="F88" i="15" l="1"/>
  <c r="G87" i="15"/>
  <c r="AB38" i="18"/>
  <c r="AL37" i="18"/>
  <c r="AC37" i="18"/>
  <c r="I34" i="16"/>
  <c r="E36" i="16"/>
  <c r="F35" i="16"/>
  <c r="H35" i="16"/>
  <c r="I35" i="16" s="1"/>
  <c r="F89" i="15" l="1"/>
  <c r="G88" i="15"/>
  <c r="AB39" i="18"/>
  <c r="AL38" i="18"/>
  <c r="AC38" i="18"/>
  <c r="E37" i="16"/>
  <c r="F36" i="16"/>
  <c r="H36" i="16"/>
  <c r="F90" i="15" l="1"/>
  <c r="G89" i="15"/>
  <c r="AB40" i="18"/>
  <c r="AL39" i="18"/>
  <c r="AC39" i="18"/>
  <c r="I36" i="16"/>
  <c r="L9" i="16"/>
  <c r="L10" i="16"/>
  <c r="E38" i="16"/>
  <c r="F37" i="16"/>
  <c r="H37" i="16"/>
  <c r="I37" i="16" s="1"/>
  <c r="F91" i="15" l="1"/>
  <c r="G90" i="15"/>
  <c r="AB41" i="18"/>
  <c r="AL40" i="18"/>
  <c r="AC40" i="18"/>
  <c r="E39" i="16"/>
  <c r="F38" i="16"/>
  <c r="H38" i="16"/>
  <c r="I38" i="16" s="1"/>
  <c r="F92" i="15" l="1"/>
  <c r="G91" i="15"/>
  <c r="AB42" i="18"/>
  <c r="AL41" i="18"/>
  <c r="AC41" i="18"/>
  <c r="E40" i="16"/>
  <c r="H39" i="16"/>
  <c r="I39" i="16" s="1"/>
  <c r="F39" i="16"/>
  <c r="F93" i="15" l="1"/>
  <c r="G92" i="15"/>
  <c r="AB43" i="18"/>
  <c r="AL42" i="18"/>
  <c r="AC42" i="18"/>
  <c r="L13" i="16"/>
  <c r="L12" i="16"/>
  <c r="E41" i="16"/>
  <c r="F40" i="16"/>
  <c r="H40" i="16"/>
  <c r="I40" i="16" s="1"/>
  <c r="F94" i="15" l="1"/>
  <c r="G93" i="15"/>
  <c r="AB44" i="18"/>
  <c r="AL43" i="18"/>
  <c r="AC43" i="18"/>
  <c r="E42" i="16"/>
  <c r="F41" i="16"/>
  <c r="H41" i="16"/>
  <c r="I41" i="16" s="1"/>
  <c r="F95" i="15" l="1"/>
  <c r="G94" i="15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F67" i="16"/>
  <c r="I67" i="16" l="1"/>
  <c r="I68" i="16"/>
  <c r="E79" i="16" l="1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<sst xmlns="http://schemas.openxmlformats.org/spreadsheetml/2006/main" count="224" uniqueCount="69">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</sst>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Casi_totali!$B$3:$B$89</c:f>
              <c:numCache>
                <c:formatCode>General</c:formatCode>
                <c:ptCount val="8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Casi_totali!$C$3:$C$89</c:f>
              <c:numCache>
                <c:formatCode>General</c:formatCode>
                <c:ptCount val="8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Deceduti!$T$83:$AB$83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Ospedalizzati!$B$3:$B$82</c:f>
              <c:numCache>
                <c:formatCode>General</c:formatCode>
                <c:ptCount val="8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Ospedalizzati!$C$3:$C$82</c:f>
              <c:numCache>
                <c:formatCode>General</c:formatCode>
                <c:ptCount val="8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Ospedalizzati!$C$3:$C$81</c:f>
              <c:numCache>
                <c:formatCode>General</c:formatCode>
                <c:ptCount val="7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Positivi!$C$3:$C$84</c:f>
              <c:numCache>
                <c:formatCode>General</c:formatCode>
                <c:ptCount val="82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Positivi!$B$3:$B$82</c:f>
              <c:numCache>
                <c:formatCode>General</c:formatCode>
                <c:ptCount val="8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positivi'!$T$83:$AB$83</c:f>
              <c:numCache>
                <c:formatCode>General</c:formatCode>
                <c:ptCount val="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Tamponi!$A$3:$A$81</c:f>
              <c:numCache>
                <c:formatCode>d/m;@</c:formatCode>
                <c:ptCount val="7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cat>
          <c:val>
            <c:numRef>
              <c:f>Tamponi!$D$3:$D$81</c:f>
              <c:numCache>
                <c:formatCode>General</c:formatCode>
                <c:ptCount val="79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6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Tamponi!$A$3:$A$80</c:f>
              <c:numCache>
                <c:formatCode>d/m;@</c:formatCode>
                <c:ptCount val="7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Tamponi!$I$3:$I$80</c:f>
              <c:numCache>
                <c:formatCode>0.0</c:formatCode>
                <c:ptCount val="78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Tamponi!$A$2:$A$80</c:f>
              <c:numCache>
                <c:formatCode>d/m;@</c:formatCode>
                <c:ptCount val="7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</c:numCache>
            </c:numRef>
          </c:xVal>
          <c:yVal>
            <c:numRef>
              <c:f>Tamponi!$J$2:$J$80</c:f>
              <c:numCache>
                <c:formatCode>0.0</c:formatCode>
                <c:ptCount val="7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Tamponi!$A$4:$A$83</c:f>
              <c:numCache>
                <c:formatCode>d/m;@</c:formatCode>
                <c:ptCount val="8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</c:numCache>
            </c:numRef>
          </c:xVal>
          <c:yVal>
            <c:numRef>
              <c:f>Tamponi!$K$4:$K$83</c:f>
              <c:numCache>
                <c:formatCode>0.00</c:formatCode>
                <c:ptCount val="8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</c:numCache>
            </c:numRef>
          </c:cat>
          <c:val>
            <c:numRef>
              <c:f>Tamponi!$D$4:$D$80</c:f>
              <c:numCache>
                <c:formatCode>General</c:formatCode>
                <c:ptCount val="77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Tamponi!$A$4:$A$79</c:f>
              <c:numCache>
                <c:formatCode>d/m;@</c:formatCode>
                <c:ptCount val="7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</c:numCache>
            </c:numRef>
          </c:xVal>
          <c:yVal>
            <c:numRef>
              <c:f>Tamponi!$K$4:$K$79</c:f>
              <c:numCache>
                <c:formatCode>0.00</c:formatCode>
                <c:ptCount val="76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62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(2)'!$B$3:$B$80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'Analisi-nuovi-pos (2)'!$C$3:$C$80</c:f>
              <c:numCache>
                <c:formatCode>0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  <c:pt idx="83">
                  <c:v>3430.3295385508682</c:v>
                </c:pt>
                <c:pt idx="84">
                  <c:v>3141.7180395629839</c:v>
                </c:pt>
                <c:pt idx="85">
                  <c:v>2875.3982084192103</c:v>
                </c:pt>
                <c:pt idx="86">
                  <c:v>2629.8753783528809</c:v>
                </c:pt>
                <c:pt idx="87">
                  <c:v>2403.7286021007458</c:v>
                </c:pt>
                <c:pt idx="88">
                  <c:v>2195.6103435961995</c:v>
                </c:pt>
                <c:pt idx="89">
                  <c:v>2004.245635268453</c:v>
                </c:pt>
                <c:pt idx="90">
                  <c:v>1828.4307870935299</c:v>
                </c:pt>
                <c:pt idx="91">
                  <c:v>1667.0317249235814</c:v>
                </c:pt>
                <c:pt idx="92">
                  <c:v>1518.9820274707745</c:v>
                </c:pt>
                <c:pt idx="93">
                  <c:v>1383.2807236869121</c:v>
                </c:pt>
                <c:pt idx="94">
                  <c:v>1258.9899051803513</c:v>
                </c:pt>
                <c:pt idx="95">
                  <c:v>1145.2322017247207</c:v>
                </c:pt>
                <c:pt idx="96">
                  <c:v>1041.1881618542247</c:v>
                </c:pt>
                <c:pt idx="97">
                  <c:v>946.09357499837643</c:v>
                </c:pt>
                <c:pt idx="98">
                  <c:v>859.23676654318115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9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  <c:pt idx="70">
                  <c:v>-2222.9982194904587</c:v>
                </c:pt>
                <c:pt idx="71">
                  <c:v>-2074.836412397417</c:v>
                </c:pt>
                <c:pt idx="72">
                  <c:v>-1488.049720256211</c:v>
                </c:pt>
                <c:pt idx="73">
                  <c:v>-879.12483172336943</c:v>
                </c:pt>
                <c:pt idx="74">
                  <c:v>-283.34346514503704</c:v>
                </c:pt>
                <c:pt idx="75">
                  <c:v>125.21849310828838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  <c:pt idx="70">
                  <c:v>219.84800113795791</c:v>
                </c:pt>
                <c:pt idx="71">
                  <c:v>148.16180709304172</c:v>
                </c:pt>
                <c:pt idx="72">
                  <c:v>586.786692141206</c:v>
                </c:pt>
                <c:pt idx="73">
                  <c:v>608.92488853284158</c:v>
                </c:pt>
                <c:pt idx="74">
                  <c:v>595.78136657833238</c:v>
                </c:pt>
                <c:pt idx="75">
                  <c:v>408.56195825332543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  <c:pt idx="65">
                  <c:v>2494.2638500156681</c:v>
                </c:pt>
                <c:pt idx="66">
                  <c:v>2328.4976455952346</c:v>
                </c:pt>
                <c:pt idx="67">
                  <c:v>2170.6446384244555</c:v>
                </c:pt>
                <c:pt idx="68">
                  <c:v>2020.6845905982118</c:v>
                </c:pt>
                <c:pt idx="69">
                  <c:v>1878.5460307735048</c:v>
                </c:pt>
                <c:pt idx="70">
                  <c:v>1744.1130204718502</c:v>
                </c:pt>
                <c:pt idx="71">
                  <c:v>1617.2315143927335</c:v>
                </c:pt>
                <c:pt idx="72">
                  <c:v>1497.7152907187701</c:v>
                </c:pt>
                <c:pt idx="73">
                  <c:v>1385.3514375556188</c:v>
                </c:pt>
                <c:pt idx="74">
                  <c:v>1279.9053903446111</c:v>
                </c:pt>
                <c:pt idx="75">
                  <c:v>1181.1255224165507</c:v>
                </c:pt>
                <c:pt idx="76">
                  <c:v>1088.7472969250666</c:v>
                </c:pt>
                <c:pt idx="77">
                  <c:v>1002.4969933231841</c:v>
                </c:pt>
                <c:pt idx="78">
                  <c:v>922.09502544181305</c:v>
                </c:pt>
                <c:pt idx="79">
                  <c:v>847.25887120457628</c:v>
                </c:pt>
                <c:pt idx="80">
                  <c:v>777.70563618450979</c:v>
                </c:pt>
                <c:pt idx="81">
                  <c:v>713.15427467539848</c:v>
                </c:pt>
                <c:pt idx="82">
                  <c:v>653.32749281409633</c:v>
                </c:pt>
                <c:pt idx="83">
                  <c:v>597.95335864386288</c:v>
                </c:pt>
                <c:pt idx="84">
                  <c:v>546.76664393282408</c:v>
                </c:pt>
                <c:pt idx="85">
                  <c:v>499.50992213500285</c:v>
                </c:pt>
                <c:pt idx="86">
                  <c:v>455.93444617345085</c:v>
                </c:pt>
                <c:pt idx="87">
                  <c:v>415.80082879296242</c:v>
                </c:pt>
                <c:pt idx="88">
                  <c:v>378.87954713143699</c:v>
                </c:pt>
                <c:pt idx="89">
                  <c:v>344.95129193888715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Casi_totali!$B$3:$B$81</c:f>
              <c:numCache>
                <c:formatCode>General</c:formatCode>
                <c:ptCount val="7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  <c:pt idx="64">
                  <c:v>833.04843139650984</c:v>
                </c:pt>
                <c:pt idx="65">
                  <c:v>906.62204639494303</c:v>
                </c:pt>
                <c:pt idx="66">
                  <c:v>958.77228183541956</c:v>
                </c:pt>
                <c:pt idx="67">
                  <c:v>1010.707817992974</c:v>
                </c:pt>
                <c:pt idx="68">
                  <c:v>1282.6393589331528</c:v>
                </c:pt>
                <c:pt idx="69">
                  <c:v>1268.7847558558024</c:v>
                </c:pt>
                <c:pt idx="70">
                  <c:v>1289.3734538086173</c:v>
                </c:pt>
                <c:pt idx="71">
                  <c:v>1363.650302369344</c:v>
                </c:pt>
                <c:pt idx="72">
                  <c:v>1582.878773297467</c:v>
                </c:pt>
                <c:pt idx="73">
                  <c:v>1718.3436295419051</c:v>
                </c:pt>
                <c:pt idx="74">
                  <c:v>1833.353090507444</c:v>
                </c:pt>
                <c:pt idx="75">
                  <c:v>1909.2405382657889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  <c:pt idx="63">
                  <c:v>115.20948804075385</c:v>
                </c:pt>
                <c:pt idx="64">
                  <c:v>73.573614998432731</c:v>
                </c:pt>
                <c:pt idx="65">
                  <c:v>52.150235440478212</c:v>
                </c:pt>
                <c:pt idx="66">
                  <c:v>51.935536157554566</c:v>
                </c:pt>
                <c:pt idx="67">
                  <c:v>271.93154094017882</c:v>
                </c:pt>
                <c:pt idx="68">
                  <c:v>-13.85460307735039</c:v>
                </c:pt>
                <c:pt idx="69">
                  <c:v>20.588697952813675</c:v>
                </c:pt>
                <c:pt idx="70">
                  <c:v>74.276848560727473</c:v>
                </c:pt>
                <c:pt idx="71">
                  <c:v>219.22847092812387</c:v>
                </c:pt>
                <c:pt idx="72">
                  <c:v>135.46485624443974</c:v>
                </c:pt>
                <c:pt idx="73">
                  <c:v>115.00946096553966</c:v>
                </c:pt>
                <c:pt idx="74">
                  <c:v>75.887447758343853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R0!$B$2:$B$83</c:f>
              <c:numCache>
                <c:formatCode>General</c:formatCode>
                <c:ptCount val="8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R0!$G$2:$G$83</c:f>
              <c:numCache>
                <c:formatCode>0.00</c:formatCode>
                <c:ptCount val="82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Terapia_inten!$B$3:$B$85</c:f>
              <c:numCache>
                <c:formatCode>General</c:formatCode>
                <c:ptCount val="8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Terapia_inten!$C$3:$C$85</c:f>
              <c:numCache>
                <c:formatCode>General</c:formatCode>
                <c:ptCount val="8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Guariti!$B$3:$B$86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Guariti!$T$83:$AB$83</c:f>
              <c:numCache>
                <c:formatCode>General</c:formatCode>
                <c:ptCount val="9"/>
                <c:pt idx="0">
                  <c:v>30</c:v>
                </c:pt>
                <c:pt idx="1">
                  <c:v>18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cat>
          <c:val>
            <c:numRef>
              <c:f>Deceduti!$C$3:$C$81</c:f>
              <c:numCache>
                <c:formatCode>General</c:formatCode>
                <c:ptCount val="7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Deceduti!$C$3:$C$85</c:f>
              <c:numCache>
                <c:formatCode>General</c:formatCode>
                <c:ptCount val="8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workbookViewId="0">
      <pane ySplit="1" topLeftCell="A62" activePane="bottomLeft" state="frozen"/>
      <selection pane="bottomLeft" activeCell="C79" sqref="C79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</row>
    <row r="80" spans="1:14">
      <c r="A80" s="2">
        <v>43962</v>
      </c>
      <c r="B80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8"/>
  <sheetViews>
    <sheetView zoomScaleNormal="100" workbookViewId="0">
      <pane ySplit="1" topLeftCell="A65" activePane="bottomLeft" state="frozen"/>
      <selection pane="bottomLeft" activeCell="A78" sqref="A78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C1" workbookViewId="0">
      <pane ySplit="1" topLeftCell="A68" activePane="bottomLeft" state="frozen"/>
      <selection pane="bottomLeft" activeCell="C78" sqref="C7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214160.99821949046</v>
      </c>
      <c r="F73" s="11">
        <f t="shared" ref="F73" si="105">(E73-E72)*10</f>
        <v>10011.519988620421</v>
      </c>
      <c r="G73" s="11">
        <f t="shared" ref="G73" si="106">$L$4*B73^$L$5*EXP(-B73/$L$6)</f>
        <v>1001.1519988620305</v>
      </c>
      <c r="H73" s="11">
        <f t="shared" ref="H73" si="107">C73-E73</f>
        <v>-2222.9982194904587</v>
      </c>
      <c r="I73" s="11">
        <f t="shared" ref="I73" si="108">H73-H72</f>
        <v>219.84800113795791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215087.83641239742</v>
      </c>
      <c r="F74" s="11">
        <f t="shared" ref="F74" si="111">(E74-E73)*10</f>
        <v>9268.3819290695828</v>
      </c>
      <c r="G74" s="11">
        <f t="shared" ref="G74" si="112">$L$4*B74^$L$5*EXP(-B74/$L$6)</f>
        <v>926.83819290695089</v>
      </c>
      <c r="H74" s="11">
        <f t="shared" ref="H74" si="113">C74-E74</f>
        <v>-2074.836412397417</v>
      </c>
      <c r="I74" s="11">
        <f t="shared" ref="I74" si="114">H74-H73</f>
        <v>148.16180709304172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215945.04972025621</v>
      </c>
      <c r="F75" s="11">
        <f t="shared" ref="F75:F76" si="117">(E75-E74)*10</f>
        <v>8572.13307858794</v>
      </c>
      <c r="G75" s="11">
        <f t="shared" ref="G75:G76" si="118">$L$4*B75^$L$5*EXP(-B75/$L$6)</f>
        <v>857.21330785880491</v>
      </c>
      <c r="H75" s="11">
        <f t="shared" ref="H75:H76" si="119">C75-E75</f>
        <v>-1488.049720256211</v>
      </c>
      <c r="I75" s="11">
        <f t="shared" ref="I75:I76" si="120">H75-H74</f>
        <v>586.786692141206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216737.12483172337</v>
      </c>
      <c r="F76" s="11">
        <f t="shared" si="117"/>
        <v>7920.7511146715842</v>
      </c>
      <c r="G76" s="11">
        <f t="shared" si="118"/>
        <v>792.07511146716479</v>
      </c>
      <c r="H76" s="11">
        <f t="shared" si="119"/>
        <v>-879.12483172336943</v>
      </c>
      <c r="I76" s="11">
        <f t="shared" si="120"/>
        <v>608.92488853284158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217468.34346514504</v>
      </c>
      <c r="F77" s="11">
        <f t="shared" ref="F77:F78" si="123">(E77-E76)*10</f>
        <v>7312.1863342166762</v>
      </c>
      <c r="G77" s="11">
        <f t="shared" ref="G77:G78" si="124">$L$4*B77^$L$5*EXP(-B77/$L$6)</f>
        <v>731.21863342166512</v>
      </c>
      <c r="H77" s="11">
        <f t="shared" ref="H77:H78" si="125">C77-E77</f>
        <v>-283.34346514503704</v>
      </c>
      <c r="I77" s="11">
        <f t="shared" ref="I77:I78" si="126">H77-H76</f>
        <v>595.78136657833238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218142.78150689171</v>
      </c>
      <c r="F78" s="11">
        <f t="shared" si="123"/>
        <v>6744.3804174667457</v>
      </c>
      <c r="G78" s="11">
        <f t="shared" si="124"/>
        <v>674.43804174666582</v>
      </c>
      <c r="H78" s="11">
        <f t="shared" si="125"/>
        <v>125.21849310828838</v>
      </c>
      <c r="I78" s="11">
        <f t="shared" si="126"/>
        <v>408.56195825332543</v>
      </c>
    </row>
    <row r="79" spans="1:9">
      <c r="A79" s="2">
        <v>43961</v>
      </c>
      <c r="B79" s="10">
        <v>77</v>
      </c>
      <c r="C79" s="10"/>
      <c r="E79" s="11">
        <f t="shared" ref="E77:E117" si="127">E78+G79</f>
        <v>218764.30977754187</v>
      </c>
      <c r="F79" s="11">
        <f t="shared" ref="F77:F117" si="128">(E79-E78)*10</f>
        <v>6215.2827065016027</v>
      </c>
      <c r="G79" s="11">
        <f t="shared" ref="G77:G99" si="129">$L$4*B79^$L$5*EXP(-B79/$L$6)</f>
        <v>621.52827065016595</v>
      </c>
      <c r="I79" s="11"/>
    </row>
    <row r="80" spans="1:9">
      <c r="A80" s="2">
        <v>43962</v>
      </c>
      <c r="B80" s="10">
        <v>78</v>
      </c>
      <c r="C80" s="10"/>
      <c r="E80" s="11">
        <f t="shared" si="127"/>
        <v>219336.59619640771</v>
      </c>
      <c r="F80" s="11">
        <f t="shared" si="128"/>
        <v>5722.8641886584228</v>
      </c>
      <c r="G80" s="11">
        <f t="shared" si="129"/>
        <v>572.28641886583125</v>
      </c>
      <c r="I80" s="11"/>
    </row>
    <row r="81" spans="1:9">
      <c r="A81" s="2">
        <v>43963</v>
      </c>
      <c r="B81" s="10">
        <v>79</v>
      </c>
      <c r="C81" s="10"/>
      <c r="E81" s="11">
        <f t="shared" si="127"/>
        <v>219863.10913378882</v>
      </c>
      <c r="F81" s="11">
        <f t="shared" si="128"/>
        <v>5265.1293738110689</v>
      </c>
      <c r="G81" s="11">
        <f t="shared" si="129"/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127"/>
        <v>220347.1217588438</v>
      </c>
      <c r="F82" s="11">
        <f t="shared" si="128"/>
        <v>4840.1262505498016</v>
      </c>
      <c r="G82" s="11">
        <f t="shared" si="129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127"/>
        <v>220791.71720889027</v>
      </c>
      <c r="F83" s="11">
        <f t="shared" si="128"/>
        <v>4445.9545004647225</v>
      </c>
      <c r="G83" s="11">
        <f t="shared" si="129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127"/>
        <v>221199.79442313313</v>
      </c>
      <c r="F84" s="11">
        <f t="shared" si="128"/>
        <v>4080.7721424286137</v>
      </c>
      <c r="G84" s="11">
        <f t="shared" si="129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127"/>
        <v>221574.07450016687</v>
      </c>
      <c r="F85" s="11">
        <f t="shared" si="128"/>
        <v>3742.8007703373441</v>
      </c>
      <c r="G85" s="11">
        <f t="shared" si="129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127"/>
        <v>221917.10745402196</v>
      </c>
      <c r="F86" s="11">
        <f t="shared" si="128"/>
        <v>3430.3295385508682</v>
      </c>
      <c r="G86" s="11">
        <f t="shared" si="129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127"/>
        <v>222231.27925797825</v>
      </c>
      <c r="F87" s="11">
        <f t="shared" si="128"/>
        <v>3141.7180395629839</v>
      </c>
      <c r="G87" s="11">
        <f t="shared" si="129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127"/>
        <v>222518.81907882018</v>
      </c>
      <c r="F88" s="11">
        <f t="shared" si="128"/>
        <v>2875.3982084192103</v>
      </c>
      <c r="G88" s="11">
        <f t="shared" si="129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27"/>
        <v>222781.80661665546</v>
      </c>
      <c r="F89" s="11">
        <f t="shared" si="128"/>
        <v>2629.8753783528809</v>
      </c>
      <c r="G89" s="11">
        <f t="shared" si="129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27"/>
        <v>223022.17947686554</v>
      </c>
      <c r="F90" s="11">
        <f t="shared" si="128"/>
        <v>2403.7286021007458</v>
      </c>
      <c r="G90" s="11">
        <f t="shared" si="129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27"/>
        <v>223241.74051122516</v>
      </c>
      <c r="F91" s="11">
        <f t="shared" si="128"/>
        <v>2195.6103435961995</v>
      </c>
      <c r="G91" s="11">
        <f t="shared" si="129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27"/>
        <v>223442.165074752</v>
      </c>
      <c r="F92" s="11">
        <f t="shared" si="128"/>
        <v>2004.245635268453</v>
      </c>
      <c r="G92" s="11">
        <f t="shared" si="129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27"/>
        <v>223625.00815346136</v>
      </c>
      <c r="F93" s="11">
        <f t="shared" si="128"/>
        <v>1828.4307870935299</v>
      </c>
      <c r="G93" s="11">
        <f t="shared" si="129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27"/>
        <v>223791.71132595371</v>
      </c>
      <c r="F94" s="11">
        <f t="shared" si="128"/>
        <v>1667.0317249235814</v>
      </c>
      <c r="G94" s="11">
        <f t="shared" si="129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27"/>
        <v>223943.60952870079</v>
      </c>
      <c r="F95" s="11">
        <f t="shared" si="128"/>
        <v>1518.9820274707745</v>
      </c>
      <c r="G95" s="11">
        <f t="shared" si="129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27"/>
        <v>224081.93760106948</v>
      </c>
      <c r="F96" s="11">
        <f t="shared" si="128"/>
        <v>1383.2807236869121</v>
      </c>
      <c r="G96" s="11">
        <f t="shared" si="129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27"/>
        <v>224207.83659158752</v>
      </c>
      <c r="F97" s="11">
        <f t="shared" si="128"/>
        <v>1258.9899051803513</v>
      </c>
      <c r="G97" s="11">
        <f t="shared" si="129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27"/>
        <v>224322.35981175999</v>
      </c>
      <c r="F98" s="11">
        <f t="shared" si="128"/>
        <v>1145.2322017247207</v>
      </c>
      <c r="G98" s="11">
        <f t="shared" si="129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27"/>
        <v>224426.47862794541</v>
      </c>
      <c r="F99" s="11">
        <f t="shared" si="128"/>
        <v>1041.1881618542247</v>
      </c>
      <c r="G99" s="11">
        <f t="shared" si="129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27"/>
        <v>224521.08798544525</v>
      </c>
      <c r="F100" s="11">
        <f t="shared" si="128"/>
        <v>946.09357499837643</v>
      </c>
      <c r="G100" s="11">
        <f t="shared" ref="G100:G117" si="130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27"/>
        <v>224607.01166209957</v>
      </c>
      <c r="F101" s="11">
        <f t="shared" si="128"/>
        <v>859.23676654318115</v>
      </c>
      <c r="G101" s="11">
        <f t="shared" si="130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27"/>
        <v>224685.00725136281</v>
      </c>
      <c r="F102" s="11">
        <f t="shared" si="128"/>
        <v>779.95589263242437</v>
      </c>
      <c r="G102" s="11">
        <f t="shared" si="130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27"/>
        <v>224755.77087710105</v>
      </c>
      <c r="F103" s="11">
        <f t="shared" si="128"/>
        <v>707.6362573824008</v>
      </c>
      <c r="G103" s="11">
        <f t="shared" si="130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27"/>
        <v>224819.94164424794</v>
      </c>
      <c r="F104" s="11">
        <f t="shared" si="128"/>
        <v>641.70767146890284</v>
      </c>
      <c r="G104" s="11">
        <f t="shared" si="130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27"/>
        <v>224878.10583102168</v>
      </c>
      <c r="F105" s="11">
        <f t="shared" si="128"/>
        <v>581.641867737344</v>
      </c>
      <c r="G105" s="11">
        <f t="shared" si="130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27"/>
        <v>224930.80082967514</v>
      </c>
      <c r="F106" s="11">
        <f t="shared" si="128"/>
        <v>526.94998653460061</v>
      </c>
      <c r="G106" s="11">
        <f t="shared" si="130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27"/>
        <v>224978.51884376057</v>
      </c>
      <c r="F107" s="11">
        <f t="shared" si="128"/>
        <v>477.18014085432515</v>
      </c>
      <c r="G107" s="11">
        <f t="shared" si="130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27"/>
        <v>225021.71035067103</v>
      </c>
      <c r="F108" s="11">
        <f t="shared" si="128"/>
        <v>431.91506910457974</v>
      </c>
      <c r="G108" s="11">
        <f t="shared" si="130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27"/>
        <v>225060.78733880052</v>
      </c>
      <c r="F109" s="11">
        <f t="shared" si="128"/>
        <v>390.76988129498204</v>
      </c>
      <c r="G109" s="11">
        <f t="shared" si="130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27"/>
        <v>225096.12632907118</v>
      </c>
      <c r="F110" s="11">
        <f t="shared" si="128"/>
        <v>353.38990270654904</v>
      </c>
      <c r="G110" s="11">
        <f t="shared" si="130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27"/>
        <v>225128.07119083172</v>
      </c>
      <c r="F111" s="11">
        <f t="shared" si="128"/>
        <v>319.44861760537606</v>
      </c>
      <c r="G111" s="11">
        <f t="shared" si="130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27"/>
        <v>225156.93576225889</v>
      </c>
      <c r="F112" s="11">
        <f t="shared" si="128"/>
        <v>288.64571427169722</v>
      </c>
      <c r="G112" s="11">
        <f t="shared" si="130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27"/>
        <v>225183.00628541177</v>
      </c>
      <c r="F113" s="11">
        <f t="shared" si="128"/>
        <v>260.70523152884562</v>
      </c>
      <c r="G113" s="11">
        <f t="shared" si="130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27"/>
        <v>225206.54366601535</v>
      </c>
      <c r="F114" s="11">
        <f t="shared" si="128"/>
        <v>235.3738060357864</v>
      </c>
      <c r="G114" s="11">
        <f t="shared" si="130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27"/>
        <v>225227.78556789926</v>
      </c>
      <c r="F115" s="11">
        <f t="shared" si="128"/>
        <v>212.4190188391367</v>
      </c>
      <c r="G115" s="11">
        <f t="shared" si="130"/>
        <v>21.241901883919912</v>
      </c>
      <c r="I115" s="11"/>
    </row>
    <row r="116" spans="1:9">
      <c r="B116" s="10">
        <v>114</v>
      </c>
      <c r="C116" s="10"/>
      <c r="E116" s="11">
        <f t="shared" si="127"/>
        <v>225246.94835180542</v>
      </c>
      <c r="F116" s="11">
        <f t="shared" si="128"/>
        <v>191.627839061548</v>
      </c>
      <c r="G116" s="11">
        <f t="shared" si="130"/>
        <v>19.162783906151294</v>
      </c>
      <c r="I116" s="11"/>
    </row>
    <row r="117" spans="1:9">
      <c r="B117" s="10">
        <v>115</v>
      </c>
      <c r="C117" s="10"/>
      <c r="E117" s="11">
        <f t="shared" si="127"/>
        <v>225264.22886801412</v>
      </c>
      <c r="F117" s="11">
        <f t="shared" si="128"/>
        <v>172.80516208702466</v>
      </c>
      <c r="G117" s="11">
        <f t="shared" si="130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56" activePane="bottomLeft" state="frozen"/>
      <selection pane="bottomLeft" activeCell="C82" sqref="C8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64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4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64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26525.95156860349</v>
      </c>
      <c r="G71" s="11">
        <f t="shared" ref="G71" si="86">(F71-F70)*10</f>
        <v>2667.9051195924694</v>
      </c>
      <c r="H71" s="11">
        <f t="shared" ref="H71" si="87">$M$10*B71^$M$8*EXP(-B71/$M$9)</f>
        <v>266.79051195924615</v>
      </c>
      <c r="I71" s="11">
        <f t="shared" ref="I71" si="88">C71-F71</f>
        <v>833.04843139650984</v>
      </c>
      <c r="J71" s="11">
        <f t="shared" ref="J71" si="89">D71-H71</f>
        <v>115.20948804075385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26775.377953605057</v>
      </c>
      <c r="G72" s="11">
        <f t="shared" ref="G72" si="93">(F72-F71)*10</f>
        <v>2494.2638500156681</v>
      </c>
      <c r="H72" s="11">
        <f t="shared" ref="H72" si="94">$M$10*B72^$M$8*EXP(-B72/$M$9)</f>
        <v>249.42638500156727</v>
      </c>
      <c r="I72" s="11">
        <f t="shared" ref="I72" si="95">C72-F72</f>
        <v>906.62204639494303</v>
      </c>
      <c r="J72" s="11">
        <f t="shared" ref="J72" si="96">D72-H72</f>
        <v>73.573614998432731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27008.22771816458</v>
      </c>
      <c r="G73" s="11">
        <f t="shared" ref="G73" si="100">(F73-F72)*10</f>
        <v>2328.4976455952346</v>
      </c>
      <c r="H73" s="11">
        <f t="shared" ref="H73" si="101">$M$10*B73^$M$8*EXP(-B73/$M$9)</f>
        <v>232.84976455952179</v>
      </c>
      <c r="I73" s="11">
        <f t="shared" ref="I73" si="102">C73-F73</f>
        <v>958.77228183541956</v>
      </c>
      <c r="J73" s="11">
        <f t="shared" ref="J73" si="103">D73-H73</f>
        <v>52.150235440478212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27225.292182007026</v>
      </c>
      <c r="G74" s="11">
        <f t="shared" ref="G74" si="107">(F74-F73)*10</f>
        <v>2170.6446384244555</v>
      </c>
      <c r="H74" s="11">
        <f t="shared" ref="H74" si="108">$M$10*B74^$M$8*EXP(-B74/$M$9)</f>
        <v>217.06446384244543</v>
      </c>
      <c r="I74" s="11">
        <f t="shared" ref="I74" si="109">C74-F74</f>
        <v>1010.707817992974</v>
      </c>
      <c r="J74" s="11">
        <f t="shared" ref="J74" si="110">D74-H74</f>
        <v>51.935536157554566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27427.360641066847</v>
      </c>
      <c r="G75" s="11">
        <f t="shared" ref="G75" si="114">(F75-F74)*10</f>
        <v>2020.6845905982118</v>
      </c>
      <c r="H75" s="11">
        <f t="shared" ref="H75" si="115">$M$10*B75^$M$8*EXP(-B75/$M$9)</f>
        <v>202.06845905982118</v>
      </c>
      <c r="I75" s="11">
        <f t="shared" ref="I75" si="116">C75-F75</f>
        <v>1282.6393589331528</v>
      </c>
      <c r="J75" s="11">
        <f t="shared" ref="J75" si="117">D75-H75</f>
        <v>271.93154094017882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27615.215244144198</v>
      </c>
      <c r="G76" s="11">
        <f t="shared" ref="G76" si="121">(F76-F75)*10</f>
        <v>1878.5460307735048</v>
      </c>
      <c r="H76" s="11">
        <f t="shared" ref="H76" si="122">$M$10*B76^$M$8*EXP(-B76/$M$9)</f>
        <v>187.85460307735039</v>
      </c>
      <c r="I76" s="11">
        <f t="shared" ref="I76" si="123">C76-F76</f>
        <v>1268.7847558558024</v>
      </c>
      <c r="J76" s="11">
        <f t="shared" ref="J76" si="124">D76-H76</f>
        <v>-13.85460307735039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27789.626546191383</v>
      </c>
      <c r="G77" s="11">
        <f t="shared" ref="G77" si="128">(F77-F76)*10</f>
        <v>1744.1130204718502</v>
      </c>
      <c r="H77" s="11">
        <f t="shared" ref="H77" si="129">$M$10*B77^$M$8*EXP(-B77/$M$9)</f>
        <v>174.41130204718633</v>
      </c>
      <c r="I77" s="11">
        <f t="shared" ref="I77" si="130">C77-F77</f>
        <v>1289.3734538086173</v>
      </c>
      <c r="J77" s="11">
        <f t="shared" ref="J77" si="131">D77-H77</f>
        <v>20.588697952813675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27951.349697630656</v>
      </c>
      <c r="G78" s="11">
        <f t="shared" ref="G78" si="135">(F78-F77)*10</f>
        <v>1617.2315143927335</v>
      </c>
      <c r="H78" s="11">
        <f t="shared" ref="H78" si="136">$M$10*B78^$M$8*EXP(-B78/$M$9)</f>
        <v>161.72315143927253</v>
      </c>
      <c r="I78" s="11">
        <f t="shared" ref="I78" si="137">C78-F78</f>
        <v>1363.650302369344</v>
      </c>
      <c r="J78" s="11">
        <f t="shared" ref="J78" si="138">D78-H78</f>
        <v>74.276848560727473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28101.121226702533</v>
      </c>
      <c r="G79" s="11">
        <f t="shared" ref="G79:G96" si="142">(F79-F78)*10</f>
        <v>1497.7152907187701</v>
      </c>
      <c r="H79" s="11">
        <f t="shared" ref="H79:H80" si="143">$M$10*B79^$M$8*EXP(-B79/$M$9)</f>
        <v>149.77152907187613</v>
      </c>
      <c r="I79" s="11">
        <f t="shared" ref="I79:I80" si="144">C79-F79</f>
        <v>1582.878773297467</v>
      </c>
      <c r="J79" s="11">
        <f t="shared" ref="J79:J80" si="145">D79-H79</f>
        <v>219.22847092812387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28239.656370458095</v>
      </c>
      <c r="G80" s="11">
        <f t="shared" si="142"/>
        <v>1385.3514375556188</v>
      </c>
      <c r="H80" s="11">
        <f t="shared" si="143"/>
        <v>138.53514375556026</v>
      </c>
      <c r="I80" s="11">
        <f t="shared" si="144"/>
        <v>1718.3436295419051</v>
      </c>
      <c r="J80" s="11">
        <f t="shared" si="145"/>
        <v>135.46485624443974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28367.646909492556</v>
      </c>
      <c r="G81" s="11">
        <f t="shared" ref="G81:G82" si="149">(F81-F80)*10</f>
        <v>1279.9053903446111</v>
      </c>
      <c r="H81" s="11">
        <f t="shared" ref="H81:H82" si="150">$M$10*B81^$M$8*EXP(-B81/$M$9)</f>
        <v>127.99053903446034</v>
      </c>
      <c r="I81" s="11">
        <f t="shared" ref="I81:I82" si="151">C81-F81</f>
        <v>1833.353090507444</v>
      </c>
      <c r="J81" s="11">
        <f t="shared" ref="J81:J82" si="152">D81-H81</f>
        <v>115.00946096553966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28485.759461734211</v>
      </c>
      <c r="G82" s="11">
        <f t="shared" si="149"/>
        <v>1181.1255224165507</v>
      </c>
      <c r="H82" s="11">
        <f t="shared" si="150"/>
        <v>118.11255224165615</v>
      </c>
      <c r="I82" s="11">
        <f t="shared" si="151"/>
        <v>1909.2405382657889</v>
      </c>
      <c r="J82" s="11">
        <f t="shared" si="152"/>
        <v>75.887447758343853</v>
      </c>
    </row>
    <row r="83" spans="1:10">
      <c r="A83" s="2">
        <v>43961</v>
      </c>
      <c r="B83" s="10">
        <v>80</v>
      </c>
      <c r="F83" s="11">
        <f t="shared" ref="F81:F96" si="153">F82+H83</f>
        <v>28594.634191426718</v>
      </c>
      <c r="G83" s="11">
        <f t="shared" si="142"/>
        <v>1088.7472969250666</v>
      </c>
      <c r="H83" s="11">
        <f t="shared" ref="H81:H96" si="154">$M$10*B83^$M$8*EXP(-B83/$M$9)</f>
        <v>108.87472969250618</v>
      </c>
    </row>
    <row r="84" spans="1:10">
      <c r="A84" s="2">
        <v>43962</v>
      </c>
      <c r="B84" s="10">
        <v>81</v>
      </c>
      <c r="F84" s="11">
        <f t="shared" si="153"/>
        <v>28694.883890759036</v>
      </c>
      <c r="G84" s="11">
        <f t="shared" si="142"/>
        <v>1002.4969933231841</v>
      </c>
      <c r="H84" s="11">
        <f t="shared" si="154"/>
        <v>100.24969933231937</v>
      </c>
    </row>
    <row r="85" spans="1:10">
      <c r="A85" s="2">
        <v>43963</v>
      </c>
      <c r="B85" s="10">
        <v>82</v>
      </c>
      <c r="F85" s="11">
        <f t="shared" si="153"/>
        <v>28787.093393303217</v>
      </c>
      <c r="G85" s="11">
        <f t="shared" si="142"/>
        <v>922.09502544181305</v>
      </c>
      <c r="H85" s="11">
        <f t="shared" si="154"/>
        <v>92.209502544182257</v>
      </c>
    </row>
    <row r="86" spans="1:10">
      <c r="A86" s="2">
        <v>43964</v>
      </c>
      <c r="B86" s="10">
        <v>83</v>
      </c>
      <c r="F86" s="11">
        <f t="shared" si="153"/>
        <v>28871.819280423675</v>
      </c>
      <c r="G86" s="11">
        <f t="shared" si="142"/>
        <v>847.25887120457628</v>
      </c>
      <c r="H86" s="11">
        <f t="shared" si="154"/>
        <v>84.725887120456335</v>
      </c>
    </row>
    <row r="87" spans="1:10">
      <c r="A87" s="2">
        <v>43965</v>
      </c>
      <c r="B87" s="10">
        <v>84</v>
      </c>
      <c r="F87" s="11">
        <f t="shared" si="153"/>
        <v>28949.589844042126</v>
      </c>
      <c r="G87" s="11">
        <f t="shared" si="142"/>
        <v>777.70563618450979</v>
      </c>
      <c r="H87" s="11">
        <f t="shared" si="154"/>
        <v>77.770563618451149</v>
      </c>
    </row>
    <row r="88" spans="1:10">
      <c r="A88" s="2">
        <v>43966</v>
      </c>
      <c r="B88" s="10">
        <v>85</v>
      </c>
      <c r="F88" s="11">
        <f t="shared" si="153"/>
        <v>29020.905271509666</v>
      </c>
      <c r="G88" s="11">
        <f t="shared" si="142"/>
        <v>713.15427467539848</v>
      </c>
      <c r="H88" s="11">
        <f t="shared" si="154"/>
        <v>71.315427467539166</v>
      </c>
    </row>
    <row r="89" spans="1:10">
      <c r="A89" s="2">
        <v>43967</v>
      </c>
      <c r="B89" s="10">
        <v>86</v>
      </c>
      <c r="F89" s="11">
        <f t="shared" si="153"/>
        <v>29086.238020791076</v>
      </c>
      <c r="G89" s="11">
        <f t="shared" si="142"/>
        <v>653.32749281409633</v>
      </c>
      <c r="H89" s="11">
        <f t="shared" si="154"/>
        <v>65.332749281407828</v>
      </c>
    </row>
    <row r="90" spans="1:10">
      <c r="A90" s="2">
        <v>43968</v>
      </c>
      <c r="B90" s="10">
        <v>87</v>
      </c>
      <c r="F90" s="11">
        <f t="shared" si="153"/>
        <v>29146.033356655462</v>
      </c>
      <c r="G90" s="11">
        <f t="shared" si="142"/>
        <v>597.95335864386288</v>
      </c>
      <c r="H90" s="11">
        <f t="shared" si="154"/>
        <v>59.79533586438717</v>
      </c>
    </row>
    <row r="91" spans="1:10">
      <c r="A91" s="2">
        <v>43969</v>
      </c>
      <c r="B91" s="10">
        <v>88</v>
      </c>
      <c r="F91" s="11">
        <f t="shared" si="153"/>
        <v>29200.710021048744</v>
      </c>
      <c r="G91" s="11">
        <f t="shared" si="142"/>
        <v>546.76664393282408</v>
      </c>
      <c r="H91" s="11">
        <f t="shared" si="154"/>
        <v>54.676664393282486</v>
      </c>
    </row>
    <row r="92" spans="1:10">
      <c r="A92" s="2">
        <v>43970</v>
      </c>
      <c r="B92" s="10">
        <v>89</v>
      </c>
      <c r="F92" s="11">
        <f t="shared" si="153"/>
        <v>29250.661013262245</v>
      </c>
      <c r="G92" s="11">
        <f t="shared" si="142"/>
        <v>499.50992213500285</v>
      </c>
      <c r="H92" s="11">
        <f t="shared" si="154"/>
        <v>49.950992213499575</v>
      </c>
    </row>
    <row r="93" spans="1:10">
      <c r="A93" s="2">
        <v>43971</v>
      </c>
      <c r="B93" s="10">
        <v>90</v>
      </c>
      <c r="F93" s="11">
        <f t="shared" si="153"/>
        <v>29296.25445787959</v>
      </c>
      <c r="G93" s="11">
        <f t="shared" si="142"/>
        <v>455.93444617345085</v>
      </c>
      <c r="H93" s="11">
        <f t="shared" si="154"/>
        <v>45.59344461734463</v>
      </c>
    </row>
    <row r="94" spans="1:10">
      <c r="A94" s="2">
        <v>43972</v>
      </c>
      <c r="B94" s="10">
        <v>91</v>
      </c>
      <c r="F94" s="11">
        <f t="shared" si="153"/>
        <v>29337.834540758886</v>
      </c>
      <c r="G94" s="11">
        <f t="shared" si="142"/>
        <v>415.80082879296242</v>
      </c>
      <c r="H94" s="11">
        <f t="shared" si="154"/>
        <v>41.580082879294729</v>
      </c>
    </row>
    <row r="95" spans="1:10">
      <c r="A95" s="2">
        <v>43973</v>
      </c>
      <c r="B95" s="10">
        <v>92</v>
      </c>
      <c r="F95" s="11">
        <f t="shared" si="153"/>
        <v>29375.72249547203</v>
      </c>
      <c r="G95" s="11">
        <f t="shared" si="142"/>
        <v>378.87954713143699</v>
      </c>
      <c r="H95" s="11">
        <f t="shared" si="154"/>
        <v>37.887954713143806</v>
      </c>
    </row>
    <row r="96" spans="1:10">
      <c r="A96" s="2">
        <v>43974</v>
      </c>
      <c r="B96" s="10">
        <v>93</v>
      </c>
      <c r="F96" s="11">
        <f t="shared" si="153"/>
        <v>29410.217624665918</v>
      </c>
      <c r="G96" s="11">
        <f t="shared" si="142"/>
        <v>344.95129193888715</v>
      </c>
      <c r="H96" s="11">
        <f t="shared" si="154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78"/>
  <sheetViews>
    <sheetView workbookViewId="0">
      <pane ySplit="1" topLeftCell="A71" activePane="bottomLeft" state="frozen"/>
      <selection pane="bottomLeft" activeCell="B78" sqref="B78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tabSelected="1" workbookViewId="0">
      <pane ySplit="1" topLeftCell="A26" activePane="bottomLeft" state="frozen"/>
      <selection pane="bottomLeft" activeCell="Y42" sqref="Y42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10901.949999999997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G79" s="30"/>
      <c r="H79" s="21">
        <f t="shared" ref="H77:H94" si="186">$O$3*EXP($O$4*B79)</f>
        <v>1.3610889705588805</v>
      </c>
      <c r="J79" s="31"/>
      <c r="K79" s="21">
        <f t="shared" si="13"/>
        <v>0.32092076612139586</v>
      </c>
      <c r="L79" s="21"/>
      <c r="M79" s="21"/>
    </row>
    <row r="80" spans="1:38">
      <c r="A80" s="2">
        <v>43962</v>
      </c>
      <c r="B80" s="3">
        <v>78</v>
      </c>
      <c r="G80" s="30"/>
      <c r="H80" s="21">
        <f t="shared" si="186"/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86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86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86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86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86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86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86"/>
        <v>1.1063707821604016</v>
      </c>
      <c r="J87" s="31"/>
      <c r="K87" s="21">
        <f t="shared" ref="K87:K94" si="187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86"/>
        <v>1.0780836781543337</v>
      </c>
      <c r="J88" s="31"/>
      <c r="K88" s="21">
        <f t="shared" si="187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86"/>
        <v>1.0505198038881975</v>
      </c>
      <c r="J89" s="31"/>
      <c r="K89" s="21">
        <f t="shared" si="187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86"/>
        <v>1.0236606682058604</v>
      </c>
      <c r="J90" s="31"/>
      <c r="K90" s="21">
        <f t="shared" si="187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86"/>
        <v>0.99748825272330655</v>
      </c>
      <c r="J91" s="31"/>
      <c r="K91" s="21">
        <f t="shared" si="187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86"/>
        <v>0.97198499974104879</v>
      </c>
      <c r="J92" s="31"/>
      <c r="K92" s="21">
        <f t="shared" si="187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86"/>
        <v>0.94713380046559037</v>
      </c>
      <c r="J93" s="31"/>
      <c r="K93" s="21">
        <f t="shared" si="187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86"/>
        <v>0.92291798353203336</v>
      </c>
      <c r="J94" s="31"/>
      <c r="K94" s="21">
        <f t="shared" si="187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K8" sqref="K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8"/>
  <sheetViews>
    <sheetView workbookViewId="0">
      <pane ySplit="1" topLeftCell="A65" activePane="bottomLeft" state="frozen"/>
      <selection pane="bottomLeft" activeCell="A78" sqref="A78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"/>
  <sheetViews>
    <sheetView workbookViewId="0">
      <pane ySplit="1" topLeftCell="A71" activePane="bottomLeft" state="frozen"/>
      <selection pane="bottomLeft" activeCell="A78" sqref="A78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3"/>
  <sheetViews>
    <sheetView workbookViewId="0">
      <pane ySplit="1" topLeftCell="A71" activePane="bottomLeft" state="frozen"/>
      <selection pane="bottomLeft" activeCell="A78" sqref="A7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78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83" spans="20:28">
      <c r="T83">
        <f>SUM(T4:T81)</f>
        <v>30</v>
      </c>
      <c r="U83">
        <f>SUM(U4:U81)</f>
        <v>18</v>
      </c>
      <c r="V83">
        <f t="shared" ref="V83:AB83" si="146">SUM(V4:V81)</f>
        <v>5</v>
      </c>
      <c r="W83">
        <f t="shared" si="146"/>
        <v>8</v>
      </c>
      <c r="X83">
        <f t="shared" si="146"/>
        <v>2</v>
      </c>
      <c r="Y83">
        <f t="shared" si="146"/>
        <v>4</v>
      </c>
      <c r="Z83">
        <f t="shared" si="146"/>
        <v>0</v>
      </c>
      <c r="AA83">
        <f t="shared" si="146"/>
        <v>3</v>
      </c>
      <c r="AB83">
        <f t="shared" si="146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3"/>
  <sheetViews>
    <sheetView workbookViewId="0">
      <pane ySplit="1" topLeftCell="A65" activePane="bottomLeft" state="frozen"/>
      <selection pane="bottomLeft" activeCell="A78" sqref="A7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78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83" spans="20:28">
      <c r="T83">
        <f>SUM(T4:T81)</f>
        <v>9</v>
      </c>
      <c r="U83">
        <f t="shared" ref="U83:AB83" si="143">SUM(U4:U81)</f>
        <v>9</v>
      </c>
      <c r="V83">
        <f t="shared" si="143"/>
        <v>8</v>
      </c>
      <c r="W83">
        <f t="shared" si="143"/>
        <v>13</v>
      </c>
      <c r="X83">
        <f t="shared" si="143"/>
        <v>8</v>
      </c>
      <c r="Y83">
        <f t="shared" si="143"/>
        <v>11</v>
      </c>
      <c r="Z83">
        <f t="shared" si="143"/>
        <v>6</v>
      </c>
      <c r="AA83">
        <f t="shared" si="143"/>
        <v>3</v>
      </c>
      <c r="AB83">
        <f t="shared" si="143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8"/>
  <sheetViews>
    <sheetView workbookViewId="0">
      <pane ySplit="1" topLeftCell="A71" activePane="bottomLeft" state="frozen"/>
      <selection pane="bottomLeft" activeCell="A78" sqref="A7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8"/>
  <sheetViews>
    <sheetView workbookViewId="0">
      <pane ySplit="1" topLeftCell="A65" activePane="bottomLeft" state="frozen"/>
      <selection pane="bottomLeft" activeCell="A78" sqref="A7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8"/>
  <sheetViews>
    <sheetView workbookViewId="0">
      <pane ySplit="1" topLeftCell="A74" activePane="bottomLeft" state="frozen"/>
      <selection pane="bottomLeft" activeCell="A78" sqref="A78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83"/>
  <sheetViews>
    <sheetView workbookViewId="0">
      <pane ySplit="1" topLeftCell="A62" activePane="bottomLeft" state="frozen"/>
      <selection pane="bottomLeft" activeCell="A78" sqref="A78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78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83" spans="20:28">
      <c r="T83">
        <f>SUM(T4:T81)</f>
        <v>14</v>
      </c>
      <c r="U83">
        <f t="shared" ref="U83:AB83" si="74">SUM(U4:U81)</f>
        <v>15</v>
      </c>
      <c r="V83">
        <f t="shared" si="74"/>
        <v>16</v>
      </c>
      <c r="W83">
        <f t="shared" si="74"/>
        <v>13</v>
      </c>
      <c r="X83">
        <f t="shared" si="74"/>
        <v>10</v>
      </c>
      <c r="Y83">
        <f t="shared" si="74"/>
        <v>2</v>
      </c>
      <c r="Z83">
        <f t="shared" si="74"/>
        <v>3</v>
      </c>
      <c r="AA83">
        <f t="shared" si="74"/>
        <v>0</v>
      </c>
      <c r="AB83">
        <f t="shared" si="74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2020-05-09T19:42:01Z</dcterms:modified>
</cp:coreProperties>
</file>