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870EB37-8B58-44E9-ABFB-D1ECE0E780C5}" xr6:coauthVersionLast="45" xr6:coauthVersionMax="45" xr10:uidLastSave="{00000000-0000-0000-0000-000000000000}"/>
  <bookViews>
    <workbookView xWindow="-108" yWindow="-108" windowWidth="23256" windowHeight="12576" tabRatio="597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1" l="1"/>
  <c r="C51" i="11"/>
  <c r="D51" i="11" s="1"/>
  <c r="H51" i="10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E51" i="11" l="1"/>
  <c r="I50" i="11"/>
  <c r="C50" i="11"/>
  <c r="D50" i="11" s="1"/>
  <c r="E50" i="11"/>
  <c r="H50" i="10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I50" i="9" l="1"/>
  <c r="K50" i="9" s="1"/>
  <c r="H50" i="9"/>
  <c r="J50" i="9" s="1"/>
  <c r="I49" i="11"/>
  <c r="C49" i="11"/>
  <c r="D49" i="11" s="1"/>
  <c r="H49" i="10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49" i="11" l="1"/>
  <c r="C48" i="11"/>
  <c r="D48" i="11" s="1"/>
  <c r="E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C47" i="11" l="1"/>
  <c r="D47" i="11" s="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7" i="11" l="1"/>
  <c r="C46" i="1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D44" i="11" l="1"/>
  <c r="E45" i="1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5" i="5" l="1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39" i="11"/>
  <c r="D41" i="5"/>
  <c r="D40" i="11"/>
  <c r="E42" i="3"/>
  <c r="D39" i="10"/>
  <c r="E43" i="7"/>
  <c r="D41" i="6"/>
  <c r="D42" i="6"/>
  <c r="E40" i="11"/>
  <c r="D41" i="2"/>
  <c r="D42" i="2"/>
  <c r="I39" i="9"/>
  <c r="K39" i="9" s="1"/>
  <c r="E39" i="1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2" l="1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I46" i="11" s="1"/>
  <c r="F42" i="11"/>
  <c r="I42" i="11" s="1"/>
  <c r="F38" i="11"/>
  <c r="I38" i="11" s="1"/>
  <c r="F65" i="11"/>
  <c r="F62" i="11"/>
  <c r="F56" i="11"/>
  <c r="F52" i="11"/>
  <c r="F49" i="1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8" i="8" l="1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<sst xmlns="http://schemas.openxmlformats.org/spreadsheetml/2006/main" count="147" uniqueCount="39">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</sst>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Casi_totali!$C$3:$C$52</c:f>
              <c:numCache>
                <c:formatCode>General</c:formatCode>
                <c:ptCount val="5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Casi_totali!$D$3:$D$52</c:f>
              <c:numCache>
                <c:formatCode>General</c:formatCode>
                <c:ptCount val="5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Positivi!$C$3:$C$51</c:f>
              <c:numCache>
                <c:formatCode>General</c:formatCode>
                <c:ptCount val="4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Positivi!$D$3:$D$51</c:f>
              <c:numCache>
                <c:formatCode>General</c:formatCode>
                <c:ptCount val="4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Positivi!$C$3:$C$52</c:f>
              <c:numCache>
                <c:formatCode>General</c:formatCode>
                <c:ptCount val="5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Positivi!$D$3:$D$52</c:f>
              <c:numCache>
                <c:formatCode>General</c:formatCode>
                <c:ptCount val="5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6.7153787645686176</c:v>
                </c:pt>
                <c:pt idx="1">
                  <c:v>8.1986993297401423</c:v>
                </c:pt>
                <c:pt idx="2">
                  <c:v>10.008723123016274</c:v>
                </c:pt>
                <c:pt idx="3">
                  <c:v>12.216947098765941</c:v>
                </c:pt>
                <c:pt idx="4">
                  <c:v>14.910289930426238</c:v>
                </c:pt>
                <c:pt idx="5">
                  <c:v>18.194308481755854</c:v>
                </c:pt>
                <c:pt idx="6">
                  <c:v>22.197031237629457</c:v>
                </c:pt>
                <c:pt idx="7">
                  <c:v>27.073500238866394</c:v>
                </c:pt>
                <c:pt idx="8">
                  <c:v>33.011112584193995</c:v>
                </c:pt>
                <c:pt idx="9">
                  <c:v>40.235842882546031</c:v>
                </c:pt>
                <c:pt idx="10">
                  <c:v>49.019403514837869</c:v>
                </c:pt>
                <c:pt idx="11">
                  <c:v>59.687352172992099</c:v>
                </c:pt>
                <c:pt idx="12">
                  <c:v>72.628074865339457</c:v>
                </c:pt>
                <c:pt idx="13">
                  <c:v>88.302442893230918</c:v>
                </c:pt>
                <c:pt idx="14">
                  <c:v>107.25374612745738</c:v>
                </c:pt>
                <c:pt idx="15">
                  <c:v>130.1172215280306</c:v>
                </c:pt>
                <c:pt idx="16">
                  <c:v>157.62810480683038</c:v>
                </c:pt>
                <c:pt idx="17">
                  <c:v>190.62662052383621</c:v>
                </c:pt>
                <c:pt idx="18">
                  <c:v>230.05769586700265</c:v>
                </c:pt>
                <c:pt idx="19">
                  <c:v>276.9624765944813</c:v>
                </c:pt>
                <c:pt idx="20">
                  <c:v>332.4580435579428</c:v>
                </c:pt>
                <c:pt idx="21">
                  <c:v>397.70127184579286</c:v>
                </c:pt>
                <c:pt idx="22">
                  <c:v>473.83285725497836</c:v>
                </c:pt>
                <c:pt idx="23">
                  <c:v>561.89858687066021</c:v>
                </c:pt>
                <c:pt idx="24">
                  <c:v>662.74742996191492</c:v>
                </c:pt>
                <c:pt idx="25">
                  <c:v>776.91032621703243</c:v>
                </c:pt>
                <c:pt idx="26">
                  <c:v>904.4695883010113</c:v>
                </c:pt>
                <c:pt idx="27">
                  <c:v>1044.9357800748708</c:v>
                </c:pt>
                <c:pt idx="28">
                  <c:v>1197.1549336717253</c:v>
                </c:pt>
                <c:pt idx="29">
                  <c:v>1359.2713391450136</c:v>
                </c:pt>
                <c:pt idx="30">
                  <c:v>1528.767186372035</c:v>
                </c:pt>
                <c:pt idx="31">
                  <c:v>1702.588800432995</c:v>
                </c:pt>
                <c:pt idx="32">
                  <c:v>1877.3516681246983</c:v>
                </c:pt>
                <c:pt idx="33">
                  <c:v>2049.5976537597817</c:v>
                </c:pt>
                <c:pt idx="34">
                  <c:v>2216.0641786639885</c:v>
                </c:pt>
                <c:pt idx="35">
                  <c:v>2373.9218997080916</c:v>
                </c:pt>
                <c:pt idx="36">
                  <c:v>2520.9458602102709</c:v>
                </c:pt>
                <c:pt idx="37">
                  <c:v>2655.6018762054118</c:v>
                </c:pt>
                <c:pt idx="38">
                  <c:v>2777.0488989993946</c:v>
                </c:pt>
                <c:pt idx="39">
                  <c:v>2885.0732985473019</c:v>
                </c:pt>
                <c:pt idx="40">
                  <c:v>2979.9790762437024</c:v>
                </c:pt>
                <c:pt idx="41">
                  <c:v>3062.4587925010037</c:v>
                </c:pt>
                <c:pt idx="42">
                  <c:v>3133.4655985640588</c:v>
                </c:pt>
                <c:pt idx="43">
                  <c:v>3194.1000344738436</c:v>
                </c:pt>
                <c:pt idx="44">
                  <c:v>3245.5185591031554</c:v>
                </c:pt>
                <c:pt idx="45">
                  <c:v>3288.8654859161979</c:v>
                </c:pt>
                <c:pt idx="46">
                  <c:v>3325.2265478459667</c:v>
                </c:pt>
                <c:pt idx="47">
                  <c:v>3355.6005350525879</c:v>
                </c:pt>
                <c:pt idx="48">
                  <c:v>3380.8849003354139</c:v>
                </c:pt>
                <c:pt idx="49">
                  <c:v>3401.8714383131824</c:v>
                </c:pt>
                <c:pt idx="50">
                  <c:v>3419.2487349320427</c:v>
                </c:pt>
                <c:pt idx="51">
                  <c:v>3433.608794239703</c:v>
                </c:pt>
                <c:pt idx="52">
                  <c:v>3445.455929353765</c:v>
                </c:pt>
                <c:pt idx="53">
                  <c:v>3455.2165831281982</c:v>
                </c:pt>
                <c:pt idx="54">
                  <c:v>3463.2492000330762</c:v>
                </c:pt>
                <c:pt idx="55">
                  <c:v>3469.8536101773639</c:v>
                </c:pt>
                <c:pt idx="56">
                  <c:v>3475.2796271922116</c:v>
                </c:pt>
                <c:pt idx="57">
                  <c:v>3479.73472496151</c:v>
                </c:pt>
                <c:pt idx="58">
                  <c:v>3483.3907636634276</c:v>
                </c:pt>
                <c:pt idx="59">
                  <c:v>3486.3897997616864</c:v>
                </c:pt>
                <c:pt idx="60">
                  <c:v>3488.8490503299777</c:v>
                </c:pt>
                <c:pt idx="61">
                  <c:v>3490.8650989800012</c:v>
                </c:pt>
                <c:pt idx="62">
                  <c:v>3492.5174355504332</c:v>
                </c:pt>
                <c:pt idx="63">
                  <c:v>3493.8714193577021</c:v>
                </c:pt>
                <c:pt idx="64">
                  <c:v>3494.9807494120287</c:v>
                </c:pt>
                <c:pt idx="65">
                  <c:v>3495.889516653423</c:v>
                </c:pt>
                <c:pt idx="66">
                  <c:v>3496.6339042763907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14.833205651715247</c:v>
                </c:pt>
                <c:pt idx="2">
                  <c:v>18.100237932761321</c:v>
                </c:pt>
                <c:pt idx="3">
                  <c:v>22.082239757496662</c:v>
                </c:pt>
                <c:pt idx="4">
                  <c:v>26.933428316602974</c:v>
                </c:pt>
                <c:pt idx="5">
                  <c:v>32.840185513296163</c:v>
                </c:pt>
                <c:pt idx="6">
                  <c:v>40.027227558736023</c:v>
                </c:pt>
                <c:pt idx="7">
                  <c:v>48.764690012369378</c:v>
                </c:pt>
                <c:pt idx="8">
                  <c:v>59.376123453276008</c:v>
                </c:pt>
                <c:pt idx="9">
                  <c:v>72.247302983520356</c:v>
                </c:pt>
                <c:pt idx="10">
                  <c:v>87.83560632291838</c:v>
                </c:pt>
                <c:pt idx="11">
                  <c:v>106.67948658154231</c:v>
                </c:pt>
                <c:pt idx="12">
                  <c:v>129.40722692347356</c:v>
                </c:pt>
                <c:pt idx="13">
                  <c:v>156.74368027891461</c:v>
                </c:pt>
                <c:pt idx="14">
                  <c:v>189.51303234226458</c:v>
                </c:pt>
                <c:pt idx="15">
                  <c:v>228.63475400573222</c:v>
                </c:pt>
                <c:pt idx="16">
                  <c:v>275.10883278799781</c:v>
                </c:pt>
                <c:pt idx="17">
                  <c:v>329.9851571700583</c:v>
                </c:pt>
                <c:pt idx="18">
                  <c:v>394.31075343166441</c:v>
                </c:pt>
                <c:pt idx="19">
                  <c:v>469.04780727478652</c:v>
                </c:pt>
                <c:pt idx="20">
                  <c:v>554.95566963461499</c:v>
                </c:pt>
                <c:pt idx="21">
                  <c:v>652.43228287850059</c:v>
                </c:pt>
                <c:pt idx="22">
                  <c:v>761.31585409185504</c:v>
                </c:pt>
                <c:pt idx="23">
                  <c:v>880.65729615681846</c:v>
                </c:pt>
                <c:pt idx="24">
                  <c:v>1008.4884309125471</c:v>
                </c:pt>
                <c:pt idx="25">
                  <c:v>1141.6289625511752</c:v>
                </c:pt>
                <c:pt idx="26">
                  <c:v>1275.5926208397887</c:v>
                </c:pt>
                <c:pt idx="27">
                  <c:v>1404.6619177385946</c:v>
                </c:pt>
                <c:pt idx="28">
                  <c:v>1522.1915359685454</c:v>
                </c:pt>
                <c:pt idx="29">
                  <c:v>1621.164054732883</c:v>
                </c:pt>
                <c:pt idx="30">
                  <c:v>1694.9584722702139</c:v>
                </c:pt>
                <c:pt idx="31">
                  <c:v>1738.2161406095997</c:v>
                </c:pt>
                <c:pt idx="32">
                  <c:v>1747.6286769170338</c:v>
                </c:pt>
                <c:pt idx="33">
                  <c:v>1722.4598563508334</c:v>
                </c:pt>
                <c:pt idx="34">
                  <c:v>1664.6652490420684</c:v>
                </c:pt>
                <c:pt idx="35">
                  <c:v>1578.5772104410307</c:v>
                </c:pt>
                <c:pt idx="36">
                  <c:v>1470.2396050217931</c:v>
                </c:pt>
                <c:pt idx="37">
                  <c:v>1346.5601599514093</c:v>
                </c:pt>
                <c:pt idx="38">
                  <c:v>1214.470227939828</c:v>
                </c:pt>
                <c:pt idx="39">
                  <c:v>1080.2439954790725</c:v>
                </c:pt>
                <c:pt idx="40">
                  <c:v>949.05777696400492</c:v>
                </c:pt>
                <c:pt idx="41">
                  <c:v>824.79716257301334</c:v>
                </c:pt>
                <c:pt idx="42">
                  <c:v>710.06806063055137</c:v>
                </c:pt>
                <c:pt idx="43">
                  <c:v>606.3443590978477</c:v>
                </c:pt>
                <c:pt idx="44">
                  <c:v>514.18524629311833</c:v>
                </c:pt>
                <c:pt idx="45">
                  <c:v>433.46926813042501</c:v>
                </c:pt>
                <c:pt idx="46">
                  <c:v>363.61061929768766</c:v>
                </c:pt>
                <c:pt idx="47">
                  <c:v>303.73987206621223</c:v>
                </c:pt>
                <c:pt idx="48">
                  <c:v>252.84365282826002</c:v>
                </c:pt>
                <c:pt idx="49">
                  <c:v>209.86537977768421</c:v>
                </c:pt>
                <c:pt idx="50">
                  <c:v>173.77296618860328</c:v>
                </c:pt>
                <c:pt idx="51">
                  <c:v>143.60059307660322</c:v>
                </c:pt>
                <c:pt idx="52">
                  <c:v>118.47135114061984</c:v>
                </c:pt>
                <c:pt idx="53">
                  <c:v>97.606537744331945</c:v>
                </c:pt>
                <c:pt idx="54">
                  <c:v>80.326169048780685</c:v>
                </c:pt>
                <c:pt idx="55">
                  <c:v>66.044101442876126</c:v>
                </c:pt>
                <c:pt idx="56">
                  <c:v>54.2601701484773</c:v>
                </c:pt>
                <c:pt idx="57">
                  <c:v>44.550977692983906</c:v>
                </c:pt>
                <c:pt idx="58">
                  <c:v>36.560387019176233</c:v>
                </c:pt>
                <c:pt idx="59">
                  <c:v>29.990360982587845</c:v>
                </c:pt>
                <c:pt idx="60">
                  <c:v>24.592505682912815</c:v>
                </c:pt>
                <c:pt idx="61">
                  <c:v>20.160486500235493</c:v>
                </c:pt>
                <c:pt idx="62">
                  <c:v>16.523365704319986</c:v>
                </c:pt>
                <c:pt idx="63">
                  <c:v>13.539838072688326</c:v>
                </c:pt>
                <c:pt idx="64">
                  <c:v>11.093300543266196</c:v>
                </c:pt>
                <c:pt idx="65">
                  <c:v>9.0876724139434373</c:v>
                </c:pt>
                <c:pt idx="66">
                  <c:v>7.4438762296767891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Casi_totali!$C$3:$C$50</c:f>
              <c:numCache>
                <c:formatCode>General</c:formatCode>
                <c:ptCount val="4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Casi_totali!$D$3:$D$50</c:f>
              <c:numCache>
                <c:formatCode>General</c:formatCode>
                <c:ptCount val="48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6.7153787645686176</c:v>
                </c:pt>
                <c:pt idx="1">
                  <c:v>8.1986993297401423</c:v>
                </c:pt>
                <c:pt idx="2">
                  <c:v>10.008723123016274</c:v>
                </c:pt>
                <c:pt idx="3">
                  <c:v>12.216947098765941</c:v>
                </c:pt>
                <c:pt idx="4">
                  <c:v>14.910289930426238</c:v>
                </c:pt>
                <c:pt idx="5">
                  <c:v>18.194308481755854</c:v>
                </c:pt>
                <c:pt idx="6">
                  <c:v>22.197031237629457</c:v>
                </c:pt>
                <c:pt idx="7">
                  <c:v>27.073500238866394</c:v>
                </c:pt>
                <c:pt idx="8">
                  <c:v>33.011112584193995</c:v>
                </c:pt>
                <c:pt idx="9">
                  <c:v>40.235842882546031</c:v>
                </c:pt>
                <c:pt idx="10">
                  <c:v>49.019403514837869</c:v>
                </c:pt>
                <c:pt idx="11">
                  <c:v>59.687352172992099</c:v>
                </c:pt>
                <c:pt idx="12">
                  <c:v>72.628074865339457</c:v>
                </c:pt>
                <c:pt idx="13">
                  <c:v>88.302442893230918</c:v>
                </c:pt>
                <c:pt idx="14">
                  <c:v>107.25374612745738</c:v>
                </c:pt>
                <c:pt idx="15">
                  <c:v>130.1172215280306</c:v>
                </c:pt>
                <c:pt idx="16">
                  <c:v>157.62810480683038</c:v>
                </c:pt>
                <c:pt idx="17">
                  <c:v>190.62662052383621</c:v>
                </c:pt>
                <c:pt idx="18">
                  <c:v>230.05769586700265</c:v>
                </c:pt>
                <c:pt idx="19">
                  <c:v>276.9624765944813</c:v>
                </c:pt>
                <c:pt idx="20">
                  <c:v>332.4580435579428</c:v>
                </c:pt>
                <c:pt idx="21">
                  <c:v>397.70127184579286</c:v>
                </c:pt>
                <c:pt idx="22">
                  <c:v>473.83285725497836</c:v>
                </c:pt>
                <c:pt idx="23">
                  <c:v>561.89858687066021</c:v>
                </c:pt>
                <c:pt idx="24">
                  <c:v>662.74742996191492</c:v>
                </c:pt>
                <c:pt idx="25">
                  <c:v>776.91032621703243</c:v>
                </c:pt>
                <c:pt idx="26">
                  <c:v>904.4695883010113</c:v>
                </c:pt>
                <c:pt idx="27">
                  <c:v>1044.9357800748708</c:v>
                </c:pt>
                <c:pt idx="28">
                  <c:v>1197.1549336717253</c:v>
                </c:pt>
                <c:pt idx="29">
                  <c:v>1359.2713391450136</c:v>
                </c:pt>
                <c:pt idx="30">
                  <c:v>1528.767186372035</c:v>
                </c:pt>
                <c:pt idx="31">
                  <c:v>1702.588800432995</c:v>
                </c:pt>
                <c:pt idx="32">
                  <c:v>1877.3516681246983</c:v>
                </c:pt>
                <c:pt idx="33">
                  <c:v>2049.5976537597817</c:v>
                </c:pt>
                <c:pt idx="34">
                  <c:v>2216.0641786639885</c:v>
                </c:pt>
                <c:pt idx="35">
                  <c:v>2373.9218997080916</c:v>
                </c:pt>
                <c:pt idx="36">
                  <c:v>2520.9458602102709</c:v>
                </c:pt>
                <c:pt idx="37">
                  <c:v>2655.6018762054118</c:v>
                </c:pt>
                <c:pt idx="38">
                  <c:v>2777.0488989993946</c:v>
                </c:pt>
                <c:pt idx="39">
                  <c:v>2885.0732985473019</c:v>
                </c:pt>
                <c:pt idx="40">
                  <c:v>2979.9790762437024</c:v>
                </c:pt>
                <c:pt idx="41">
                  <c:v>3062.4587925010037</c:v>
                </c:pt>
                <c:pt idx="42">
                  <c:v>3133.4655985640588</c:v>
                </c:pt>
                <c:pt idx="43">
                  <c:v>3194.1000344738436</c:v>
                </c:pt>
                <c:pt idx="44">
                  <c:v>3245.5185591031554</c:v>
                </c:pt>
                <c:pt idx="45">
                  <c:v>3288.8654859161979</c:v>
                </c:pt>
                <c:pt idx="46">
                  <c:v>3325.2265478459667</c:v>
                </c:pt>
                <c:pt idx="47">
                  <c:v>3355.6005350525879</c:v>
                </c:pt>
                <c:pt idx="48">
                  <c:v>3380.8849003354139</c:v>
                </c:pt>
                <c:pt idx="49">
                  <c:v>3401.8714383131824</c:v>
                </c:pt>
                <c:pt idx="50">
                  <c:v>3419.2487349320427</c:v>
                </c:pt>
                <c:pt idx="51">
                  <c:v>3433.608794239703</c:v>
                </c:pt>
                <c:pt idx="52">
                  <c:v>3445.455929353765</c:v>
                </c:pt>
                <c:pt idx="53">
                  <c:v>3455.2165831281982</c:v>
                </c:pt>
                <c:pt idx="54">
                  <c:v>3463.2492000330762</c:v>
                </c:pt>
                <c:pt idx="55">
                  <c:v>3469.8536101773639</c:v>
                </c:pt>
                <c:pt idx="56">
                  <c:v>3475.2796271922116</c:v>
                </c:pt>
                <c:pt idx="57">
                  <c:v>3479.73472496151</c:v>
                </c:pt>
                <c:pt idx="58">
                  <c:v>3483.3907636634276</c:v>
                </c:pt>
                <c:pt idx="59">
                  <c:v>3486.3897997616864</c:v>
                </c:pt>
                <c:pt idx="60">
                  <c:v>3488.8490503299777</c:v>
                </c:pt>
                <c:pt idx="61">
                  <c:v>3490.8650989800012</c:v>
                </c:pt>
                <c:pt idx="62">
                  <c:v>3492.5174355504332</c:v>
                </c:pt>
                <c:pt idx="63">
                  <c:v>3493.8714193577021</c:v>
                </c:pt>
                <c:pt idx="64">
                  <c:v>3494.9807494120287</c:v>
                </c:pt>
                <c:pt idx="65">
                  <c:v>3495.889516653423</c:v>
                </c:pt>
                <c:pt idx="66">
                  <c:v>3496.6339042763907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14.833205651715247</c:v>
                </c:pt>
                <c:pt idx="2">
                  <c:v>18.100237932761321</c:v>
                </c:pt>
                <c:pt idx="3">
                  <c:v>22.082239757496662</c:v>
                </c:pt>
                <c:pt idx="4">
                  <c:v>26.933428316602974</c:v>
                </c:pt>
                <c:pt idx="5">
                  <c:v>32.840185513296163</c:v>
                </c:pt>
                <c:pt idx="6">
                  <c:v>40.027227558736023</c:v>
                </c:pt>
                <c:pt idx="7">
                  <c:v>48.764690012369378</c:v>
                </c:pt>
                <c:pt idx="8">
                  <c:v>59.376123453276008</c:v>
                </c:pt>
                <c:pt idx="9">
                  <c:v>72.247302983520356</c:v>
                </c:pt>
                <c:pt idx="10">
                  <c:v>87.83560632291838</c:v>
                </c:pt>
                <c:pt idx="11">
                  <c:v>106.67948658154231</c:v>
                </c:pt>
                <c:pt idx="12">
                  <c:v>129.40722692347356</c:v>
                </c:pt>
                <c:pt idx="13">
                  <c:v>156.74368027891461</c:v>
                </c:pt>
                <c:pt idx="14">
                  <c:v>189.51303234226458</c:v>
                </c:pt>
                <c:pt idx="15">
                  <c:v>228.63475400573222</c:v>
                </c:pt>
                <c:pt idx="16">
                  <c:v>275.10883278799781</c:v>
                </c:pt>
                <c:pt idx="17">
                  <c:v>329.9851571700583</c:v>
                </c:pt>
                <c:pt idx="18">
                  <c:v>394.31075343166441</c:v>
                </c:pt>
                <c:pt idx="19">
                  <c:v>469.04780727478652</c:v>
                </c:pt>
                <c:pt idx="20">
                  <c:v>554.95566963461499</c:v>
                </c:pt>
                <c:pt idx="21">
                  <c:v>652.43228287850059</c:v>
                </c:pt>
                <c:pt idx="22">
                  <c:v>761.31585409185504</c:v>
                </c:pt>
                <c:pt idx="23">
                  <c:v>880.65729615681846</c:v>
                </c:pt>
                <c:pt idx="24">
                  <c:v>1008.4884309125471</c:v>
                </c:pt>
                <c:pt idx="25">
                  <c:v>1141.6289625511752</c:v>
                </c:pt>
                <c:pt idx="26">
                  <c:v>1275.5926208397887</c:v>
                </c:pt>
                <c:pt idx="27">
                  <c:v>1404.6619177385946</c:v>
                </c:pt>
                <c:pt idx="28">
                  <c:v>1522.1915359685454</c:v>
                </c:pt>
                <c:pt idx="29">
                  <c:v>1621.164054732883</c:v>
                </c:pt>
                <c:pt idx="30">
                  <c:v>1694.9584722702139</c:v>
                </c:pt>
                <c:pt idx="31">
                  <c:v>1738.2161406095997</c:v>
                </c:pt>
                <c:pt idx="32">
                  <c:v>1747.6286769170338</c:v>
                </c:pt>
                <c:pt idx="33">
                  <c:v>1722.4598563508334</c:v>
                </c:pt>
                <c:pt idx="34">
                  <c:v>1664.6652490420684</c:v>
                </c:pt>
                <c:pt idx="35">
                  <c:v>1578.5772104410307</c:v>
                </c:pt>
                <c:pt idx="36">
                  <c:v>1470.2396050217931</c:v>
                </c:pt>
                <c:pt idx="37">
                  <c:v>1346.5601599514093</c:v>
                </c:pt>
                <c:pt idx="38">
                  <c:v>1214.470227939828</c:v>
                </c:pt>
                <c:pt idx="39">
                  <c:v>1080.2439954790725</c:v>
                </c:pt>
                <c:pt idx="40">
                  <c:v>949.05777696400492</c:v>
                </c:pt>
                <c:pt idx="41">
                  <c:v>824.79716257301334</c:v>
                </c:pt>
                <c:pt idx="42">
                  <c:v>710.06806063055137</c:v>
                </c:pt>
                <c:pt idx="43">
                  <c:v>606.3443590978477</c:v>
                </c:pt>
                <c:pt idx="44">
                  <c:v>514.18524629311833</c:v>
                </c:pt>
                <c:pt idx="45">
                  <c:v>433.46926813042501</c:v>
                </c:pt>
                <c:pt idx="46">
                  <c:v>363.61061929768766</c:v>
                </c:pt>
                <c:pt idx="47">
                  <c:v>303.73987206621223</c:v>
                </c:pt>
                <c:pt idx="48">
                  <c:v>252.84365282826002</c:v>
                </c:pt>
                <c:pt idx="49">
                  <c:v>209.86537977768421</c:v>
                </c:pt>
                <c:pt idx="50">
                  <c:v>173.77296618860328</c:v>
                </c:pt>
                <c:pt idx="51">
                  <c:v>143.60059307660322</c:v>
                </c:pt>
                <c:pt idx="52">
                  <c:v>118.47135114061984</c:v>
                </c:pt>
                <c:pt idx="53">
                  <c:v>97.606537744331945</c:v>
                </c:pt>
                <c:pt idx="54">
                  <c:v>80.326169048780685</c:v>
                </c:pt>
                <c:pt idx="55">
                  <c:v>66.044101442876126</c:v>
                </c:pt>
                <c:pt idx="56">
                  <c:v>54.2601701484773</c:v>
                </c:pt>
                <c:pt idx="57">
                  <c:v>44.550977692983906</c:v>
                </c:pt>
                <c:pt idx="58">
                  <c:v>36.560387019176233</c:v>
                </c:pt>
                <c:pt idx="59">
                  <c:v>29.990360982587845</c:v>
                </c:pt>
                <c:pt idx="60">
                  <c:v>24.592505682912815</c:v>
                </c:pt>
                <c:pt idx="61">
                  <c:v>20.160486500235493</c:v>
                </c:pt>
                <c:pt idx="62">
                  <c:v>16.523365704319986</c:v>
                </c:pt>
                <c:pt idx="63">
                  <c:v>13.539838072688326</c:v>
                </c:pt>
                <c:pt idx="64">
                  <c:v>11.093300543266196</c:v>
                </c:pt>
                <c:pt idx="65">
                  <c:v>9.0876724139434373</c:v>
                </c:pt>
                <c:pt idx="66">
                  <c:v>7.4438762296767891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-5.7153787645686176</c:v>
                </c:pt>
                <c:pt idx="1">
                  <c:v>-7.1986993297401423</c:v>
                </c:pt>
                <c:pt idx="2">
                  <c:v>0.99127687698372569</c:v>
                </c:pt>
                <c:pt idx="3">
                  <c:v>6.7830529012340595</c:v>
                </c:pt>
                <c:pt idx="4">
                  <c:v>4.089710069573762</c:v>
                </c:pt>
                <c:pt idx="5">
                  <c:v>19.805691518244146</c:v>
                </c:pt>
                <c:pt idx="6">
                  <c:v>-1.1970312376294565</c:v>
                </c:pt>
                <c:pt idx="7">
                  <c:v>-9.0735002388663943</c:v>
                </c:pt>
                <c:pt idx="8">
                  <c:v>-14.011112584193995</c:v>
                </c:pt>
                <c:pt idx="9">
                  <c:v>-19.235842882546031</c:v>
                </c:pt>
                <c:pt idx="10">
                  <c:v>-28.019403514837869</c:v>
                </c:pt>
                <c:pt idx="11">
                  <c:v>-35.687352172992099</c:v>
                </c:pt>
                <c:pt idx="12">
                  <c:v>-30.628074865339457</c:v>
                </c:pt>
                <c:pt idx="13">
                  <c:v>-21.302442893230918</c:v>
                </c:pt>
                <c:pt idx="14">
                  <c:v>-10.253746127457376</c:v>
                </c:pt>
                <c:pt idx="15">
                  <c:v>-2.1172215280305977</c:v>
                </c:pt>
                <c:pt idx="16">
                  <c:v>23.371895193169621</c:v>
                </c:pt>
                <c:pt idx="17">
                  <c:v>52.373379476163791</c:v>
                </c:pt>
                <c:pt idx="18">
                  <c:v>73.94230413299735</c:v>
                </c:pt>
                <c:pt idx="19">
                  <c:v>107.0375234055187</c:v>
                </c:pt>
                <c:pt idx="20">
                  <c:v>160.5419564420572</c:v>
                </c:pt>
                <c:pt idx="21">
                  <c:v>177.29872815420714</c:v>
                </c:pt>
                <c:pt idx="22">
                  <c:v>187.16714274502164</c:v>
                </c:pt>
                <c:pt idx="23">
                  <c:v>182.10141312933979</c:v>
                </c:pt>
                <c:pt idx="24">
                  <c:v>220.25257003808508</c:v>
                </c:pt>
                <c:pt idx="25">
                  <c:v>224.08967378296757</c:v>
                </c:pt>
                <c:pt idx="26">
                  <c:v>254.5304116989887</c:v>
                </c:pt>
                <c:pt idx="27">
                  <c:v>306.06421992512924</c:v>
                </c:pt>
                <c:pt idx="28">
                  <c:v>355.8450663282747</c:v>
                </c:pt>
                <c:pt idx="29">
                  <c:v>332.7286608549864</c:v>
                </c:pt>
                <c:pt idx="30">
                  <c:v>297.23281362796502</c:v>
                </c:pt>
                <c:pt idx="31">
                  <c:v>324.41119956700504</c:v>
                </c:pt>
                <c:pt idx="32">
                  <c:v>182.64833187530166</c:v>
                </c:pt>
                <c:pt idx="33">
                  <c:v>36.402346240218321</c:v>
                </c:pt>
                <c:pt idx="34">
                  <c:v>62.935821336011486</c:v>
                </c:pt>
                <c:pt idx="35">
                  <c:v>9.0781002919084131</c:v>
                </c:pt>
                <c:pt idx="36">
                  <c:v>-12.945860210270894</c:v>
                </c:pt>
                <c:pt idx="37">
                  <c:v>-10.601876205411827</c:v>
                </c:pt>
                <c:pt idx="38">
                  <c:v>-117.04889899939462</c:v>
                </c:pt>
                <c:pt idx="39">
                  <c:v>-139.07329854730187</c:v>
                </c:pt>
                <c:pt idx="40">
                  <c:v>-85.979076243702366</c:v>
                </c:pt>
                <c:pt idx="41">
                  <c:v>30.5412074989963</c:v>
                </c:pt>
                <c:pt idx="42">
                  <c:v>-16.465598564058837</c:v>
                </c:pt>
                <c:pt idx="43">
                  <c:v>17.899965526156393</c:v>
                </c:pt>
                <c:pt idx="44">
                  <c:v>-0.51855910315543952</c:v>
                </c:pt>
                <c:pt idx="45">
                  <c:v>-35.86548591619794</c:v>
                </c:pt>
                <c:pt idx="46">
                  <c:v>-24.226547845966707</c:v>
                </c:pt>
                <c:pt idx="47">
                  <c:v>-22.600535052587929</c:v>
                </c:pt>
                <c:pt idx="48">
                  <c:v>-47.884900335413931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1.4833205651715247</c:v>
                </c:pt>
                <c:pt idx="2">
                  <c:v>1.8100237932761321</c:v>
                </c:pt>
                <c:pt idx="3">
                  <c:v>2.2082239757496662</c:v>
                </c:pt>
                <c:pt idx="4">
                  <c:v>2.6933428316602974</c:v>
                </c:pt>
                <c:pt idx="5">
                  <c:v>3.2840185513296163</c:v>
                </c:pt>
                <c:pt idx="6">
                  <c:v>4.0027227558736023</c:v>
                </c:pt>
                <c:pt idx="7">
                  <c:v>4.8764690012369378</c:v>
                </c:pt>
                <c:pt idx="8">
                  <c:v>5.9376123453276008</c:v>
                </c:pt>
                <c:pt idx="9">
                  <c:v>7.2247302983520356</c:v>
                </c:pt>
                <c:pt idx="10">
                  <c:v>8.783560632291838</c:v>
                </c:pt>
                <c:pt idx="11">
                  <c:v>10.667948658154231</c:v>
                </c:pt>
                <c:pt idx="12">
                  <c:v>12.940722692347357</c:v>
                </c:pt>
                <c:pt idx="13">
                  <c:v>15.674368027891461</c:v>
                </c:pt>
                <c:pt idx="14">
                  <c:v>18.951303234226458</c:v>
                </c:pt>
                <c:pt idx="15">
                  <c:v>22.863475400573222</c:v>
                </c:pt>
                <c:pt idx="16">
                  <c:v>27.510883278799781</c:v>
                </c:pt>
                <c:pt idx="17">
                  <c:v>32.99851571700583</c:v>
                </c:pt>
                <c:pt idx="18">
                  <c:v>39.431075343166441</c:v>
                </c:pt>
                <c:pt idx="19">
                  <c:v>46.904780727478652</c:v>
                </c:pt>
                <c:pt idx="20">
                  <c:v>55.495566963461499</c:v>
                </c:pt>
                <c:pt idx="21">
                  <c:v>65.243228287850059</c:v>
                </c:pt>
                <c:pt idx="22">
                  <c:v>76.131585409185504</c:v>
                </c:pt>
                <c:pt idx="23">
                  <c:v>88.065729615681846</c:v>
                </c:pt>
                <c:pt idx="24">
                  <c:v>100.84884309125471</c:v>
                </c:pt>
                <c:pt idx="25">
                  <c:v>114.16289625511752</c:v>
                </c:pt>
                <c:pt idx="26">
                  <c:v>127.55926208397887</c:v>
                </c:pt>
                <c:pt idx="27">
                  <c:v>140.46619177385946</c:v>
                </c:pt>
                <c:pt idx="28">
                  <c:v>152.21915359685454</c:v>
                </c:pt>
                <c:pt idx="29">
                  <c:v>162.1164054732883</c:v>
                </c:pt>
                <c:pt idx="30">
                  <c:v>169.49584722702139</c:v>
                </c:pt>
                <c:pt idx="31">
                  <c:v>173.82161406095997</c:v>
                </c:pt>
                <c:pt idx="32">
                  <c:v>174.76286769170338</c:v>
                </c:pt>
                <c:pt idx="33">
                  <c:v>172.24598563508334</c:v>
                </c:pt>
                <c:pt idx="34">
                  <c:v>166.46652490420684</c:v>
                </c:pt>
                <c:pt idx="35">
                  <c:v>157.85772104410307</c:v>
                </c:pt>
                <c:pt idx="36">
                  <c:v>147.02396050217931</c:v>
                </c:pt>
                <c:pt idx="37">
                  <c:v>134.65601599514093</c:v>
                </c:pt>
                <c:pt idx="38">
                  <c:v>121.4470227939828</c:v>
                </c:pt>
                <c:pt idx="39">
                  <c:v>108.02439954790725</c:v>
                </c:pt>
                <c:pt idx="40">
                  <c:v>94.905777696400492</c:v>
                </c:pt>
                <c:pt idx="41">
                  <c:v>82.479716257301334</c:v>
                </c:pt>
                <c:pt idx="42">
                  <c:v>71.006806063055137</c:v>
                </c:pt>
                <c:pt idx="43">
                  <c:v>60.63443590978477</c:v>
                </c:pt>
                <c:pt idx="44">
                  <c:v>51.418524629311833</c:v>
                </c:pt>
                <c:pt idx="45">
                  <c:v>43.346926813042501</c:v>
                </c:pt>
                <c:pt idx="46">
                  <c:v>36.361061929768766</c:v>
                </c:pt>
                <c:pt idx="47">
                  <c:v>30.373987206621223</c:v>
                </c:pt>
                <c:pt idx="48">
                  <c:v>25.284365282826002</c:v>
                </c:pt>
                <c:pt idx="49">
                  <c:v>20.986537977768421</c:v>
                </c:pt>
                <c:pt idx="50">
                  <c:v>17.377296618860328</c:v>
                </c:pt>
                <c:pt idx="51">
                  <c:v>14.360059307660322</c:v>
                </c:pt>
                <c:pt idx="52">
                  <c:v>11.847135114061984</c:v>
                </c:pt>
                <c:pt idx="53">
                  <c:v>9.7606537744331945</c:v>
                </c:pt>
                <c:pt idx="54">
                  <c:v>8.0326169048780685</c:v>
                </c:pt>
                <c:pt idx="55">
                  <c:v>6.6044101442876126</c:v>
                </c:pt>
                <c:pt idx="56">
                  <c:v>5.42601701484773</c:v>
                </c:pt>
                <c:pt idx="57">
                  <c:v>4.4550977692983906</c:v>
                </c:pt>
                <c:pt idx="58">
                  <c:v>3.6560387019176233</c:v>
                </c:pt>
                <c:pt idx="59">
                  <c:v>2.9990360982587845</c:v>
                </c:pt>
                <c:pt idx="60">
                  <c:v>2.4592505682912815</c:v>
                </c:pt>
                <c:pt idx="61">
                  <c:v>2.0160486500235493</c:v>
                </c:pt>
                <c:pt idx="62">
                  <c:v>1.6523365704319986</c:v>
                </c:pt>
                <c:pt idx="63">
                  <c:v>1.3539838072688326</c:v>
                </c:pt>
                <c:pt idx="64">
                  <c:v>1.1093300543266196</c:v>
                </c:pt>
                <c:pt idx="65">
                  <c:v>0.90876724139434373</c:v>
                </c:pt>
                <c:pt idx="66">
                  <c:v>0.74438762296767891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'Analisi-dead'!$F$3:$F$55</c:f>
              <c:numCache>
                <c:formatCode>0</c:formatCode>
                <c:ptCount val="53"/>
                <c:pt idx="0">
                  <c:v>0.4885102056137563</c:v>
                </c:pt>
                <c:pt idx="1">
                  <c:v>0.59659179972403065</c:v>
                </c:pt>
                <c:pt idx="2">
                  <c:v>0.72856565308762855</c:v>
                </c:pt>
                <c:pt idx="3">
                  <c:v>0.88970325715893461</c:v>
                </c:pt>
                <c:pt idx="4">
                  <c:v>1.086434237168304</c:v>
                </c:pt>
                <c:pt idx="5">
                  <c:v>1.3265983628304887</c:v>
                </c:pt>
                <c:pt idx="6">
                  <c:v>1.6197512037618562</c:v>
                </c:pt>
                <c:pt idx="7">
                  <c:v>1.9775342605569479</c:v>
                </c:pt>
                <c:pt idx="8">
                  <c:v>2.4141222956339172</c:v>
                </c:pt>
                <c:pt idx="9">
                  <c:v>2.946762659833948</c:v>
                </c:pt>
                <c:pt idx="10">
                  <c:v>3.5964235890199694</c:v>
                </c:pt>
                <c:pt idx="11">
                  <c:v>4.3885705912706641</c:v>
                </c:pt>
                <c:pt idx="12">
                  <c:v>5.3540919203018706</c:v>
                </c:pt>
                <c:pt idx="13">
                  <c:v>6.5303953440321418</c:v>
                </c:pt>
                <c:pt idx="14">
                  <c:v>7.9626983582050777</c:v>
                </c:pt>
                <c:pt idx="15">
                  <c:v>9.7055317406015256</c:v>
                </c:pt>
                <c:pt idx="16">
                  <c:v>11.824470537706281</c:v>
                </c:pt>
                <c:pt idx="17">
                  <c:v>14.398095296572464</c:v>
                </c:pt>
                <c:pt idx="18">
                  <c:v>17.520166951069914</c:v>
                </c:pt>
                <c:pt idx="19">
                  <c:v>21.301967748144175</c:v>
                </c:pt>
                <c:pt idx="20">
                  <c:v>25.874713591631689</c:v>
                </c:pt>
                <c:pt idx="21">
                  <c:v>31.39187517114452</c:v>
                </c:pt>
                <c:pt idx="22">
                  <c:v>38.031151243461906</c:v>
                </c:pt>
                <c:pt idx="23">
                  <c:v>45.995713974487934</c:v>
                </c:pt>
                <c:pt idx="24">
                  <c:v>55.514194120848096</c:v>
                </c:pt>
                <c:pt idx="25">
                  <c:v>66.838702516343943</c:v>
                </c:pt>
                <c:pt idx="26">
                  <c:v>80.240018306991416</c:v>
                </c:pt>
                <c:pt idx="27">
                  <c:v>95.998960585853425</c:v>
                </c:pt>
                <c:pt idx="28">
                  <c:v>114.39297407262588</c:v>
                </c:pt>
                <c:pt idx="29">
                  <c:v>135.67720497278196</c:v>
                </c:pt>
                <c:pt idx="30">
                  <c:v>160.05993633775495</c:v>
                </c:pt>
                <c:pt idx="31">
                  <c:v>187.673281160041</c:v>
                </c:pt>
                <c:pt idx="32">
                  <c:v>218.54148585424943</c:v>
                </c:pt>
                <c:pt idx="33">
                  <c:v>252.55088171118035</c:v>
                </c:pt>
                <c:pt idx="34">
                  <c:v>289.42699736688928</c:v>
                </c:pt>
                <c:pt idx="35">
                  <c:v>328.72496295860714</c:v>
                </c:pt>
                <c:pt idx="36">
                  <c:v>369.83843720279566</c:v>
                </c:pt>
                <c:pt idx="37">
                  <c:v>412.02954785718669</c:v>
                </c:pt>
                <c:pt idx="38">
                  <c:v>454.47811028212317</c:v>
                </c:pt>
                <c:pt idx="39">
                  <c:v>496.34380839513801</c:v>
                </c:pt>
                <c:pt idx="40">
                  <c:v>536.83164576393017</c:v>
                </c:pt>
                <c:pt idx="41">
                  <c:v>575.25008962479899</c:v>
                </c:pt>
                <c:pt idx="42">
                  <c:v>611.05329016360292</c:v>
                </c:pt>
                <c:pt idx="43">
                  <c:v>643.86278816782306</c:v>
                </c:pt>
                <c:pt idx="44">
                  <c:v>673.46874115972753</c:v>
                </c:pt>
                <c:pt idx="45">
                  <c:v>699.81443996004771</c:v>
                </c:pt>
                <c:pt idx="46">
                  <c:v>722.96991023034354</c:v>
                </c:pt>
                <c:pt idx="47">
                  <c:v>743.10063647932043</c:v>
                </c:pt>
                <c:pt idx="48">
                  <c:v>760.43641010123213</c:v>
                </c:pt>
                <c:pt idx="49">
                  <c:v>775.24367789261305</c:v>
                </c:pt>
                <c:pt idx="50">
                  <c:v>787.80313409026553</c:v>
                </c:pt>
                <c:pt idx="51">
                  <c:v>798.39299914762978</c:v>
                </c:pt>
                <c:pt idx="52">
                  <c:v>807.2775753011864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1.0808159411027436</c:v>
                </c:pt>
                <c:pt idx="2">
                  <c:v>1.319738533635979</c:v>
                </c:pt>
                <c:pt idx="3">
                  <c:v>1.6113760407130606</c:v>
                </c:pt>
                <c:pt idx="4">
                  <c:v>1.9673098000936939</c:v>
                </c:pt>
                <c:pt idx="5">
                  <c:v>2.401641256621847</c:v>
                </c:pt>
                <c:pt idx="6">
                  <c:v>2.9315284093136751</c:v>
                </c:pt>
                <c:pt idx="7">
                  <c:v>3.577830567950917</c:v>
                </c:pt>
                <c:pt idx="8">
                  <c:v>4.3658803507696931</c:v>
                </c:pt>
                <c:pt idx="9">
                  <c:v>5.326403642000308</c:v>
                </c:pt>
                <c:pt idx="10">
                  <c:v>6.4966092918602136</c:v>
                </c:pt>
                <c:pt idx="11">
                  <c:v>7.9214700225069468</c:v>
                </c:pt>
                <c:pt idx="12">
                  <c:v>9.6552132903120658</c:v>
                </c:pt>
                <c:pt idx="13">
                  <c:v>11.763034237302712</c:v>
                </c:pt>
                <c:pt idx="14">
                  <c:v>14.323030141729358</c:v>
                </c:pt>
                <c:pt idx="15">
                  <c:v>17.428333823964479</c:v>
                </c:pt>
                <c:pt idx="16">
                  <c:v>21.189387971047555</c:v>
                </c:pt>
                <c:pt idx="17">
                  <c:v>25.736247588661829</c:v>
                </c:pt>
                <c:pt idx="18">
                  <c:v>31.220716544974501</c:v>
                </c:pt>
                <c:pt idx="19">
                  <c:v>37.818007970742613</c:v>
                </c:pt>
                <c:pt idx="20">
                  <c:v>45.727458434875139</c:v>
                </c:pt>
                <c:pt idx="21">
                  <c:v>55.171615795128304</c:v>
                </c:pt>
                <c:pt idx="22">
                  <c:v>66.392760723173865</c:v>
                </c:pt>
                <c:pt idx="23">
                  <c:v>79.645627310260281</c:v>
                </c:pt>
                <c:pt idx="24">
                  <c:v>95.184801463601616</c:v>
                </c:pt>
                <c:pt idx="25">
                  <c:v>113.24508395495847</c:v>
                </c:pt>
                <c:pt idx="26">
                  <c:v>134.01315790647473</c:v>
                </c:pt>
                <c:pt idx="27">
                  <c:v>157.58942278862008</c:v>
                </c:pt>
                <c:pt idx="28">
                  <c:v>183.94013486772451</c:v>
                </c:pt>
                <c:pt idx="29">
                  <c:v>212.84230900156089</c:v>
                </c:pt>
                <c:pt idx="30">
                  <c:v>243.82731364972983</c:v>
                </c:pt>
                <c:pt idx="31">
                  <c:v>276.13344822286052</c:v>
                </c:pt>
                <c:pt idx="32">
                  <c:v>308.6820469420843</c:v>
                </c:pt>
                <c:pt idx="33">
                  <c:v>340.09395856930922</c:v>
                </c:pt>
                <c:pt idx="34">
                  <c:v>368.76115655708929</c:v>
                </c:pt>
                <c:pt idx="35">
                  <c:v>392.97965591717855</c:v>
                </c:pt>
                <c:pt idx="36">
                  <c:v>411.13474244188524</c:v>
                </c:pt>
                <c:pt idx="37">
                  <c:v>421.91110654391025</c:v>
                </c:pt>
                <c:pt idx="38">
                  <c:v>424.48562424936483</c:v>
                </c:pt>
                <c:pt idx="39">
                  <c:v>418.65698113014844</c:v>
                </c:pt>
                <c:pt idx="40">
                  <c:v>404.87837368792157</c:v>
                </c:pt>
                <c:pt idx="41">
                  <c:v>384.1844386086882</c:v>
                </c:pt>
                <c:pt idx="42">
                  <c:v>358.03200538803935</c:v>
                </c:pt>
                <c:pt idx="43">
                  <c:v>328.09498004220131</c:v>
                </c:pt>
                <c:pt idx="44">
                  <c:v>296.05952991904473</c:v>
                </c:pt>
                <c:pt idx="45">
                  <c:v>263.45698800320179</c:v>
                </c:pt>
                <c:pt idx="46">
                  <c:v>231.55470270295837</c:v>
                </c:pt>
                <c:pt idx="47">
                  <c:v>201.30726248976885</c:v>
                </c:pt>
                <c:pt idx="48">
                  <c:v>173.35773621911699</c:v>
                </c:pt>
                <c:pt idx="49">
                  <c:v>148.07267791380923</c:v>
                </c:pt>
                <c:pt idx="50">
                  <c:v>125.5945619765248</c:v>
                </c:pt>
                <c:pt idx="51">
                  <c:v>105.8986505736425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0.4885102056137563</c:v>
                </c:pt>
                <c:pt idx="1">
                  <c:v>0.59659179972403065</c:v>
                </c:pt>
                <c:pt idx="2">
                  <c:v>0.72856565308762855</c:v>
                </c:pt>
                <c:pt idx="3">
                  <c:v>0.88970325715893461</c:v>
                </c:pt>
                <c:pt idx="4">
                  <c:v>1.086434237168304</c:v>
                </c:pt>
                <c:pt idx="5">
                  <c:v>1.3265983628304887</c:v>
                </c:pt>
                <c:pt idx="6">
                  <c:v>1.6197512037618562</c:v>
                </c:pt>
                <c:pt idx="7">
                  <c:v>1.9775342605569479</c:v>
                </c:pt>
                <c:pt idx="8">
                  <c:v>2.4141222956339172</c:v>
                </c:pt>
                <c:pt idx="9">
                  <c:v>2.946762659833948</c:v>
                </c:pt>
                <c:pt idx="10">
                  <c:v>3.5964235890199694</c:v>
                </c:pt>
                <c:pt idx="11">
                  <c:v>4.3885705912706641</c:v>
                </c:pt>
                <c:pt idx="12">
                  <c:v>5.3540919203018706</c:v>
                </c:pt>
                <c:pt idx="13">
                  <c:v>6.5303953440321418</c:v>
                </c:pt>
                <c:pt idx="14">
                  <c:v>7.9626983582050777</c:v>
                </c:pt>
                <c:pt idx="15">
                  <c:v>9.7055317406015256</c:v>
                </c:pt>
                <c:pt idx="16">
                  <c:v>11.824470537706281</c:v>
                </c:pt>
                <c:pt idx="17">
                  <c:v>14.398095296572464</c:v>
                </c:pt>
                <c:pt idx="18">
                  <c:v>17.520166951069914</c:v>
                </c:pt>
                <c:pt idx="19">
                  <c:v>21.301967748144175</c:v>
                </c:pt>
                <c:pt idx="20">
                  <c:v>25.874713591631689</c:v>
                </c:pt>
                <c:pt idx="21">
                  <c:v>31.39187517114452</c:v>
                </c:pt>
                <c:pt idx="22">
                  <c:v>38.031151243461906</c:v>
                </c:pt>
                <c:pt idx="23">
                  <c:v>45.995713974487934</c:v>
                </c:pt>
                <c:pt idx="24">
                  <c:v>55.514194120848096</c:v>
                </c:pt>
                <c:pt idx="25">
                  <c:v>66.838702516343943</c:v>
                </c:pt>
                <c:pt idx="26">
                  <c:v>80.240018306991416</c:v>
                </c:pt>
                <c:pt idx="27">
                  <c:v>95.998960585853425</c:v>
                </c:pt>
                <c:pt idx="28">
                  <c:v>114.39297407262588</c:v>
                </c:pt>
                <c:pt idx="29">
                  <c:v>135.67720497278196</c:v>
                </c:pt>
                <c:pt idx="30">
                  <c:v>160.05993633775495</c:v>
                </c:pt>
                <c:pt idx="31">
                  <c:v>187.673281160041</c:v>
                </c:pt>
                <c:pt idx="32">
                  <c:v>218.54148585424943</c:v>
                </c:pt>
                <c:pt idx="33">
                  <c:v>252.55088171118035</c:v>
                </c:pt>
                <c:pt idx="34">
                  <c:v>289.42699736688928</c:v>
                </c:pt>
                <c:pt idx="35">
                  <c:v>328.72496295860714</c:v>
                </c:pt>
                <c:pt idx="36">
                  <c:v>369.83843720279566</c:v>
                </c:pt>
                <c:pt idx="37">
                  <c:v>412.02954785718669</c:v>
                </c:pt>
                <c:pt idx="38">
                  <c:v>454.47811028212317</c:v>
                </c:pt>
                <c:pt idx="39">
                  <c:v>496.34380839513801</c:v>
                </c:pt>
                <c:pt idx="40">
                  <c:v>536.83164576393017</c:v>
                </c:pt>
                <c:pt idx="41">
                  <c:v>575.25008962479899</c:v>
                </c:pt>
                <c:pt idx="42">
                  <c:v>611.05329016360292</c:v>
                </c:pt>
                <c:pt idx="43">
                  <c:v>643.86278816782306</c:v>
                </c:pt>
                <c:pt idx="44">
                  <c:v>673.46874115972753</c:v>
                </c:pt>
                <c:pt idx="45">
                  <c:v>699.81443996004771</c:v>
                </c:pt>
                <c:pt idx="46">
                  <c:v>722.96991023034354</c:v>
                </c:pt>
                <c:pt idx="47">
                  <c:v>743.10063647932043</c:v>
                </c:pt>
                <c:pt idx="48">
                  <c:v>760.43641010123213</c:v>
                </c:pt>
                <c:pt idx="49">
                  <c:v>775.24367789261305</c:v>
                </c:pt>
                <c:pt idx="50">
                  <c:v>787.80313409026553</c:v>
                </c:pt>
                <c:pt idx="51">
                  <c:v>798.39299914762978</c:v>
                </c:pt>
                <c:pt idx="52">
                  <c:v>807.2775753011864</c:v>
                </c:pt>
                <c:pt idx="53">
                  <c:v>814.70022446297617</c:v>
                </c:pt>
                <c:pt idx="54">
                  <c:v>820.87977236005713</c:v>
                </c:pt>
                <c:pt idx="55">
                  <c:v>826.00938953216257</c:v>
                </c:pt>
                <c:pt idx="56">
                  <c:v>830.25714124566923</c:v>
                </c:pt>
                <c:pt idx="57">
                  <c:v>833.76757064043159</c:v>
                </c:pt>
                <c:pt idx="58">
                  <c:v>836.66384519365499</c:v>
                </c:pt>
                <c:pt idx="59">
                  <c:v>839.05013807741977</c:v>
                </c:pt>
                <c:pt idx="60">
                  <c:v>841.01402775413442</c:v>
                </c:pt>
                <c:pt idx="61">
                  <c:v>842.62878249143387</c:v>
                </c:pt>
                <c:pt idx="62">
                  <c:v>843.95545569190665</c:v>
                </c:pt>
                <c:pt idx="63">
                  <c:v>845.04475814671559</c:v>
                </c:pt>
                <c:pt idx="64">
                  <c:v>845.93869934800944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1.0808159411027436</c:v>
                </c:pt>
                <c:pt idx="2">
                  <c:v>1.319738533635979</c:v>
                </c:pt>
                <c:pt idx="3">
                  <c:v>1.6113760407130606</c:v>
                </c:pt>
                <c:pt idx="4">
                  <c:v>1.9673098000936939</c:v>
                </c:pt>
                <c:pt idx="5">
                  <c:v>2.401641256621847</c:v>
                </c:pt>
                <c:pt idx="6">
                  <c:v>2.9315284093136751</c:v>
                </c:pt>
                <c:pt idx="7">
                  <c:v>3.577830567950917</c:v>
                </c:pt>
                <c:pt idx="8">
                  <c:v>4.3658803507696931</c:v>
                </c:pt>
                <c:pt idx="9">
                  <c:v>5.326403642000308</c:v>
                </c:pt>
                <c:pt idx="10">
                  <c:v>6.4966092918602136</c:v>
                </c:pt>
                <c:pt idx="11">
                  <c:v>7.9214700225069468</c:v>
                </c:pt>
                <c:pt idx="12">
                  <c:v>9.6552132903120658</c:v>
                </c:pt>
                <c:pt idx="13">
                  <c:v>11.763034237302712</c:v>
                </c:pt>
                <c:pt idx="14">
                  <c:v>14.323030141729358</c:v>
                </c:pt>
                <c:pt idx="15">
                  <c:v>17.428333823964479</c:v>
                </c:pt>
                <c:pt idx="16">
                  <c:v>21.189387971047555</c:v>
                </c:pt>
                <c:pt idx="17">
                  <c:v>25.736247588661829</c:v>
                </c:pt>
                <c:pt idx="18">
                  <c:v>31.220716544974501</c:v>
                </c:pt>
                <c:pt idx="19">
                  <c:v>37.818007970742613</c:v>
                </c:pt>
                <c:pt idx="20">
                  <c:v>45.727458434875139</c:v>
                </c:pt>
                <c:pt idx="21">
                  <c:v>55.171615795128304</c:v>
                </c:pt>
                <c:pt idx="22">
                  <c:v>66.392760723173865</c:v>
                </c:pt>
                <c:pt idx="23">
                  <c:v>79.645627310260281</c:v>
                </c:pt>
                <c:pt idx="24">
                  <c:v>95.184801463601616</c:v>
                </c:pt>
                <c:pt idx="25">
                  <c:v>113.24508395495847</c:v>
                </c:pt>
                <c:pt idx="26">
                  <c:v>134.01315790647473</c:v>
                </c:pt>
                <c:pt idx="27">
                  <c:v>157.58942278862008</c:v>
                </c:pt>
                <c:pt idx="28">
                  <c:v>183.94013486772451</c:v>
                </c:pt>
                <c:pt idx="29">
                  <c:v>212.84230900156089</c:v>
                </c:pt>
                <c:pt idx="30">
                  <c:v>243.82731364972983</c:v>
                </c:pt>
                <c:pt idx="31">
                  <c:v>276.13344822286052</c:v>
                </c:pt>
                <c:pt idx="32">
                  <c:v>308.6820469420843</c:v>
                </c:pt>
                <c:pt idx="33">
                  <c:v>340.09395856930922</c:v>
                </c:pt>
                <c:pt idx="34">
                  <c:v>368.76115655708929</c:v>
                </c:pt>
                <c:pt idx="35">
                  <c:v>392.97965591717855</c:v>
                </c:pt>
                <c:pt idx="36">
                  <c:v>411.13474244188524</c:v>
                </c:pt>
                <c:pt idx="37">
                  <c:v>421.91110654391025</c:v>
                </c:pt>
                <c:pt idx="38">
                  <c:v>424.48562424936483</c:v>
                </c:pt>
                <c:pt idx="39">
                  <c:v>418.65698113014844</c:v>
                </c:pt>
                <c:pt idx="40">
                  <c:v>404.87837368792157</c:v>
                </c:pt>
                <c:pt idx="41">
                  <c:v>384.1844386086882</c:v>
                </c:pt>
                <c:pt idx="42">
                  <c:v>358.03200538803935</c:v>
                </c:pt>
                <c:pt idx="43">
                  <c:v>328.09498004220131</c:v>
                </c:pt>
                <c:pt idx="44">
                  <c:v>296.05952991904473</c:v>
                </c:pt>
                <c:pt idx="45">
                  <c:v>263.45698800320179</c:v>
                </c:pt>
                <c:pt idx="46">
                  <c:v>231.55470270295837</c:v>
                </c:pt>
                <c:pt idx="47">
                  <c:v>201.30726248976885</c:v>
                </c:pt>
                <c:pt idx="48">
                  <c:v>173.35773621911699</c:v>
                </c:pt>
                <c:pt idx="49">
                  <c:v>148.07267791380923</c:v>
                </c:pt>
                <c:pt idx="50">
                  <c:v>125.5945619765248</c:v>
                </c:pt>
                <c:pt idx="51">
                  <c:v>105.8986505736425</c:v>
                </c:pt>
                <c:pt idx="52">
                  <c:v>88.845761535566226</c:v>
                </c:pt>
                <c:pt idx="53">
                  <c:v>74.226491617897636</c:v>
                </c:pt>
                <c:pt idx="54">
                  <c:v>61.795478970809654</c:v>
                </c:pt>
                <c:pt idx="55">
                  <c:v>51.296171721054407</c:v>
                </c:pt>
                <c:pt idx="56">
                  <c:v>42.477517135066591</c:v>
                </c:pt>
                <c:pt idx="57">
                  <c:v>35.104293947623546</c:v>
                </c:pt>
                <c:pt idx="58">
                  <c:v>28.962745532234067</c:v>
                </c:pt>
                <c:pt idx="59">
                  <c:v>23.862928837647814</c:v>
                </c:pt>
                <c:pt idx="60">
                  <c:v>19.638896767146434</c:v>
                </c:pt>
                <c:pt idx="61">
                  <c:v>16.147547372994495</c:v>
                </c:pt>
                <c:pt idx="62">
                  <c:v>13.266732004727828</c:v>
                </c:pt>
                <c:pt idx="63">
                  <c:v>10.893024548089443</c:v>
                </c:pt>
                <c:pt idx="64">
                  <c:v>8.9394120129384191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-0.4885102056137563</c:v>
                </c:pt>
                <c:pt idx="1">
                  <c:v>-0.59659179972403065</c:v>
                </c:pt>
                <c:pt idx="2">
                  <c:v>-0.72856565308762855</c:v>
                </c:pt>
                <c:pt idx="3">
                  <c:v>-0.88970325715893461</c:v>
                </c:pt>
                <c:pt idx="4">
                  <c:v>-1.086434237168304</c:v>
                </c:pt>
                <c:pt idx="5">
                  <c:v>-1.3265983628304887</c:v>
                </c:pt>
                <c:pt idx="6">
                  <c:v>-1.6197512037618562</c:v>
                </c:pt>
                <c:pt idx="7">
                  <c:v>-1.9775342605569479</c:v>
                </c:pt>
                <c:pt idx="8">
                  <c:v>-1.4141222956339172</c:v>
                </c:pt>
                <c:pt idx="9">
                  <c:v>-1.946762659833948</c:v>
                </c:pt>
                <c:pt idx="10">
                  <c:v>-0.59642358901996939</c:v>
                </c:pt>
                <c:pt idx="11">
                  <c:v>-1.3885705912706641</c:v>
                </c:pt>
                <c:pt idx="12">
                  <c:v>-1.3540919203018706</c:v>
                </c:pt>
                <c:pt idx="13">
                  <c:v>-0.53039534403214184</c:v>
                </c:pt>
                <c:pt idx="14">
                  <c:v>-0.96269835820507765</c:v>
                </c:pt>
                <c:pt idx="15">
                  <c:v>-1.7055317406015256</c:v>
                </c:pt>
                <c:pt idx="16">
                  <c:v>-3.8244705377062811</c:v>
                </c:pt>
                <c:pt idx="17">
                  <c:v>-3.398095296572464</c:v>
                </c:pt>
                <c:pt idx="18">
                  <c:v>-0.52016695106991406</c:v>
                </c:pt>
                <c:pt idx="19">
                  <c:v>5.6980322518558246</c:v>
                </c:pt>
                <c:pt idx="20">
                  <c:v>7.1252864083683107</c:v>
                </c:pt>
                <c:pt idx="21">
                  <c:v>18.60812482885548</c:v>
                </c:pt>
                <c:pt idx="22">
                  <c:v>21.968848756538094</c:v>
                </c:pt>
                <c:pt idx="23">
                  <c:v>27.004286025512066</c:v>
                </c:pt>
                <c:pt idx="24">
                  <c:v>35.485805879151904</c:v>
                </c:pt>
                <c:pt idx="25">
                  <c:v>52.161297483656057</c:v>
                </c:pt>
                <c:pt idx="26">
                  <c:v>71.759981693008584</c:v>
                </c:pt>
                <c:pt idx="27">
                  <c:v>75.001039414146575</c:v>
                </c:pt>
                <c:pt idx="28">
                  <c:v>97.607025927374124</c:v>
                </c:pt>
                <c:pt idx="29">
                  <c:v>95.322795027218035</c:v>
                </c:pt>
                <c:pt idx="30">
                  <c:v>93.940063662245052</c:v>
                </c:pt>
                <c:pt idx="31">
                  <c:v>92.326718839959</c:v>
                </c:pt>
                <c:pt idx="32">
                  <c:v>112.45851414575057</c:v>
                </c:pt>
                <c:pt idx="33">
                  <c:v>105.44911828881965</c:v>
                </c:pt>
                <c:pt idx="34">
                  <c:v>87.573002633110718</c:v>
                </c:pt>
                <c:pt idx="35">
                  <c:v>68.275037041392864</c:v>
                </c:pt>
                <c:pt idx="36">
                  <c:v>58.16156279720434</c:v>
                </c:pt>
                <c:pt idx="37">
                  <c:v>47.970452142813315</c:v>
                </c:pt>
                <c:pt idx="38">
                  <c:v>33.521889717876832</c:v>
                </c:pt>
                <c:pt idx="39">
                  <c:v>22.656191604861988</c:v>
                </c:pt>
                <c:pt idx="40">
                  <c:v>5.1683542360698311</c:v>
                </c:pt>
                <c:pt idx="41">
                  <c:v>-19.250089624798989</c:v>
                </c:pt>
                <c:pt idx="42">
                  <c:v>-16.053290163602924</c:v>
                </c:pt>
                <c:pt idx="43">
                  <c:v>-23.862788167823055</c:v>
                </c:pt>
                <c:pt idx="44">
                  <c:v>-19.468741159727529</c:v>
                </c:pt>
                <c:pt idx="45">
                  <c:v>-17.814439960047707</c:v>
                </c:pt>
                <c:pt idx="46">
                  <c:v>-13.969910230343544</c:v>
                </c:pt>
                <c:pt idx="47">
                  <c:v>-9.1006364793204284</c:v>
                </c:pt>
                <c:pt idx="48">
                  <c:v>-11.436410101232127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'Analisi-dead'!$H$3:$H$58</c:f>
              <c:numCache>
                <c:formatCode>0</c:formatCode>
                <c:ptCount val="56"/>
                <c:pt idx="1">
                  <c:v>0.10808159411027435</c:v>
                </c:pt>
                <c:pt idx="2">
                  <c:v>0.1319738533635979</c:v>
                </c:pt>
                <c:pt idx="3">
                  <c:v>0.16113760407130606</c:v>
                </c:pt>
                <c:pt idx="4">
                  <c:v>0.19673098000936939</c:v>
                </c:pt>
                <c:pt idx="5">
                  <c:v>0.2401641256621847</c:v>
                </c:pt>
                <c:pt idx="6">
                  <c:v>0.29315284093136751</c:v>
                </c:pt>
                <c:pt idx="7">
                  <c:v>0.3577830567950917</c:v>
                </c:pt>
                <c:pt idx="8">
                  <c:v>0.43658803507696931</c:v>
                </c:pt>
                <c:pt idx="9">
                  <c:v>0.5326403642000308</c:v>
                </c:pt>
                <c:pt idx="10">
                  <c:v>0.64966092918602136</c:v>
                </c:pt>
                <c:pt idx="11">
                  <c:v>0.79214700225069468</c:v>
                </c:pt>
                <c:pt idx="12">
                  <c:v>0.96552132903120658</c:v>
                </c:pt>
                <c:pt idx="13">
                  <c:v>1.1763034237302712</c:v>
                </c:pt>
                <c:pt idx="14">
                  <c:v>1.4323030141729358</c:v>
                </c:pt>
                <c:pt idx="15">
                  <c:v>1.7428333823964479</c:v>
                </c:pt>
                <c:pt idx="16">
                  <c:v>2.1189387971047555</c:v>
                </c:pt>
                <c:pt idx="17">
                  <c:v>2.5736247588661829</c:v>
                </c:pt>
                <c:pt idx="18">
                  <c:v>3.1220716544974501</c:v>
                </c:pt>
                <c:pt idx="19">
                  <c:v>3.7818007970742613</c:v>
                </c:pt>
                <c:pt idx="20">
                  <c:v>4.5727458434875139</c:v>
                </c:pt>
                <c:pt idx="21">
                  <c:v>5.5171615795128304</c:v>
                </c:pt>
                <c:pt idx="22">
                  <c:v>6.6392760723173865</c:v>
                </c:pt>
                <c:pt idx="23">
                  <c:v>7.9645627310260281</c:v>
                </c:pt>
                <c:pt idx="24">
                  <c:v>9.5184801463601616</c:v>
                </c:pt>
                <c:pt idx="25">
                  <c:v>11.324508395495847</c:v>
                </c:pt>
                <c:pt idx="26">
                  <c:v>13.401315790647473</c:v>
                </c:pt>
                <c:pt idx="27">
                  <c:v>15.758942278862008</c:v>
                </c:pt>
                <c:pt idx="28">
                  <c:v>18.394013486772451</c:v>
                </c:pt>
                <c:pt idx="29">
                  <c:v>21.284230900156089</c:v>
                </c:pt>
                <c:pt idx="30">
                  <c:v>24.382731364972983</c:v>
                </c:pt>
                <c:pt idx="31">
                  <c:v>27.613344822286052</c:v>
                </c:pt>
                <c:pt idx="32">
                  <c:v>30.86820469420843</c:v>
                </c:pt>
                <c:pt idx="33">
                  <c:v>34.009395856930922</c:v>
                </c:pt>
                <c:pt idx="34">
                  <c:v>36.876115655708929</c:v>
                </c:pt>
                <c:pt idx="35">
                  <c:v>39.297965591717855</c:v>
                </c:pt>
                <c:pt idx="36">
                  <c:v>41.113474244188524</c:v>
                </c:pt>
                <c:pt idx="37">
                  <c:v>42.191110654391025</c:v>
                </c:pt>
                <c:pt idx="38">
                  <c:v>42.448562424936483</c:v>
                </c:pt>
                <c:pt idx="39">
                  <c:v>41.865698113014844</c:v>
                </c:pt>
                <c:pt idx="40">
                  <c:v>40.487837368792157</c:v>
                </c:pt>
                <c:pt idx="41">
                  <c:v>38.41844386086882</c:v>
                </c:pt>
                <c:pt idx="42">
                  <c:v>35.803200538803935</c:v>
                </c:pt>
                <c:pt idx="43">
                  <c:v>32.809498004220131</c:v>
                </c:pt>
                <c:pt idx="44">
                  <c:v>29.605952991904473</c:v>
                </c:pt>
                <c:pt idx="45">
                  <c:v>26.345698800320179</c:v>
                </c:pt>
                <c:pt idx="46">
                  <c:v>23.155470270295837</c:v>
                </c:pt>
                <c:pt idx="47">
                  <c:v>20.130726248976885</c:v>
                </c:pt>
                <c:pt idx="48">
                  <c:v>17.335773621911699</c:v>
                </c:pt>
                <c:pt idx="49">
                  <c:v>14.807267791380923</c:v>
                </c:pt>
                <c:pt idx="50">
                  <c:v>12.55945619765248</c:v>
                </c:pt>
                <c:pt idx="51">
                  <c:v>10.58986505736425</c:v>
                </c:pt>
                <c:pt idx="52">
                  <c:v>8.8845761535566226</c:v>
                </c:pt>
                <c:pt idx="53">
                  <c:v>7.4226491617897636</c:v>
                </c:pt>
                <c:pt idx="54">
                  <c:v>6.1795478970809654</c:v>
                </c:pt>
                <c:pt idx="55">
                  <c:v>5.1296171721054407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'Analisi-dead'!$D$3:$D$53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Terapia_inten!$B$3:$B$52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Terapia_inten!$A$2:$A$54</c:f>
              <c:numCache>
                <c:formatCode>d/m;@</c:formatCode>
                <c:ptCount val="5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Terapia_inten!$C$2:$C$54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Terapia_inten!$D$2:$D$53</c:f>
              <c:numCache>
                <c:formatCode>General</c:formatCode>
                <c:ptCount val="5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-3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-2</c:v>
                </c:pt>
                <c:pt idx="30">
                  <c:v>13</c:v>
                </c:pt>
                <c:pt idx="31">
                  <c:v>-14</c:v>
                </c:pt>
                <c:pt idx="32">
                  <c:v>7</c:v>
                </c:pt>
                <c:pt idx="33">
                  <c:v>-4</c:v>
                </c:pt>
                <c:pt idx="34">
                  <c:v>7</c:v>
                </c:pt>
                <c:pt idx="35">
                  <c:v>-11</c:v>
                </c:pt>
                <c:pt idx="36">
                  <c:v>10</c:v>
                </c:pt>
                <c:pt idx="37">
                  <c:v>-5</c:v>
                </c:pt>
                <c:pt idx="38">
                  <c:v>-4</c:v>
                </c:pt>
                <c:pt idx="39">
                  <c:v>-7</c:v>
                </c:pt>
                <c:pt idx="40">
                  <c:v>8</c:v>
                </c:pt>
                <c:pt idx="41">
                  <c:v>-5</c:v>
                </c:pt>
                <c:pt idx="42">
                  <c:v>0</c:v>
                </c:pt>
                <c:pt idx="43">
                  <c:v>1</c:v>
                </c:pt>
                <c:pt idx="44">
                  <c:v>-3</c:v>
                </c:pt>
                <c:pt idx="45">
                  <c:v>3</c:v>
                </c:pt>
                <c:pt idx="46">
                  <c:v>4</c:v>
                </c:pt>
                <c:pt idx="47">
                  <c:v>-4</c:v>
                </c:pt>
                <c:pt idx="48">
                  <c:v>-2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Guariti!$D$3:$D$54</c:f>
              <c:numCache>
                <c:formatCode>General</c:formatCode>
                <c:ptCount val="5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Ospedalizzati!$B$3:$B$52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Ospedalizzati!$C$3:$C$52</c:f>
              <c:numCache>
                <c:formatCode>General</c:formatCode>
                <c:ptCount val="50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Ospedalizzati!$D$3:$D$52</c:f>
              <c:numCache>
                <c:formatCode>General</c:formatCode>
                <c:ptCount val="50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28" workbookViewId="0">
      <selection activeCell="C52" sqref="C5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</row>
    <row r="53" spans="1:13">
      <c r="A53" s="18">
        <v>43935</v>
      </c>
      <c r="B53" s="17" t="s">
        <v>35</v>
      </c>
    </row>
    <row r="54" spans="1:13">
      <c r="A54" s="18">
        <v>43936</v>
      </c>
      <c r="B54" s="17" t="s">
        <v>35</v>
      </c>
    </row>
    <row r="55" spans="1:13">
      <c r="A55" s="18">
        <v>43937</v>
      </c>
      <c r="B55" s="17" t="s">
        <v>35</v>
      </c>
    </row>
    <row r="56" spans="1:13">
      <c r="A56" s="18">
        <v>43938</v>
      </c>
      <c r="B5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I16" zoomScale="93" zoomScaleNormal="93" workbookViewId="0">
      <selection activeCell="H50" sqref="H50:H5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6.7153787645686176</v>
      </c>
      <c r="F3" s="11"/>
      <c r="H3" s="11">
        <f>C3-E3</f>
        <v>-5.7153787645686176</v>
      </c>
      <c r="J3" s="4" t="s">
        <v>23</v>
      </c>
      <c r="K3" s="9">
        <v>5.5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8.1986993297401423</v>
      </c>
      <c r="F4" s="11">
        <f t="shared" ref="F4:F35" si="1">(E4-E3)*10</f>
        <v>14.833205651715247</v>
      </c>
      <c r="G4" s="11">
        <f>E4-E3</f>
        <v>1.4833205651715247</v>
      </c>
      <c r="H4" s="11">
        <f t="shared" ref="H4:H51" si="2">C4-E4</f>
        <v>-7.1986993297401423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10.008723123016274</v>
      </c>
      <c r="F5" s="11">
        <f t="shared" si="1"/>
        <v>18.100237932761321</v>
      </c>
      <c r="G5" s="11">
        <f t="shared" ref="G5:G68" si="4">E5-E4</f>
        <v>1.8100237932761321</v>
      </c>
      <c r="H5" s="11">
        <f t="shared" si="2"/>
        <v>0.99127687698372569</v>
      </c>
      <c r="J5" s="4" t="s">
        <v>25</v>
      </c>
      <c r="K5" s="15">
        <f>(K2-K3)/K3</f>
        <v>635.36363636363637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12.216947098765941</v>
      </c>
      <c r="F6" s="11">
        <f t="shared" si="1"/>
        <v>22.082239757496662</v>
      </c>
      <c r="G6" s="11">
        <f t="shared" si="4"/>
        <v>2.2082239757496662</v>
      </c>
      <c r="H6" s="11">
        <f t="shared" si="2"/>
        <v>6.7830529012340595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14.910289930426238</v>
      </c>
      <c r="F7" s="11">
        <f t="shared" si="1"/>
        <v>26.933428316602974</v>
      </c>
      <c r="G7" s="11">
        <f t="shared" si="4"/>
        <v>2.6933428316602974</v>
      </c>
      <c r="H7" s="11">
        <f t="shared" si="2"/>
        <v>4.089710069573762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18.194308481755854</v>
      </c>
      <c r="F8" s="11">
        <f t="shared" si="1"/>
        <v>32.840185513296163</v>
      </c>
      <c r="G8" s="11">
        <f t="shared" si="4"/>
        <v>3.2840185513296163</v>
      </c>
      <c r="H8" s="11">
        <f t="shared" si="2"/>
        <v>19.805691518244146</v>
      </c>
      <c r="J8" s="12" t="s">
        <v>30</v>
      </c>
      <c r="K8" s="11">
        <f>AVERAGE(H3:H36)</f>
        <v>98.390281230705881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22.197031237629457</v>
      </c>
      <c r="F9" s="11">
        <f t="shared" si="1"/>
        <v>40.027227558736023</v>
      </c>
      <c r="G9" s="11">
        <f t="shared" si="4"/>
        <v>4.0027227558736023</v>
      </c>
      <c r="H9" s="11">
        <f t="shared" si="2"/>
        <v>-1.1970312376294565</v>
      </c>
      <c r="J9" s="12" t="s">
        <v>31</v>
      </c>
      <c r="K9" s="6">
        <f>STDEVP(H3:H36)</f>
        <v>126.49360064367295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27.073500238866394</v>
      </c>
      <c r="F10" s="11">
        <f t="shared" si="1"/>
        <v>48.764690012369378</v>
      </c>
      <c r="G10" s="11">
        <f t="shared" si="4"/>
        <v>4.8764690012369378</v>
      </c>
      <c r="H10" s="11">
        <f t="shared" si="2"/>
        <v>-9.0735002388663943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33.011112584193995</v>
      </c>
      <c r="F11" s="11">
        <f t="shared" si="1"/>
        <v>59.376123453276008</v>
      </c>
      <c r="G11" s="11">
        <f t="shared" si="4"/>
        <v>5.9376123453276008</v>
      </c>
      <c r="H11" s="11">
        <f t="shared" si="2"/>
        <v>-14.011112584193995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40.235842882546031</v>
      </c>
      <c r="F12" s="11">
        <f t="shared" si="1"/>
        <v>72.247302983520356</v>
      </c>
      <c r="G12" s="11">
        <f t="shared" si="4"/>
        <v>7.2247302983520356</v>
      </c>
      <c r="H12" s="11">
        <f t="shared" si="2"/>
        <v>-19.235842882546031</v>
      </c>
      <c r="J12" t="s">
        <v>32</v>
      </c>
      <c r="K12" s="14">
        <f>MATCH(MAX(G3:G67),G3:G67,0)</f>
        <v>33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49.019403514837869</v>
      </c>
      <c r="F13" s="11">
        <f t="shared" si="1"/>
        <v>87.83560632291838</v>
      </c>
      <c r="G13" s="11">
        <f t="shared" si="4"/>
        <v>8.783560632291838</v>
      </c>
      <c r="H13" s="11">
        <f t="shared" si="2"/>
        <v>-28.019403514837869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59.687352172992099</v>
      </c>
      <c r="F14" s="11">
        <f t="shared" si="1"/>
        <v>106.67948658154231</v>
      </c>
      <c r="G14" s="11">
        <f t="shared" si="4"/>
        <v>10.667948658154231</v>
      </c>
      <c r="H14" s="11">
        <f t="shared" si="2"/>
        <v>-35.687352172992099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72.628074865339457</v>
      </c>
      <c r="F15" s="11">
        <f t="shared" si="1"/>
        <v>129.40722692347356</v>
      </c>
      <c r="G15" s="11">
        <f t="shared" si="4"/>
        <v>12.940722692347357</v>
      </c>
      <c r="H15" s="11">
        <f t="shared" si="2"/>
        <v>-30.628074865339457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88.302442893230918</v>
      </c>
      <c r="F16" s="11">
        <f t="shared" si="1"/>
        <v>156.74368027891461</v>
      </c>
      <c r="G16" s="11">
        <f t="shared" si="4"/>
        <v>15.674368027891461</v>
      </c>
      <c r="H16" s="11">
        <f t="shared" si="2"/>
        <v>-21.302442893230918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107.25374612745738</v>
      </c>
      <c r="F17" s="11">
        <f t="shared" si="1"/>
        <v>189.51303234226458</v>
      </c>
      <c r="G17" s="11">
        <f t="shared" si="4"/>
        <v>18.951303234226458</v>
      </c>
      <c r="H17" s="11">
        <f t="shared" si="2"/>
        <v>-10.253746127457376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130.1172215280306</v>
      </c>
      <c r="F18" s="11">
        <f t="shared" si="1"/>
        <v>228.63475400573222</v>
      </c>
      <c r="G18" s="11">
        <f t="shared" si="4"/>
        <v>22.863475400573222</v>
      </c>
      <c r="H18" s="11">
        <f t="shared" si="2"/>
        <v>-2.1172215280305977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157.62810480683038</v>
      </c>
      <c r="F19" s="11">
        <f t="shared" si="1"/>
        <v>275.10883278799781</v>
      </c>
      <c r="G19" s="11">
        <f t="shared" si="4"/>
        <v>27.510883278799781</v>
      </c>
      <c r="H19" s="11">
        <f t="shared" si="2"/>
        <v>23.371895193169621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190.62662052383621</v>
      </c>
      <c r="F20" s="11">
        <f t="shared" si="1"/>
        <v>329.9851571700583</v>
      </c>
      <c r="G20" s="11">
        <f t="shared" si="4"/>
        <v>32.99851571700583</v>
      </c>
      <c r="H20" s="11">
        <f t="shared" si="2"/>
        <v>52.373379476163791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230.05769586700265</v>
      </c>
      <c r="F21" s="11">
        <f t="shared" si="1"/>
        <v>394.31075343166441</v>
      </c>
      <c r="G21" s="11">
        <f t="shared" si="4"/>
        <v>39.431075343166441</v>
      </c>
      <c r="H21" s="11">
        <f t="shared" si="2"/>
        <v>73.94230413299735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276.9624765944813</v>
      </c>
      <c r="F22" s="11">
        <f t="shared" si="1"/>
        <v>469.04780727478652</v>
      </c>
      <c r="G22" s="11">
        <f t="shared" si="4"/>
        <v>46.904780727478652</v>
      </c>
      <c r="H22" s="11">
        <f t="shared" si="2"/>
        <v>107.0375234055187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332.4580435579428</v>
      </c>
      <c r="F23" s="11">
        <f t="shared" si="1"/>
        <v>554.95566963461499</v>
      </c>
      <c r="G23" s="11">
        <f t="shared" si="4"/>
        <v>55.495566963461499</v>
      </c>
      <c r="H23" s="11">
        <f t="shared" si="2"/>
        <v>160.5419564420572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397.70127184579286</v>
      </c>
      <c r="F24" s="11">
        <f t="shared" si="1"/>
        <v>652.43228287850059</v>
      </c>
      <c r="G24" s="11">
        <f t="shared" si="4"/>
        <v>65.243228287850059</v>
      </c>
      <c r="H24" s="11">
        <f t="shared" si="2"/>
        <v>177.29872815420714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473.83285725497836</v>
      </c>
      <c r="F25" s="11">
        <f t="shared" si="1"/>
        <v>761.31585409185504</v>
      </c>
      <c r="G25" s="11">
        <f t="shared" si="4"/>
        <v>76.131585409185504</v>
      </c>
      <c r="H25" s="11">
        <f t="shared" si="2"/>
        <v>187.16714274502164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561.89858687066021</v>
      </c>
      <c r="F26" s="11">
        <f t="shared" si="1"/>
        <v>880.65729615681846</v>
      </c>
      <c r="G26" s="11">
        <f t="shared" si="4"/>
        <v>88.065729615681846</v>
      </c>
      <c r="H26" s="11">
        <f t="shared" si="2"/>
        <v>182.10141312933979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662.74742996191492</v>
      </c>
      <c r="F27" s="11">
        <f t="shared" si="1"/>
        <v>1008.4884309125471</v>
      </c>
      <c r="G27" s="11">
        <f t="shared" si="4"/>
        <v>100.84884309125471</v>
      </c>
      <c r="H27" s="11">
        <f t="shared" si="2"/>
        <v>220.25257003808508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776.91032621703243</v>
      </c>
      <c r="F28" s="11">
        <f t="shared" si="1"/>
        <v>1141.6289625511752</v>
      </c>
      <c r="G28" s="11">
        <f t="shared" si="4"/>
        <v>114.16289625511752</v>
      </c>
      <c r="H28" s="11">
        <f t="shared" si="2"/>
        <v>224.08967378296757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904.4695883010113</v>
      </c>
      <c r="F29" s="11">
        <f t="shared" si="1"/>
        <v>1275.5926208397887</v>
      </c>
      <c r="G29" s="11">
        <f t="shared" si="4"/>
        <v>127.55926208397887</v>
      </c>
      <c r="H29" s="11">
        <f t="shared" si="2"/>
        <v>254.5304116989887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1044.9357800748708</v>
      </c>
      <c r="F30" s="11">
        <f t="shared" si="1"/>
        <v>1404.6619177385946</v>
      </c>
      <c r="G30" s="11">
        <f t="shared" si="4"/>
        <v>140.46619177385946</v>
      </c>
      <c r="H30" s="11">
        <f t="shared" si="2"/>
        <v>306.06421992512924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1197.1549336717253</v>
      </c>
      <c r="F31" s="11">
        <f t="shared" si="1"/>
        <v>1522.1915359685454</v>
      </c>
      <c r="G31" s="11">
        <f t="shared" si="4"/>
        <v>152.21915359685454</v>
      </c>
      <c r="H31" s="11">
        <f t="shared" si="2"/>
        <v>355.8450663282747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1359.2713391450136</v>
      </c>
      <c r="F32" s="11">
        <f t="shared" si="1"/>
        <v>1621.164054732883</v>
      </c>
      <c r="G32" s="11">
        <f t="shared" si="4"/>
        <v>162.1164054732883</v>
      </c>
      <c r="H32" s="11">
        <f t="shared" si="2"/>
        <v>332.7286608549864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1528.767186372035</v>
      </c>
      <c r="F33" s="11">
        <f t="shared" si="1"/>
        <v>1694.9584722702139</v>
      </c>
      <c r="G33" s="11">
        <f t="shared" si="4"/>
        <v>169.49584722702139</v>
      </c>
      <c r="H33" s="11">
        <f t="shared" si="2"/>
        <v>297.23281362796502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1702.588800432995</v>
      </c>
      <c r="F34" s="11">
        <f t="shared" si="1"/>
        <v>1738.2161406095997</v>
      </c>
      <c r="G34" s="11">
        <f t="shared" si="4"/>
        <v>173.82161406095997</v>
      </c>
      <c r="H34" s="11">
        <f t="shared" si="2"/>
        <v>324.41119956700504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1877.3516681246983</v>
      </c>
      <c r="F35" s="11">
        <f t="shared" si="1"/>
        <v>1747.6286769170338</v>
      </c>
      <c r="G35" s="11">
        <f t="shared" si="4"/>
        <v>174.76286769170338</v>
      </c>
      <c r="H35" s="11">
        <f t="shared" si="2"/>
        <v>182.64833187530166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2049.5976537597817</v>
      </c>
      <c r="F36" s="11">
        <f t="shared" ref="F36:F67" si="6">(E36-E35)*10</f>
        <v>1722.4598563508334</v>
      </c>
      <c r="G36" s="11">
        <f t="shared" si="4"/>
        <v>172.24598563508334</v>
      </c>
      <c r="H36" s="11">
        <f t="shared" si="2"/>
        <v>36.402346240218321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2216.0641786639885</v>
      </c>
      <c r="F37" s="11">
        <f t="shared" si="6"/>
        <v>1664.6652490420684</v>
      </c>
      <c r="G37" s="11">
        <f t="shared" si="4"/>
        <v>166.46652490420684</v>
      </c>
      <c r="H37" s="11">
        <f t="shared" si="2"/>
        <v>62.935821336011486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2373.9218997080916</v>
      </c>
      <c r="F38" s="11">
        <f t="shared" si="6"/>
        <v>1578.5772104410307</v>
      </c>
      <c r="G38" s="11">
        <f t="shared" si="4"/>
        <v>157.85772104410307</v>
      </c>
      <c r="H38" s="11">
        <f t="shared" si="2"/>
        <v>9.0781002919084131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2520.9458602102709</v>
      </c>
      <c r="F39" s="11">
        <f t="shared" si="6"/>
        <v>1470.2396050217931</v>
      </c>
      <c r="G39" s="11">
        <f t="shared" si="4"/>
        <v>147.02396050217931</v>
      </c>
      <c r="H39" s="11">
        <f t="shared" si="2"/>
        <v>-12.945860210270894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2655.6018762054118</v>
      </c>
      <c r="F40" s="11">
        <f t="shared" si="6"/>
        <v>1346.5601599514093</v>
      </c>
      <c r="G40" s="11">
        <f t="shared" si="4"/>
        <v>134.65601599514093</v>
      </c>
      <c r="H40" s="11">
        <f t="shared" si="2"/>
        <v>-10.601876205411827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2777.0488989993946</v>
      </c>
      <c r="F41" s="11">
        <f t="shared" si="6"/>
        <v>1214.470227939828</v>
      </c>
      <c r="G41" s="11">
        <f t="shared" si="4"/>
        <v>121.4470227939828</v>
      </c>
      <c r="H41" s="11">
        <f t="shared" si="2"/>
        <v>-117.04889899939462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2885.0732985473019</v>
      </c>
      <c r="F42" s="11">
        <f t="shared" si="6"/>
        <v>1080.2439954790725</v>
      </c>
      <c r="G42" s="11">
        <f t="shared" si="4"/>
        <v>108.02439954790725</v>
      </c>
      <c r="H42" s="11">
        <f t="shared" si="2"/>
        <v>-139.07329854730187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2979.9790762437024</v>
      </c>
      <c r="F43" s="11">
        <f t="shared" si="6"/>
        <v>949.05777696400492</v>
      </c>
      <c r="G43" s="11">
        <f t="shared" si="4"/>
        <v>94.905777696400492</v>
      </c>
      <c r="H43" s="11">
        <f t="shared" si="2"/>
        <v>-85.979076243702366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3062.4587925010037</v>
      </c>
      <c r="F44" s="11">
        <f t="shared" si="6"/>
        <v>824.79716257301334</v>
      </c>
      <c r="G44" s="11">
        <f t="shared" si="4"/>
        <v>82.479716257301334</v>
      </c>
      <c r="H44" s="11">
        <f t="shared" si="2"/>
        <v>30.5412074989963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3133.4655985640588</v>
      </c>
      <c r="F45" s="11">
        <f t="shared" si="6"/>
        <v>710.06806063055137</v>
      </c>
      <c r="G45" s="11">
        <f t="shared" si="4"/>
        <v>71.006806063055137</v>
      </c>
      <c r="H45" s="11">
        <f t="shared" si="2"/>
        <v>-16.465598564058837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3194.1000344738436</v>
      </c>
      <c r="F46" s="11">
        <f t="shared" si="6"/>
        <v>606.3443590978477</v>
      </c>
      <c r="G46" s="11">
        <f t="shared" si="4"/>
        <v>60.63443590978477</v>
      </c>
      <c r="H46" s="11">
        <f t="shared" si="2"/>
        <v>17.899965526156393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3245.5185591031554</v>
      </c>
      <c r="F47" s="11">
        <f t="shared" si="6"/>
        <v>514.18524629311833</v>
      </c>
      <c r="G47" s="11">
        <f t="shared" si="4"/>
        <v>51.418524629311833</v>
      </c>
      <c r="H47" s="11">
        <f t="shared" si="2"/>
        <v>-0.51855910315543952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3288.8654859161979</v>
      </c>
      <c r="F48" s="11">
        <f t="shared" si="6"/>
        <v>433.46926813042501</v>
      </c>
      <c r="G48" s="11">
        <f t="shared" si="4"/>
        <v>43.346926813042501</v>
      </c>
      <c r="H48" s="11">
        <f t="shared" si="2"/>
        <v>-35.86548591619794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3325.2265478459667</v>
      </c>
      <c r="F49" s="11">
        <f t="shared" si="6"/>
        <v>363.61061929768766</v>
      </c>
      <c r="G49" s="11">
        <f t="shared" si="4"/>
        <v>36.361061929768766</v>
      </c>
      <c r="H49" s="11">
        <f t="shared" si="2"/>
        <v>-24.226547845966707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3355.6005350525879</v>
      </c>
      <c r="F50" s="11">
        <f t="shared" si="6"/>
        <v>303.73987206621223</v>
      </c>
      <c r="G50" s="11">
        <f t="shared" si="4"/>
        <v>30.373987206621223</v>
      </c>
      <c r="H50" s="11">
        <f t="shared" si="2"/>
        <v>-22.600535052587929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3380.8849003354139</v>
      </c>
      <c r="F51" s="11">
        <f t="shared" si="6"/>
        <v>252.84365282826002</v>
      </c>
      <c r="G51" s="11">
        <f t="shared" si="4"/>
        <v>25.284365282826002</v>
      </c>
      <c r="H51" s="11">
        <f t="shared" si="2"/>
        <v>-47.884900335413931</v>
      </c>
    </row>
    <row r="52" spans="1:8">
      <c r="A52" s="2">
        <v>43934</v>
      </c>
      <c r="B52" s="10">
        <v>50</v>
      </c>
      <c r="E52" s="11">
        <f t="shared" si="5"/>
        <v>3401.8714383131824</v>
      </c>
      <c r="F52" s="11">
        <f t="shared" si="6"/>
        <v>209.86537977768421</v>
      </c>
      <c r="G52" s="11">
        <f t="shared" si="4"/>
        <v>20.986537977768421</v>
      </c>
    </row>
    <row r="53" spans="1:8">
      <c r="A53" s="2">
        <v>43935</v>
      </c>
      <c r="B53" s="10">
        <v>51</v>
      </c>
      <c r="E53" s="11">
        <f t="shared" si="5"/>
        <v>3419.2487349320427</v>
      </c>
      <c r="F53" s="11">
        <f t="shared" si="6"/>
        <v>173.77296618860328</v>
      </c>
      <c r="G53" s="11">
        <f t="shared" si="4"/>
        <v>17.377296618860328</v>
      </c>
    </row>
    <row r="54" spans="1:8">
      <c r="A54" s="2">
        <v>43936</v>
      </c>
      <c r="B54" s="10">
        <v>52</v>
      </c>
      <c r="E54" s="11">
        <f t="shared" si="5"/>
        <v>3433.608794239703</v>
      </c>
      <c r="F54" s="11">
        <f t="shared" si="6"/>
        <v>143.60059307660322</v>
      </c>
      <c r="G54" s="11">
        <f t="shared" si="4"/>
        <v>14.360059307660322</v>
      </c>
    </row>
    <row r="55" spans="1:8">
      <c r="A55" s="2">
        <v>43937</v>
      </c>
      <c r="B55" s="10">
        <v>53</v>
      </c>
      <c r="E55" s="11">
        <f t="shared" si="5"/>
        <v>3445.455929353765</v>
      </c>
      <c r="F55" s="11">
        <f t="shared" si="6"/>
        <v>118.47135114061984</v>
      </c>
      <c r="G55" s="11">
        <f t="shared" si="4"/>
        <v>11.847135114061984</v>
      </c>
    </row>
    <row r="56" spans="1:8">
      <c r="A56" s="2">
        <v>43938</v>
      </c>
      <c r="B56" s="10">
        <v>54</v>
      </c>
      <c r="E56" s="11">
        <f t="shared" si="5"/>
        <v>3455.2165831281982</v>
      </c>
      <c r="F56" s="11">
        <f t="shared" si="6"/>
        <v>97.606537744331945</v>
      </c>
      <c r="G56" s="11">
        <f t="shared" si="4"/>
        <v>9.7606537744331945</v>
      </c>
    </row>
    <row r="57" spans="1:8">
      <c r="A57" s="2">
        <v>43939</v>
      </c>
      <c r="B57" s="10">
        <v>55</v>
      </c>
      <c r="E57" s="11">
        <f t="shared" si="5"/>
        <v>3463.2492000330762</v>
      </c>
      <c r="F57" s="11">
        <f t="shared" si="6"/>
        <v>80.326169048780685</v>
      </c>
      <c r="G57" s="11">
        <f t="shared" si="4"/>
        <v>8.0326169048780685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3469.8536101773639</v>
      </c>
      <c r="F58" s="11">
        <f t="shared" si="6"/>
        <v>66.044101442876126</v>
      </c>
      <c r="G58" s="11">
        <f t="shared" si="4"/>
        <v>6.6044101442876126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3475.2796271922116</v>
      </c>
      <c r="F59" s="11">
        <f t="shared" si="6"/>
        <v>54.2601701484773</v>
      </c>
      <c r="G59" s="11">
        <f t="shared" si="4"/>
        <v>5.42601701484773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3479.73472496151</v>
      </c>
      <c r="F60" s="11">
        <f t="shared" si="6"/>
        <v>44.550977692983906</v>
      </c>
      <c r="G60" s="11">
        <f t="shared" si="4"/>
        <v>4.4550977692983906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3483.3907636634276</v>
      </c>
      <c r="F61" s="11">
        <f t="shared" si="6"/>
        <v>36.560387019176233</v>
      </c>
      <c r="G61" s="11">
        <f t="shared" si="4"/>
        <v>3.6560387019176233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3486.3897997616864</v>
      </c>
      <c r="F62" s="11">
        <f t="shared" si="6"/>
        <v>29.990360982587845</v>
      </c>
      <c r="G62" s="11">
        <f t="shared" si="4"/>
        <v>2.9990360982587845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3488.8490503299777</v>
      </c>
      <c r="F63" s="11">
        <f t="shared" si="6"/>
        <v>24.592505682912815</v>
      </c>
      <c r="G63" s="11">
        <f t="shared" si="4"/>
        <v>2.4592505682912815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3490.8650989800012</v>
      </c>
      <c r="F64" s="11">
        <f t="shared" si="6"/>
        <v>20.160486500235493</v>
      </c>
      <c r="G64" s="11">
        <f t="shared" si="4"/>
        <v>2.0160486500235493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3492.5174355504332</v>
      </c>
      <c r="F65" s="11">
        <f t="shared" si="6"/>
        <v>16.523365704319986</v>
      </c>
      <c r="G65" s="11">
        <f t="shared" si="4"/>
        <v>1.6523365704319986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3493.8714193577021</v>
      </c>
      <c r="F66" s="11">
        <f t="shared" si="6"/>
        <v>13.539838072688326</v>
      </c>
      <c r="G66" s="11">
        <f t="shared" si="4"/>
        <v>1.3539838072688326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2">$K$2/(1+$K$5*EXP(-$K$4*B67))</f>
        <v>3494.9807494120287</v>
      </c>
      <c r="F67" s="11">
        <f t="shared" si="6"/>
        <v>11.093300543266196</v>
      </c>
      <c r="G67" s="11">
        <f t="shared" si="4"/>
        <v>1.1093300543266196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2"/>
        <v>3495.889516653423</v>
      </c>
      <c r="F68" s="11">
        <f t="shared" ref="F68:F96" si="23">(E68-E67)*10</f>
        <v>9.0876724139434373</v>
      </c>
      <c r="G68" s="11">
        <f t="shared" si="4"/>
        <v>0.90876724139434373</v>
      </c>
    </row>
    <row r="69" spans="1:7">
      <c r="A69" s="2">
        <v>43951</v>
      </c>
      <c r="B69" s="10">
        <v>67</v>
      </c>
      <c r="D69">
        <f t="shared" ref="D69:D96" si="24">C69-C68</f>
        <v>0</v>
      </c>
      <c r="E69" s="11">
        <f t="shared" si="22"/>
        <v>3496.6339042763907</v>
      </c>
      <c r="F69" s="11">
        <f t="shared" si="23"/>
        <v>7.4438762296767891</v>
      </c>
      <c r="G69" s="11">
        <f t="shared" ref="G69:G96" si="25">E69-E68</f>
        <v>0.74438762296767891</v>
      </c>
    </row>
    <row r="70" spans="1:7">
      <c r="A70" s="2">
        <v>43952</v>
      </c>
      <c r="B70" s="10">
        <v>68</v>
      </c>
      <c r="D70">
        <f t="shared" si="24"/>
        <v>0</v>
      </c>
      <c r="E70" s="11">
        <f t="shared" si="22"/>
        <v>3497.2435933773836</v>
      </c>
      <c r="F70" s="11">
        <f t="shared" si="23"/>
        <v>6.0968910099290952</v>
      </c>
      <c r="G70" s="11">
        <f t="shared" si="25"/>
        <v>0.60968910099290952</v>
      </c>
    </row>
    <row r="71" spans="1:7">
      <c r="A71" s="2">
        <v>43953</v>
      </c>
      <c r="B71" s="10">
        <v>69</v>
      </c>
      <c r="D71">
        <f t="shared" si="24"/>
        <v>0</v>
      </c>
      <c r="E71" s="11">
        <f t="shared" si="22"/>
        <v>3497.7429229150703</v>
      </c>
      <c r="F71" s="11">
        <f t="shared" si="23"/>
        <v>4.9932953768666266</v>
      </c>
      <c r="G71" s="11">
        <f t="shared" si="25"/>
        <v>0.49932953768666266</v>
      </c>
    </row>
    <row r="72" spans="1:7">
      <c r="A72" s="2">
        <v>43954</v>
      </c>
      <c r="B72" s="10">
        <v>70</v>
      </c>
      <c r="D72">
        <f t="shared" si="24"/>
        <v>0</v>
      </c>
      <c r="E72" s="11">
        <f t="shared" si="22"/>
        <v>3498.1518455352293</v>
      </c>
      <c r="F72" s="11">
        <f t="shared" si="23"/>
        <v>4.0892262015904635</v>
      </c>
      <c r="G72" s="11">
        <f t="shared" si="25"/>
        <v>0.40892262015904635</v>
      </c>
    </row>
    <row r="73" spans="1:7">
      <c r="A73" s="2">
        <v>43955</v>
      </c>
      <c r="B73" s="10">
        <v>71</v>
      </c>
      <c r="D73">
        <f t="shared" si="24"/>
        <v>0</v>
      </c>
      <c r="E73" s="11">
        <f t="shared" si="22"/>
        <v>3498.4867142543235</v>
      </c>
      <c r="F73" s="11">
        <f t="shared" si="23"/>
        <v>3.3486871909417459</v>
      </c>
      <c r="G73" s="11">
        <f t="shared" si="25"/>
        <v>0.33486871909417459</v>
      </c>
    </row>
    <row r="74" spans="1:7">
      <c r="A74" s="2">
        <v>43956</v>
      </c>
      <c r="B74" s="10">
        <v>72</v>
      </c>
      <c r="D74">
        <f t="shared" si="24"/>
        <v>0</v>
      </c>
      <c r="E74" s="11">
        <f t="shared" si="22"/>
        <v>3498.7609293097721</v>
      </c>
      <c r="F74" s="11">
        <f t="shared" si="23"/>
        <v>2.7421505544862157</v>
      </c>
      <c r="G74" s="11">
        <f t="shared" si="25"/>
        <v>0.27421505544862157</v>
      </c>
    </row>
    <row r="75" spans="1:7">
      <c r="A75" s="2">
        <v>43957</v>
      </c>
      <c r="B75" s="10">
        <v>73</v>
      </c>
      <c r="D75">
        <f t="shared" si="24"/>
        <v>0</v>
      </c>
      <c r="E75" s="11">
        <f t="shared" si="22"/>
        <v>3498.9854696152402</v>
      </c>
      <c r="F75" s="11">
        <f t="shared" si="23"/>
        <v>2.245403054680537</v>
      </c>
      <c r="G75" s="11">
        <f t="shared" si="25"/>
        <v>0.2245403054680537</v>
      </c>
    </row>
    <row r="76" spans="1:7">
      <c r="A76" s="2">
        <v>43958</v>
      </c>
      <c r="B76" s="10">
        <v>74</v>
      </c>
      <c r="D76">
        <f t="shared" si="24"/>
        <v>0</v>
      </c>
      <c r="E76" s="11">
        <f t="shared" si="22"/>
        <v>3499.1693291274946</v>
      </c>
      <c r="F76" s="11">
        <f t="shared" si="23"/>
        <v>1.8385951225445751</v>
      </c>
      <c r="G76" s="11">
        <f t="shared" si="25"/>
        <v>0.18385951225445751</v>
      </c>
    </row>
    <row r="77" spans="1:7">
      <c r="A77" s="2">
        <v>43959</v>
      </c>
      <c r="B77" s="10">
        <v>75</v>
      </c>
      <c r="D77">
        <f t="shared" si="24"/>
        <v>0</v>
      </c>
      <c r="E77" s="11">
        <f t="shared" si="22"/>
        <v>3499.3198749510266</v>
      </c>
      <c r="F77" s="11">
        <f t="shared" si="23"/>
        <v>1.5054582353195656</v>
      </c>
      <c r="G77" s="11">
        <f t="shared" si="25"/>
        <v>0.15054582353195656</v>
      </c>
    </row>
    <row r="78" spans="1:7">
      <c r="A78" s="2">
        <v>43960</v>
      </c>
      <c r="B78" s="10">
        <v>76</v>
      </c>
      <c r="D78">
        <f t="shared" si="24"/>
        <v>0</v>
      </c>
      <c r="E78" s="11">
        <f t="shared" si="22"/>
        <v>3499.4431410913894</v>
      </c>
      <c r="F78" s="11">
        <f t="shared" si="23"/>
        <v>1.232661403628299</v>
      </c>
      <c r="G78" s="11">
        <f t="shared" si="25"/>
        <v>0.1232661403628299</v>
      </c>
    </row>
    <row r="79" spans="1:7">
      <c r="A79" s="2">
        <v>43961</v>
      </c>
      <c r="B79" s="10">
        <v>77</v>
      </c>
      <c r="D79">
        <f t="shared" si="24"/>
        <v>0</v>
      </c>
      <c r="E79" s="11">
        <f t="shared" si="22"/>
        <v>3499.5440693371729</v>
      </c>
      <c r="F79" s="11">
        <f t="shared" si="23"/>
        <v>1.0092824578350701</v>
      </c>
      <c r="G79" s="11">
        <f t="shared" si="25"/>
        <v>0.10092824578350701</v>
      </c>
    </row>
    <row r="80" spans="1:7">
      <c r="A80" s="2">
        <v>43962</v>
      </c>
      <c r="B80" s="10">
        <v>78</v>
      </c>
      <c r="D80">
        <f t="shared" si="24"/>
        <v>0</v>
      </c>
      <c r="E80" s="11">
        <f t="shared" si="22"/>
        <v>3499.6267067304229</v>
      </c>
      <c r="F80" s="11">
        <f t="shared" si="23"/>
        <v>0.82637393250024616</v>
      </c>
      <c r="G80" s="11">
        <f t="shared" si="25"/>
        <v>8.2637393250024616E-2</v>
      </c>
    </row>
    <row r="81" spans="1:7">
      <c r="A81" s="2">
        <v>43963</v>
      </c>
      <c r="B81" s="10">
        <v>79</v>
      </c>
      <c r="D81">
        <f t="shared" si="24"/>
        <v>0</v>
      </c>
      <c r="E81" s="11">
        <f t="shared" si="22"/>
        <v>3499.69436741139</v>
      </c>
      <c r="F81" s="11">
        <f t="shared" si="23"/>
        <v>0.67660680967037479</v>
      </c>
      <c r="G81" s="11">
        <f t="shared" si="25"/>
        <v>6.7660680967037479E-2</v>
      </c>
    </row>
    <row r="82" spans="1:7">
      <c r="A82" s="2">
        <v>43964</v>
      </c>
      <c r="B82" s="10">
        <v>80</v>
      </c>
      <c r="D82">
        <f t="shared" si="24"/>
        <v>0</v>
      </c>
      <c r="E82" s="11">
        <f t="shared" si="22"/>
        <v>3499.7497652395755</v>
      </c>
      <c r="F82" s="11">
        <f t="shared" si="23"/>
        <v>0.55397828185505205</v>
      </c>
      <c r="G82" s="11">
        <f t="shared" si="25"/>
        <v>5.5397828185505205E-2</v>
      </c>
    </row>
    <row r="83" spans="1:7">
      <c r="A83" s="2">
        <v>43965</v>
      </c>
      <c r="B83" s="10">
        <v>81</v>
      </c>
      <c r="D83">
        <f t="shared" si="24"/>
        <v>0</v>
      </c>
      <c r="E83" s="11">
        <f t="shared" si="22"/>
        <v>3499.7951224509461</v>
      </c>
      <c r="F83" s="11">
        <f t="shared" si="23"/>
        <v>0.45357211370628647</v>
      </c>
      <c r="G83" s="11">
        <f t="shared" si="25"/>
        <v>4.5357211370628647E-2</v>
      </c>
    </row>
    <row r="84" spans="1:7">
      <c r="A84" s="2">
        <v>43966</v>
      </c>
      <c r="B84" s="10">
        <v>82</v>
      </c>
      <c r="D84">
        <f t="shared" si="24"/>
        <v>0</v>
      </c>
      <c r="E84" s="11">
        <f t="shared" si="22"/>
        <v>3499.8322586700951</v>
      </c>
      <c r="F84" s="11">
        <f t="shared" si="23"/>
        <v>0.37136219149033423</v>
      </c>
      <c r="G84" s="11">
        <f t="shared" si="25"/>
        <v>3.7136219149033423E-2</v>
      </c>
    </row>
    <row r="85" spans="1:7">
      <c r="A85" s="2">
        <v>43967</v>
      </c>
      <c r="B85" s="10">
        <v>83</v>
      </c>
      <c r="D85">
        <f t="shared" si="24"/>
        <v>0</v>
      </c>
      <c r="E85" s="11">
        <f t="shared" si="22"/>
        <v>3499.8626638215333</v>
      </c>
      <c r="F85" s="11">
        <f t="shared" si="23"/>
        <v>0.30405151438117173</v>
      </c>
      <c r="G85" s="11">
        <f t="shared" si="25"/>
        <v>3.0405151438117173E-2</v>
      </c>
    </row>
    <row r="86" spans="1:7">
      <c r="A86" s="2">
        <v>43968</v>
      </c>
      <c r="B86" s="10">
        <v>84</v>
      </c>
      <c r="D86">
        <f t="shared" si="24"/>
        <v>0</v>
      </c>
      <c r="E86" s="11">
        <f t="shared" si="22"/>
        <v>3499.887557847399</v>
      </c>
      <c r="F86" s="11">
        <f t="shared" si="23"/>
        <v>0.24894025865705771</v>
      </c>
      <c r="G86" s="11">
        <f t="shared" si="25"/>
        <v>2.4894025865705771E-2</v>
      </c>
    </row>
    <row r="87" spans="1:7">
      <c r="A87" s="2">
        <v>43969</v>
      </c>
      <c r="B87" s="10">
        <v>85</v>
      </c>
      <c r="D87">
        <f t="shared" si="24"/>
        <v>0</v>
      </c>
      <c r="E87" s="11">
        <f t="shared" si="22"/>
        <v>3499.9079396156085</v>
      </c>
      <c r="F87" s="11">
        <f t="shared" si="23"/>
        <v>0.20381768209517759</v>
      </c>
      <c r="G87" s="11">
        <f t="shared" si="25"/>
        <v>2.0381768209517759E-2</v>
      </c>
    </row>
    <row r="88" spans="1:7">
      <c r="A88" s="2">
        <v>43970</v>
      </c>
      <c r="B88" s="10">
        <v>86</v>
      </c>
      <c r="D88">
        <f t="shared" si="24"/>
        <v>0</v>
      </c>
      <c r="E88" s="11">
        <f t="shared" si="22"/>
        <v>3499.924626972786</v>
      </c>
      <c r="F88" s="11">
        <f t="shared" si="23"/>
        <v>0.16687357177488593</v>
      </c>
      <c r="G88" s="11">
        <f t="shared" si="25"/>
        <v>1.6687357177488593E-2</v>
      </c>
    </row>
    <row r="89" spans="1:7">
      <c r="A89" s="2">
        <v>43971</v>
      </c>
      <c r="B89" s="10">
        <v>87</v>
      </c>
      <c r="D89">
        <f t="shared" si="24"/>
        <v>0</v>
      </c>
      <c r="E89" s="11">
        <f t="shared" si="22"/>
        <v>3499.9382895437707</v>
      </c>
      <c r="F89" s="11">
        <f t="shared" si="23"/>
        <v>0.1366257098470669</v>
      </c>
      <c r="G89" s="11">
        <f t="shared" si="25"/>
        <v>1.366257098470669E-2</v>
      </c>
    </row>
    <row r="90" spans="1:7">
      <c r="A90" s="2">
        <v>43972</v>
      </c>
      <c r="B90" s="10">
        <v>88</v>
      </c>
      <c r="D90">
        <f t="shared" si="24"/>
        <v>0</v>
      </c>
      <c r="E90" s="11">
        <f t="shared" si="22"/>
        <v>3499.9494755902197</v>
      </c>
      <c r="F90" s="11">
        <f t="shared" si="23"/>
        <v>0.11186046448983689</v>
      </c>
      <c r="G90" s="11">
        <f t="shared" si="25"/>
        <v>1.1186046448983689E-2</v>
      </c>
    </row>
    <row r="91" spans="1:7">
      <c r="A91" s="2">
        <v>43973</v>
      </c>
      <c r="B91" s="10">
        <v>89</v>
      </c>
      <c r="D91">
        <f t="shared" si="24"/>
        <v>0</v>
      </c>
      <c r="E91" s="11">
        <f t="shared" si="22"/>
        <v>3499.9586340036881</v>
      </c>
      <c r="F91" s="11">
        <f t="shared" si="23"/>
        <v>9.1584134684126184E-2</v>
      </c>
      <c r="G91" s="11">
        <f t="shared" si="25"/>
        <v>9.1584134684126184E-3</v>
      </c>
    </row>
    <row r="92" spans="1:7">
      <c r="A92" s="2">
        <v>43974</v>
      </c>
      <c r="B92" s="10">
        <v>90</v>
      </c>
      <c r="D92">
        <f t="shared" si="24"/>
        <v>0</v>
      </c>
      <c r="E92" s="11">
        <f t="shared" si="22"/>
        <v>3499.9661323141299</v>
      </c>
      <c r="F92" s="11">
        <f t="shared" si="23"/>
        <v>7.4983104418606672E-2</v>
      </c>
      <c r="G92" s="11">
        <f t="shared" si="25"/>
        <v>7.4983104418606672E-3</v>
      </c>
    </row>
    <row r="93" spans="1:7">
      <c r="A93" s="2">
        <v>43975</v>
      </c>
      <c r="B93" s="10">
        <v>91</v>
      </c>
      <c r="D93">
        <f t="shared" si="24"/>
        <v>0</v>
      </c>
      <c r="E93" s="11">
        <f t="shared" si="22"/>
        <v>3499.9722714354057</v>
      </c>
      <c r="F93" s="11">
        <f t="shared" si="23"/>
        <v>6.139121275737125E-2</v>
      </c>
      <c r="G93" s="11">
        <f t="shared" si="25"/>
        <v>6.139121275737125E-3</v>
      </c>
    </row>
    <row r="94" spans="1:7">
      <c r="A94" s="2">
        <v>43976</v>
      </c>
      <c r="B94" s="10">
        <v>92</v>
      </c>
      <c r="D94">
        <f t="shared" si="24"/>
        <v>0</v>
      </c>
      <c r="E94" s="11">
        <f t="shared" si="22"/>
        <v>3499.9772977388252</v>
      </c>
      <c r="F94" s="11">
        <f t="shared" si="23"/>
        <v>5.0263034195268119E-2</v>
      </c>
      <c r="G94" s="11">
        <f t="shared" si="25"/>
        <v>5.0263034195268119E-3</v>
      </c>
    </row>
    <row r="95" spans="1:7">
      <c r="A95" s="2">
        <v>43977</v>
      </c>
      <c r="B95" s="10">
        <v>93</v>
      </c>
      <c r="D95">
        <f t="shared" si="24"/>
        <v>0</v>
      </c>
      <c r="E95" s="11">
        <f t="shared" si="22"/>
        <v>3499.9814129387573</v>
      </c>
      <c r="F95" s="11">
        <f t="shared" si="23"/>
        <v>4.1151999321300536E-2</v>
      </c>
      <c r="G95" s="11">
        <f t="shared" si="25"/>
        <v>4.1151999321300536E-3</v>
      </c>
    </row>
    <row r="96" spans="1:7">
      <c r="A96" s="2">
        <v>43978</v>
      </c>
      <c r="B96" s="10">
        <v>94</v>
      </c>
      <c r="D96">
        <f t="shared" si="24"/>
        <v>0</v>
      </c>
      <c r="E96" s="11">
        <f t="shared" si="22"/>
        <v>3499.9847821867015</v>
      </c>
      <c r="F96" s="11">
        <f t="shared" si="23"/>
        <v>3.3692479441924661E-2</v>
      </c>
      <c r="G96" s="11">
        <f t="shared" si="25"/>
        <v>3.3692479441924661E-3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46" workbookViewId="0">
      <selection activeCell="C51" sqref="C5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850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0.4885102056137563</v>
      </c>
      <c r="G3" s="11"/>
      <c r="I3" s="11">
        <f>C3-F3</f>
        <v>-0.4885102056137563</v>
      </c>
      <c r="K3" s="4" t="s">
        <v>23</v>
      </c>
      <c r="L3" s="9">
        <v>0.4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0.59659179972403065</v>
      </c>
      <c r="G4" s="11">
        <f t="shared" ref="G4:G67" si="1">(F4-F3)*10</f>
        <v>1.0808159411027436</v>
      </c>
      <c r="H4" s="11">
        <f>F4-F3</f>
        <v>0.10808159411027435</v>
      </c>
      <c r="I4" s="11">
        <f>C4-F4</f>
        <v>-0.59659179972403065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0.72856565308762855</v>
      </c>
      <c r="G5" s="11">
        <f t="shared" si="1"/>
        <v>1.319738533635979</v>
      </c>
      <c r="H5" s="11">
        <f t="shared" ref="H5:H67" si="4">F5-F4</f>
        <v>0.1319738533635979</v>
      </c>
      <c r="I5" s="11">
        <f t="shared" ref="I5:I51" si="5">C5-F5</f>
        <v>-0.72856565308762855</v>
      </c>
      <c r="J5" s="11"/>
      <c r="K5" s="4" t="s">
        <v>25</v>
      </c>
      <c r="L5" s="15">
        <f>(L2-L3)/L3</f>
        <v>2124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0.88970325715893461</v>
      </c>
      <c r="G6" s="11">
        <f t="shared" si="1"/>
        <v>1.6113760407130606</v>
      </c>
      <c r="H6" s="11">
        <f t="shared" si="4"/>
        <v>0.16113760407130606</v>
      </c>
      <c r="I6" s="11">
        <f t="shared" si="5"/>
        <v>-0.88970325715893461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1.086434237168304</v>
      </c>
      <c r="G7" s="11">
        <f t="shared" si="1"/>
        <v>1.9673098000936939</v>
      </c>
      <c r="H7" s="11">
        <f t="shared" si="4"/>
        <v>0.19673098000936939</v>
      </c>
      <c r="I7" s="11">
        <f t="shared" si="5"/>
        <v>-1.086434237168304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1.3265983628304887</v>
      </c>
      <c r="G8" s="11">
        <f t="shared" si="1"/>
        <v>2.401641256621847</v>
      </c>
      <c r="H8" s="11">
        <f t="shared" si="4"/>
        <v>0.2401641256621847</v>
      </c>
      <c r="I8" s="11">
        <f t="shared" si="5"/>
        <v>-1.3265983628304887</v>
      </c>
      <c r="J8" s="11"/>
      <c r="K8" s="12" t="s">
        <v>30</v>
      </c>
      <c r="L8" s="11">
        <f>AVERAGE(I3:I36)</f>
        <v>26.045938834362044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1.6197512037618562</v>
      </c>
      <c r="G9" s="11">
        <f t="shared" si="1"/>
        <v>2.9315284093136751</v>
      </c>
      <c r="H9" s="11">
        <f t="shared" si="4"/>
        <v>0.29315284093136751</v>
      </c>
      <c r="I9" s="11">
        <f t="shared" si="5"/>
        <v>-1.6197512037618562</v>
      </c>
      <c r="J9" s="11"/>
      <c r="K9" s="12" t="s">
        <v>31</v>
      </c>
      <c r="L9" s="6">
        <f>STDEVP(I3:I36)</f>
        <v>39.523478826502853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1.9775342605569479</v>
      </c>
      <c r="G10" s="11">
        <f t="shared" si="1"/>
        <v>3.577830567950917</v>
      </c>
      <c r="H10" s="11">
        <f t="shared" si="4"/>
        <v>0.3577830567950917</v>
      </c>
      <c r="I10" s="11">
        <f t="shared" si="5"/>
        <v>-1.9775342605569479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2.4141222956339172</v>
      </c>
      <c r="G11" s="11">
        <f t="shared" si="1"/>
        <v>4.3658803507696931</v>
      </c>
      <c r="H11" s="11">
        <f t="shared" si="4"/>
        <v>0.43658803507696931</v>
      </c>
      <c r="I11" s="11">
        <f t="shared" si="5"/>
        <v>-1.4141222956339172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2.946762659833948</v>
      </c>
      <c r="G12" s="11">
        <f t="shared" si="1"/>
        <v>5.326403642000308</v>
      </c>
      <c r="H12" s="11">
        <f t="shared" si="4"/>
        <v>0.5326403642000308</v>
      </c>
      <c r="I12" s="11">
        <f t="shared" si="5"/>
        <v>-1.946762659833948</v>
      </c>
      <c r="J12" s="11"/>
      <c r="K12" t="s">
        <v>32</v>
      </c>
      <c r="L12" s="13">
        <f>MATCH(MAX(H3:H67),H3:H67,0)</f>
        <v>39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3.5964235890199694</v>
      </c>
      <c r="G13" s="11">
        <f t="shared" si="1"/>
        <v>6.4966092918602136</v>
      </c>
      <c r="H13" s="11">
        <f t="shared" si="4"/>
        <v>0.64966092918602136</v>
      </c>
      <c r="I13" s="11">
        <f t="shared" si="5"/>
        <v>-0.59642358901996939</v>
      </c>
      <c r="J13" s="11"/>
      <c r="K13" t="s">
        <v>33</v>
      </c>
      <c r="L13" s="11">
        <f>L12-'Analisi-pos'!K12</f>
        <v>6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4.3885705912706641</v>
      </c>
      <c r="G14" s="11">
        <f t="shared" si="1"/>
        <v>7.9214700225069468</v>
      </c>
      <c r="H14" s="11">
        <f t="shared" si="4"/>
        <v>0.79214700225069468</v>
      </c>
      <c r="I14" s="11">
        <f t="shared" si="5"/>
        <v>-1.3885705912706641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5.3540919203018706</v>
      </c>
      <c r="G15" s="11">
        <f t="shared" si="1"/>
        <v>9.6552132903120658</v>
      </c>
      <c r="H15" s="11">
        <f t="shared" si="4"/>
        <v>0.96552132903120658</v>
      </c>
      <c r="I15" s="11">
        <f t="shared" si="5"/>
        <v>-1.3540919203018706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6.5303953440321418</v>
      </c>
      <c r="G16" s="11">
        <f t="shared" si="1"/>
        <v>11.763034237302712</v>
      </c>
      <c r="H16" s="11">
        <f t="shared" si="4"/>
        <v>1.1763034237302712</v>
      </c>
      <c r="I16" s="11">
        <f t="shared" si="5"/>
        <v>-0.53039534403214184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7.9626983582050777</v>
      </c>
      <c r="G17" s="11">
        <f t="shared" si="1"/>
        <v>14.323030141729358</v>
      </c>
      <c r="H17" s="11">
        <f t="shared" si="4"/>
        <v>1.4323030141729358</v>
      </c>
      <c r="I17" s="11">
        <f t="shared" si="5"/>
        <v>-0.96269835820507765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9.7055317406015256</v>
      </c>
      <c r="G18" s="11">
        <f t="shared" si="1"/>
        <v>17.428333823964479</v>
      </c>
      <c r="H18" s="11">
        <f t="shared" si="4"/>
        <v>1.7428333823964479</v>
      </c>
      <c r="I18" s="11">
        <f t="shared" si="5"/>
        <v>-1.7055317406015256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11.824470537706281</v>
      </c>
      <c r="G19" s="11">
        <f t="shared" si="1"/>
        <v>21.189387971047555</v>
      </c>
      <c r="H19" s="11">
        <f t="shared" si="4"/>
        <v>2.1189387971047555</v>
      </c>
      <c r="I19" s="11">
        <f t="shared" si="5"/>
        <v>-3.8244705377062811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14.398095296572464</v>
      </c>
      <c r="G20" s="11">
        <f t="shared" si="1"/>
        <v>25.736247588661829</v>
      </c>
      <c r="H20" s="11">
        <f t="shared" si="4"/>
        <v>2.5736247588661829</v>
      </c>
      <c r="I20" s="11">
        <f t="shared" si="5"/>
        <v>-3.398095296572464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17.520166951069914</v>
      </c>
      <c r="G21" s="11">
        <f t="shared" si="1"/>
        <v>31.220716544974501</v>
      </c>
      <c r="H21" s="11">
        <f t="shared" si="4"/>
        <v>3.1220716544974501</v>
      </c>
      <c r="I21" s="11">
        <f t="shared" si="5"/>
        <v>-0.52016695106991406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21.301967748144175</v>
      </c>
      <c r="G22" s="11">
        <f t="shared" si="1"/>
        <v>37.818007970742613</v>
      </c>
      <c r="H22" s="11">
        <f t="shared" si="4"/>
        <v>3.7818007970742613</v>
      </c>
      <c r="I22" s="11">
        <f t="shared" si="5"/>
        <v>5.6980322518558246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25.874713591631689</v>
      </c>
      <c r="G23" s="11">
        <f t="shared" si="1"/>
        <v>45.727458434875139</v>
      </c>
      <c r="H23" s="11">
        <f t="shared" si="4"/>
        <v>4.5727458434875139</v>
      </c>
      <c r="I23" s="11">
        <f t="shared" si="5"/>
        <v>7.1252864083683107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31.39187517114452</v>
      </c>
      <c r="G24" s="11">
        <f t="shared" si="1"/>
        <v>55.171615795128304</v>
      </c>
      <c r="H24" s="11">
        <f t="shared" si="4"/>
        <v>5.5171615795128304</v>
      </c>
      <c r="I24" s="11">
        <f t="shared" si="5"/>
        <v>18.60812482885548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38.031151243461906</v>
      </c>
      <c r="G25" s="11">
        <f t="shared" si="1"/>
        <v>66.392760723173865</v>
      </c>
      <c r="H25" s="11">
        <f t="shared" si="4"/>
        <v>6.6392760723173865</v>
      </c>
      <c r="I25" s="11">
        <f t="shared" si="5"/>
        <v>21.968848756538094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45.995713974487934</v>
      </c>
      <c r="G26" s="11">
        <f t="shared" si="1"/>
        <v>79.645627310260281</v>
      </c>
      <c r="H26" s="11">
        <f t="shared" si="4"/>
        <v>7.9645627310260281</v>
      </c>
      <c r="I26" s="11">
        <f t="shared" si="5"/>
        <v>27.004286025512066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55.514194120848096</v>
      </c>
      <c r="G27" s="11">
        <f t="shared" si="1"/>
        <v>95.184801463601616</v>
      </c>
      <c r="H27" s="11">
        <f t="shared" si="4"/>
        <v>9.5184801463601616</v>
      </c>
      <c r="I27" s="11">
        <f t="shared" si="5"/>
        <v>35.485805879151904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66.838702516343943</v>
      </c>
      <c r="G28" s="11">
        <f t="shared" si="1"/>
        <v>113.24508395495847</v>
      </c>
      <c r="H28" s="11">
        <f t="shared" si="4"/>
        <v>11.324508395495847</v>
      </c>
      <c r="I28" s="11">
        <f t="shared" si="5"/>
        <v>52.161297483656057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80.240018306991416</v>
      </c>
      <c r="G29" s="11">
        <f t="shared" si="1"/>
        <v>134.01315790647473</v>
      </c>
      <c r="H29" s="11">
        <f t="shared" si="4"/>
        <v>13.401315790647473</v>
      </c>
      <c r="I29" s="11">
        <f t="shared" si="5"/>
        <v>71.759981693008584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95.998960585853425</v>
      </c>
      <c r="G30" s="11">
        <f t="shared" si="1"/>
        <v>157.58942278862008</v>
      </c>
      <c r="H30" s="11">
        <f t="shared" si="4"/>
        <v>15.758942278862008</v>
      </c>
      <c r="I30" s="11">
        <f t="shared" si="5"/>
        <v>75.001039414146575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114.39297407262588</v>
      </c>
      <c r="G31" s="11">
        <f t="shared" si="1"/>
        <v>183.94013486772451</v>
      </c>
      <c r="H31" s="11">
        <f t="shared" si="4"/>
        <v>18.394013486772451</v>
      </c>
      <c r="I31" s="11">
        <f t="shared" si="5"/>
        <v>97.607025927374124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135.67720497278196</v>
      </c>
      <c r="G32" s="11">
        <f t="shared" si="1"/>
        <v>212.84230900156089</v>
      </c>
      <c r="H32" s="11">
        <f t="shared" si="4"/>
        <v>21.284230900156089</v>
      </c>
      <c r="I32" s="11">
        <f t="shared" si="5"/>
        <v>95.322795027218035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160.05993633775495</v>
      </c>
      <c r="G33" s="11">
        <f t="shared" si="1"/>
        <v>243.82731364972983</v>
      </c>
      <c r="H33" s="11">
        <f t="shared" si="4"/>
        <v>24.382731364972983</v>
      </c>
      <c r="I33" s="11">
        <f t="shared" si="5"/>
        <v>93.940063662245052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187.673281160041</v>
      </c>
      <c r="G34" s="11">
        <f t="shared" si="1"/>
        <v>276.13344822286052</v>
      </c>
      <c r="H34" s="11">
        <f t="shared" si="4"/>
        <v>27.613344822286052</v>
      </c>
      <c r="I34" s="11">
        <f t="shared" si="5"/>
        <v>92.326718839959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218.54148585424943</v>
      </c>
      <c r="G35" s="11">
        <f t="shared" si="1"/>
        <v>308.6820469420843</v>
      </c>
      <c r="H35" s="11">
        <f t="shared" si="4"/>
        <v>30.86820469420843</v>
      </c>
      <c r="I35" s="11">
        <f t="shared" si="5"/>
        <v>112.45851414575057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252.55088171118035</v>
      </c>
      <c r="G36" s="11">
        <f t="shared" si="1"/>
        <v>340.09395856930922</v>
      </c>
      <c r="H36" s="11">
        <f t="shared" si="4"/>
        <v>34.009395856930922</v>
      </c>
      <c r="I36" s="11">
        <f t="shared" si="5"/>
        <v>105.44911828881965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289.42699736688928</v>
      </c>
      <c r="G37" s="11">
        <f t="shared" si="1"/>
        <v>368.76115655708929</v>
      </c>
      <c r="H37" s="11">
        <f t="shared" si="4"/>
        <v>36.876115655708929</v>
      </c>
      <c r="I37" s="11">
        <f t="shared" si="5"/>
        <v>87.573002633110718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328.72496295860714</v>
      </c>
      <c r="G38" s="11">
        <f t="shared" si="1"/>
        <v>392.97965591717855</v>
      </c>
      <c r="H38" s="11">
        <f t="shared" si="4"/>
        <v>39.297965591717855</v>
      </c>
      <c r="I38" s="11">
        <f t="shared" si="5"/>
        <v>68.275037041392864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369.83843720279566</v>
      </c>
      <c r="G39" s="11">
        <f t="shared" si="1"/>
        <v>411.13474244188524</v>
      </c>
      <c r="H39" s="11">
        <f t="shared" si="4"/>
        <v>41.113474244188524</v>
      </c>
      <c r="I39" s="11">
        <f t="shared" si="5"/>
        <v>58.16156279720434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412.02954785718669</v>
      </c>
      <c r="G40" s="11">
        <f t="shared" si="1"/>
        <v>421.91110654391025</v>
      </c>
      <c r="H40" s="11">
        <f t="shared" si="4"/>
        <v>42.191110654391025</v>
      </c>
      <c r="I40" s="11">
        <f t="shared" si="5"/>
        <v>47.970452142813315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454.47811028212317</v>
      </c>
      <c r="G41" s="11">
        <f t="shared" si="1"/>
        <v>424.48562424936483</v>
      </c>
      <c r="H41" s="11">
        <f t="shared" si="4"/>
        <v>42.448562424936483</v>
      </c>
      <c r="I41" s="11">
        <f t="shared" si="5"/>
        <v>33.521889717876832</v>
      </c>
      <c r="J41" s="11"/>
    </row>
    <row r="42" spans="1:10">
      <c r="A42" s="2">
        <v>43924</v>
      </c>
      <c r="B42" s="10">
        <v>40</v>
      </c>
      <c r="C42" s="3">
        <f>Dati!K42</f>
        <v>519</v>
      </c>
      <c r="D42">
        <f t="shared" ref="D42" si="17">C42-C41</f>
        <v>31</v>
      </c>
      <c r="E42">
        <f t="shared" ref="E42" si="18">10*(C42-C41)</f>
        <v>310</v>
      </c>
      <c r="F42" s="11">
        <f t="shared" si="8"/>
        <v>496.34380839513801</v>
      </c>
      <c r="G42" s="11">
        <f t="shared" si="1"/>
        <v>418.65698113014844</v>
      </c>
      <c r="H42" s="11">
        <f t="shared" si="4"/>
        <v>41.865698113014844</v>
      </c>
      <c r="I42" s="11">
        <f t="shared" si="5"/>
        <v>22.656191604861988</v>
      </c>
      <c r="J42" s="11"/>
    </row>
    <row r="43" spans="1:10">
      <c r="A43" s="2">
        <v>43925</v>
      </c>
      <c r="B43" s="10">
        <v>41</v>
      </c>
      <c r="C43" s="3">
        <f>Dati!K43</f>
        <v>542</v>
      </c>
      <c r="D43">
        <f t="shared" ref="D43" si="19">C43-C42</f>
        <v>23</v>
      </c>
      <c r="E43">
        <f t="shared" ref="E43" si="20">10*(C43-C42)</f>
        <v>230</v>
      </c>
      <c r="F43" s="11">
        <f t="shared" si="8"/>
        <v>536.83164576393017</v>
      </c>
      <c r="G43" s="11">
        <f t="shared" si="1"/>
        <v>404.87837368792157</v>
      </c>
      <c r="H43" s="11">
        <f t="shared" si="4"/>
        <v>40.487837368792157</v>
      </c>
      <c r="I43" s="11">
        <f t="shared" si="5"/>
        <v>5.1683542360698311</v>
      </c>
      <c r="J43" s="11"/>
    </row>
    <row r="44" spans="1:10">
      <c r="A44" s="2">
        <v>43926</v>
      </c>
      <c r="B44" s="10">
        <v>42</v>
      </c>
      <c r="C44" s="3">
        <f>Dati!K44</f>
        <v>556</v>
      </c>
      <c r="D44">
        <f t="shared" ref="D44" si="21">C44-C43</f>
        <v>14</v>
      </c>
      <c r="E44">
        <f t="shared" ref="E44" si="22">10*(C44-C43)</f>
        <v>140</v>
      </c>
      <c r="F44" s="11">
        <f t="shared" si="8"/>
        <v>575.25008962479899</v>
      </c>
      <c r="G44" s="11">
        <f t="shared" si="1"/>
        <v>384.1844386086882</v>
      </c>
      <c r="H44" s="11">
        <f t="shared" si="4"/>
        <v>38.41844386086882</v>
      </c>
      <c r="I44" s="11">
        <f t="shared" si="5"/>
        <v>-19.250089624798989</v>
      </c>
      <c r="J44" s="11"/>
    </row>
    <row r="45" spans="1:10">
      <c r="A45" s="2">
        <v>43927</v>
      </c>
      <c r="B45" s="10">
        <v>43</v>
      </c>
      <c r="C45" s="3">
        <f>Dati!K45</f>
        <v>595</v>
      </c>
      <c r="D45">
        <f t="shared" ref="D45" si="23">C45-C44</f>
        <v>39</v>
      </c>
      <c r="E45">
        <f t="shared" ref="E45" si="24">10*(C45-C44)</f>
        <v>390</v>
      </c>
      <c r="F45" s="11">
        <f t="shared" si="8"/>
        <v>611.05329016360292</v>
      </c>
      <c r="G45" s="11">
        <f t="shared" si="1"/>
        <v>358.03200538803935</v>
      </c>
      <c r="H45" s="11">
        <f t="shared" si="4"/>
        <v>35.803200538803935</v>
      </c>
      <c r="I45" s="11">
        <f t="shared" si="5"/>
        <v>-16.053290163602924</v>
      </c>
      <c r="J45" s="11"/>
    </row>
    <row r="46" spans="1:10">
      <c r="A46" s="2">
        <v>43928</v>
      </c>
      <c r="B46" s="10">
        <v>44</v>
      </c>
      <c r="C46" s="3">
        <f>Dati!K46</f>
        <v>620</v>
      </c>
      <c r="D46">
        <f t="shared" ref="D46" si="25">C46-C45</f>
        <v>25</v>
      </c>
      <c r="E46">
        <f t="shared" ref="E46" si="26">10*(C46-C45)</f>
        <v>250</v>
      </c>
      <c r="F46" s="11">
        <f t="shared" si="8"/>
        <v>643.86278816782306</v>
      </c>
      <c r="G46" s="11">
        <f t="shared" si="1"/>
        <v>328.09498004220131</v>
      </c>
      <c r="H46" s="11">
        <f t="shared" si="4"/>
        <v>32.809498004220131</v>
      </c>
      <c r="I46" s="11">
        <f t="shared" si="5"/>
        <v>-23.862788167823055</v>
      </c>
      <c r="J46" s="11"/>
    </row>
    <row r="47" spans="1:10">
      <c r="A47" s="2">
        <v>43929</v>
      </c>
      <c r="B47" s="10">
        <v>45</v>
      </c>
      <c r="C47" s="3">
        <f>Dati!K47</f>
        <v>654</v>
      </c>
      <c r="D47">
        <f t="shared" ref="D47" si="27">C47-C46</f>
        <v>34</v>
      </c>
      <c r="E47">
        <f t="shared" ref="E47" si="28">10*(C47-C46)</f>
        <v>340</v>
      </c>
      <c r="F47" s="11">
        <f t="shared" si="8"/>
        <v>673.46874115972753</v>
      </c>
      <c r="G47" s="11">
        <f t="shared" si="1"/>
        <v>296.05952991904473</v>
      </c>
      <c r="H47" s="11">
        <f t="shared" si="4"/>
        <v>29.605952991904473</v>
      </c>
      <c r="I47" s="11">
        <f t="shared" si="5"/>
        <v>-19.468741159727529</v>
      </c>
      <c r="J47" s="11"/>
    </row>
    <row r="48" spans="1:10">
      <c r="A48" s="2">
        <v>43930</v>
      </c>
      <c r="B48" s="10">
        <v>46</v>
      </c>
      <c r="C48" s="3">
        <f>Dati!K48</f>
        <v>682</v>
      </c>
      <c r="D48">
        <f t="shared" ref="D48" si="29">C48-C47</f>
        <v>28</v>
      </c>
      <c r="E48">
        <f t="shared" ref="E48" si="30">10*(C48-C47)</f>
        <v>280</v>
      </c>
      <c r="F48" s="11">
        <f t="shared" si="8"/>
        <v>699.81443996004771</v>
      </c>
      <c r="G48" s="11">
        <f t="shared" si="1"/>
        <v>263.45698800320179</v>
      </c>
      <c r="H48" s="11">
        <f t="shared" si="4"/>
        <v>26.345698800320179</v>
      </c>
      <c r="I48" s="11">
        <f t="shared" si="5"/>
        <v>-17.814439960047707</v>
      </c>
      <c r="J48" s="11"/>
    </row>
    <row r="49" spans="1:10">
      <c r="A49" s="2">
        <v>43931</v>
      </c>
      <c r="B49" s="10">
        <v>47</v>
      </c>
      <c r="C49" s="3">
        <f>Dati!K49</f>
        <v>709</v>
      </c>
      <c r="D49">
        <f t="shared" ref="D49" si="31">C49-C48</f>
        <v>27</v>
      </c>
      <c r="E49">
        <f t="shared" ref="E49" si="32">10*(C49-C48)</f>
        <v>270</v>
      </c>
      <c r="F49" s="11">
        <f t="shared" si="8"/>
        <v>722.96991023034354</v>
      </c>
      <c r="G49" s="11">
        <f t="shared" si="1"/>
        <v>231.55470270295837</v>
      </c>
      <c r="H49" s="11">
        <f t="shared" si="4"/>
        <v>23.155470270295837</v>
      </c>
      <c r="I49" s="11">
        <f t="shared" si="5"/>
        <v>-13.969910230343544</v>
      </c>
      <c r="J49" s="11"/>
    </row>
    <row r="50" spans="1:10">
      <c r="A50" s="2">
        <v>43932</v>
      </c>
      <c r="B50" s="10">
        <v>48</v>
      </c>
      <c r="C50" s="3">
        <f>Dati!K50</f>
        <v>734</v>
      </c>
      <c r="D50">
        <f t="shared" ref="D50" si="33">C50-C49</f>
        <v>25</v>
      </c>
      <c r="E50">
        <f t="shared" ref="E50" si="34">10*(C50-C49)</f>
        <v>250</v>
      </c>
      <c r="F50" s="11">
        <f t="shared" si="8"/>
        <v>743.10063647932043</v>
      </c>
      <c r="G50" s="11">
        <f t="shared" si="1"/>
        <v>201.30726248976885</v>
      </c>
      <c r="H50" s="11">
        <f t="shared" si="4"/>
        <v>20.130726248976885</v>
      </c>
      <c r="I50" s="11">
        <f t="shared" si="5"/>
        <v>-9.1006364793204284</v>
      </c>
      <c r="J50" s="11"/>
    </row>
    <row r="51" spans="1:10">
      <c r="A51" s="2">
        <v>43933</v>
      </c>
      <c r="B51" s="10">
        <v>49</v>
      </c>
      <c r="C51" s="3">
        <f>Dati!K51</f>
        <v>749</v>
      </c>
      <c r="D51">
        <f t="shared" ref="D51" si="35">C51-C50</f>
        <v>15</v>
      </c>
      <c r="E51">
        <f t="shared" ref="E51" si="36">10*(C51-C50)</f>
        <v>150</v>
      </c>
      <c r="F51" s="11">
        <f t="shared" si="8"/>
        <v>760.43641010123213</v>
      </c>
      <c r="G51" s="11">
        <f t="shared" si="1"/>
        <v>173.35773621911699</v>
      </c>
      <c r="H51" s="11">
        <f t="shared" si="4"/>
        <v>17.335773621911699</v>
      </c>
      <c r="I51" s="11">
        <f t="shared" si="5"/>
        <v>-11.436410101232127</v>
      </c>
      <c r="J51" s="11"/>
    </row>
    <row r="52" spans="1:10">
      <c r="A52" s="2">
        <v>43934</v>
      </c>
      <c r="B52" s="10">
        <v>50</v>
      </c>
      <c r="C52" s="3"/>
      <c r="F52" s="11">
        <f t="shared" si="8"/>
        <v>775.24367789261305</v>
      </c>
      <c r="G52" s="11">
        <f t="shared" si="1"/>
        <v>148.07267791380923</v>
      </c>
      <c r="H52" s="11">
        <f t="shared" si="4"/>
        <v>14.807267791380923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787.80313409026553</v>
      </c>
      <c r="G53" s="11">
        <f t="shared" si="1"/>
        <v>125.5945619765248</v>
      </c>
      <c r="H53" s="11">
        <f t="shared" si="4"/>
        <v>12.55945619765248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798.39299914762978</v>
      </c>
      <c r="G54" s="11">
        <f t="shared" si="1"/>
        <v>105.8986505736425</v>
      </c>
      <c r="H54" s="11">
        <f t="shared" si="4"/>
        <v>10.58986505736425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807.2775753011864</v>
      </c>
      <c r="G55" s="11">
        <f t="shared" si="1"/>
        <v>88.845761535566226</v>
      </c>
      <c r="H55" s="11">
        <f t="shared" si="4"/>
        <v>8.8845761535566226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814.70022446297617</v>
      </c>
      <c r="G56" s="11">
        <f t="shared" si="1"/>
        <v>74.226491617897636</v>
      </c>
      <c r="H56" s="11">
        <f t="shared" si="4"/>
        <v>7.4226491617897636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820.87977236005713</v>
      </c>
      <c r="G57" s="11">
        <f t="shared" si="1"/>
        <v>61.795478970809654</v>
      </c>
      <c r="H57" s="11">
        <f t="shared" si="4"/>
        <v>6.1795478970809654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826.00938953216257</v>
      </c>
      <c r="G58" s="11">
        <f t="shared" si="1"/>
        <v>51.296171721054407</v>
      </c>
      <c r="H58" s="11">
        <f t="shared" si="4"/>
        <v>5.1296171721054407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830.25714124566923</v>
      </c>
      <c r="G59" s="11">
        <f t="shared" si="1"/>
        <v>42.477517135066591</v>
      </c>
      <c r="H59" s="11">
        <f t="shared" si="4"/>
        <v>4.2477517135066591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37">$L$2/(1+$L$5*EXP(-$L$4*B60))</f>
        <v>833.76757064043159</v>
      </c>
      <c r="G60" s="11">
        <f t="shared" si="1"/>
        <v>35.104293947623546</v>
      </c>
      <c r="H60" s="11">
        <f t="shared" si="4"/>
        <v>3.5104293947623546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37"/>
        <v>836.66384519365499</v>
      </c>
      <c r="G61" s="11">
        <f t="shared" si="1"/>
        <v>28.962745532234067</v>
      </c>
      <c r="H61" s="11">
        <f t="shared" si="4"/>
        <v>2.8962745532234067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37"/>
        <v>839.05013807741977</v>
      </c>
      <c r="G62" s="11">
        <f t="shared" si="1"/>
        <v>23.862928837647814</v>
      </c>
      <c r="H62" s="11">
        <f t="shared" si="4"/>
        <v>2.3862928837647814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37"/>
        <v>841.01402775413442</v>
      </c>
      <c r="G63" s="11">
        <f t="shared" si="1"/>
        <v>19.638896767146434</v>
      </c>
      <c r="H63" s="11">
        <f t="shared" si="4"/>
        <v>1.9638896767146434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37"/>
        <v>842.62878249143387</v>
      </c>
      <c r="G64" s="11">
        <f t="shared" si="1"/>
        <v>16.147547372994495</v>
      </c>
      <c r="H64" s="11">
        <f t="shared" si="4"/>
        <v>1.6147547372994495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37"/>
        <v>843.95545569190665</v>
      </c>
      <c r="G65" s="11">
        <f t="shared" si="1"/>
        <v>13.266732004727828</v>
      </c>
      <c r="H65" s="11">
        <f t="shared" si="4"/>
        <v>1.3266732004727828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37"/>
        <v>845.04475814671559</v>
      </c>
      <c r="G66" s="11">
        <f t="shared" si="1"/>
        <v>10.893024548089443</v>
      </c>
      <c r="H66" s="11">
        <f t="shared" si="4"/>
        <v>1.0893024548089443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37"/>
        <v>845.93869934800944</v>
      </c>
      <c r="G67" s="11">
        <f t="shared" si="1"/>
        <v>8.9394120129384191</v>
      </c>
      <c r="H67" s="11">
        <f t="shared" si="4"/>
        <v>0.89394120129384191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E20"/>
  <sheetViews>
    <sheetView workbookViewId="0">
      <selection activeCell="E7" sqref="E7"/>
    </sheetView>
  </sheetViews>
  <sheetFormatPr defaultRowHeight="13.8"/>
  <cols>
    <col min="2" max="2" width="9.8984375" customWidth="1"/>
    <col min="3" max="5" width="9.8984375" bestFit="1" customWidth="1"/>
  </cols>
  <sheetData>
    <row r="1" spans="1:5">
      <c r="A1" s="20" t="s">
        <v>36</v>
      </c>
      <c r="B1" s="20"/>
    </row>
    <row r="6" spans="1:5">
      <c r="B6" s="19">
        <v>43918</v>
      </c>
      <c r="C6" s="19">
        <v>43919</v>
      </c>
      <c r="D6" s="19">
        <v>43922</v>
      </c>
      <c r="E6" s="19">
        <v>43926</v>
      </c>
    </row>
    <row r="7" spans="1:5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</row>
    <row r="8" spans="1:5">
      <c r="A8" s="4" t="s">
        <v>23</v>
      </c>
      <c r="B8" s="9">
        <v>8</v>
      </c>
      <c r="C8" s="9">
        <v>1.4</v>
      </c>
      <c r="D8" s="9">
        <v>1.4</v>
      </c>
      <c r="E8" s="9">
        <v>6</v>
      </c>
    </row>
    <row r="9" spans="1:5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</row>
    <row r="12" spans="1:5">
      <c r="A12" s="20" t="s">
        <v>37</v>
      </c>
      <c r="B12" s="20"/>
    </row>
    <row r="17" spans="1:5">
      <c r="B17" s="19">
        <v>43918</v>
      </c>
      <c r="C17" s="19">
        <v>43919</v>
      </c>
      <c r="D17" s="19">
        <v>43922</v>
      </c>
      <c r="E17" s="19">
        <v>43926</v>
      </c>
    </row>
    <row r="18" spans="1:5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</row>
    <row r="19" spans="1:5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</row>
    <row r="20" spans="1:5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25" workbookViewId="0">
      <selection activeCell="A51" sqref="A5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topLeftCell="A37" workbookViewId="0">
      <selection activeCell="A51" sqref="A5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28" workbookViewId="0">
      <selection activeCell="A51" sqref="A5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topLeftCell="A40" workbookViewId="0">
      <selection activeCell="A51" sqref="A5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topLeftCell="A34" workbookViewId="0">
      <selection activeCell="A51" sqref="A5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opLeftCell="A28" workbookViewId="0">
      <selection activeCell="A52" sqref="A5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37" workbookViewId="0">
      <selection activeCell="A51" sqref="A5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"/>
  <sheetViews>
    <sheetView topLeftCell="A28" workbookViewId="0">
      <selection activeCell="A51" sqref="A5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2020-04-12T19:23:49Z</dcterms:modified>
</cp:coreProperties>
</file>