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946180A-4F85-40EC-B746-05F47DBFF31C}" xr6:coauthVersionLast="45" xr6:coauthVersionMax="45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4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1" i="10"/>
  <c r="C36" i="9"/>
  <c r="C35" i="9"/>
  <c r="C34" i="9"/>
  <c r="C33" i="9"/>
  <c r="C32" i="9"/>
  <c r="I32" i="9" s="1"/>
  <c r="K32" i="9" s="1"/>
  <c r="C31" i="9"/>
  <c r="C30" i="9"/>
  <c r="C29" i="9"/>
  <c r="I29" i="9" s="1"/>
  <c r="K29" i="9" s="1"/>
  <c r="C28" i="9"/>
  <c r="C27" i="9"/>
  <c r="C26" i="9"/>
  <c r="C25" i="9"/>
  <c r="D25" i="9" s="1"/>
  <c r="C24" i="9"/>
  <c r="I24" i="9" s="1"/>
  <c r="K24" i="9" s="1"/>
  <c r="C23" i="9"/>
  <c r="C22" i="9"/>
  <c r="D22" i="9" s="1"/>
  <c r="I21" i="9"/>
  <c r="K21" i="9" s="1"/>
  <c r="C21" i="9"/>
  <c r="C20" i="9"/>
  <c r="C19" i="9"/>
  <c r="C18" i="9"/>
  <c r="C17" i="9"/>
  <c r="I16" i="9"/>
  <c r="K16" i="9" s="1"/>
  <c r="H10" i="9"/>
  <c r="J10" i="9" s="1"/>
  <c r="I5" i="9"/>
  <c r="B36" i="8"/>
  <c r="B35" i="8"/>
  <c r="B34" i="8"/>
  <c r="C34" i="8" s="1"/>
  <c r="D34" i="8" s="1"/>
  <c r="E34" i="8" s="1"/>
  <c r="B33" i="8"/>
  <c r="I33" i="9" s="1"/>
  <c r="K33" i="9" s="1"/>
  <c r="B32" i="8"/>
  <c r="B31" i="8"/>
  <c r="B30" i="8"/>
  <c r="C31" i="8" s="1"/>
  <c r="B29" i="8"/>
  <c r="B28" i="8"/>
  <c r="B27" i="8"/>
  <c r="B26" i="8"/>
  <c r="C27" i="8" s="1"/>
  <c r="D28" i="8" s="1"/>
  <c r="B25" i="8"/>
  <c r="B24" i="8"/>
  <c r="B23" i="8"/>
  <c r="B22" i="8"/>
  <c r="C23" i="8" s="1"/>
  <c r="B21" i="8"/>
  <c r="B20" i="8"/>
  <c r="B19" i="8"/>
  <c r="B18" i="8"/>
  <c r="C19" i="8" s="1"/>
  <c r="D20" i="8" s="1"/>
  <c r="B17" i="8"/>
  <c r="I17" i="9" s="1"/>
  <c r="K17" i="9" s="1"/>
  <c r="B16" i="8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B4" i="8"/>
  <c r="I4" i="9" s="1"/>
  <c r="B3" i="8"/>
  <c r="I3" i="9" s="1"/>
  <c r="K3" i="9" s="1"/>
  <c r="B1" i="8"/>
  <c r="B36" i="7"/>
  <c r="B35" i="7"/>
  <c r="B34" i="7"/>
  <c r="B33" i="7"/>
  <c r="C33" i="7" s="1"/>
  <c r="D33" i="7" s="1"/>
  <c r="B32" i="7"/>
  <c r="B31" i="7"/>
  <c r="B30" i="7"/>
  <c r="B29" i="7"/>
  <c r="C29" i="7" s="1"/>
  <c r="D29" i="7" s="1"/>
  <c r="B28" i="7"/>
  <c r="B27" i="7"/>
  <c r="B26" i="7"/>
  <c r="B25" i="7"/>
  <c r="C26" i="7" s="1"/>
  <c r="B24" i="7"/>
  <c r="B23" i="7"/>
  <c r="B22" i="7"/>
  <c r="B21" i="7"/>
  <c r="C22" i="7" s="1"/>
  <c r="B20" i="7"/>
  <c r="B19" i="7"/>
  <c r="B18" i="7"/>
  <c r="B17" i="7"/>
  <c r="C18" i="7" s="1"/>
  <c r="D18" i="7" s="1"/>
  <c r="B16" i="7"/>
  <c r="B15" i="7"/>
  <c r="B14" i="7"/>
  <c r="B13" i="7"/>
  <c r="C14" i="7" s="1"/>
  <c r="D14" i="7" s="1"/>
  <c r="B12" i="7"/>
  <c r="B11" i="7"/>
  <c r="B10" i="7"/>
  <c r="B9" i="7"/>
  <c r="B8" i="7"/>
  <c r="B7" i="7"/>
  <c r="B6" i="7"/>
  <c r="B5" i="7"/>
  <c r="C5" i="7" s="1"/>
  <c r="B4" i="7"/>
  <c r="B3" i="7"/>
  <c r="B36" i="6"/>
  <c r="B35" i="6"/>
  <c r="B34" i="6"/>
  <c r="B33" i="6"/>
  <c r="B32" i="6"/>
  <c r="B31" i="6"/>
  <c r="C31" i="6" s="1"/>
  <c r="D32" i="6" s="1"/>
  <c r="B30" i="6"/>
  <c r="B29" i="6"/>
  <c r="B28" i="6"/>
  <c r="B27" i="6"/>
  <c r="C27" i="6" s="1"/>
  <c r="B26" i="6"/>
  <c r="B25" i="6"/>
  <c r="B24" i="6"/>
  <c r="B23" i="6"/>
  <c r="C23" i="6" s="1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C9" i="5" s="1"/>
  <c r="B8" i="5"/>
  <c r="B7" i="5"/>
  <c r="B6" i="5"/>
  <c r="B5" i="5"/>
  <c r="C6" i="5" s="1"/>
  <c r="D6" i="5" s="1"/>
  <c r="B4" i="5"/>
  <c r="B3" i="5"/>
  <c r="B36" i="4"/>
  <c r="B35" i="4"/>
  <c r="C36" i="4" s="1"/>
  <c r="B34" i="4"/>
  <c r="B33" i="4"/>
  <c r="B32" i="4"/>
  <c r="B31" i="4"/>
  <c r="C32" i="4" s="1"/>
  <c r="B30" i="4"/>
  <c r="B29" i="4"/>
  <c r="B28" i="4"/>
  <c r="B27" i="4"/>
  <c r="C28" i="4" s="1"/>
  <c r="B26" i="4"/>
  <c r="B25" i="4"/>
  <c r="B24" i="4"/>
  <c r="B23" i="4"/>
  <c r="C24" i="4" s="1"/>
  <c r="B22" i="4"/>
  <c r="B21" i="4"/>
  <c r="B20" i="4"/>
  <c r="B19" i="4"/>
  <c r="C20" i="4" s="1"/>
  <c r="B18" i="4"/>
  <c r="B17" i="4"/>
  <c r="B16" i="4"/>
  <c r="B15" i="4"/>
  <c r="C16" i="4" s="1"/>
  <c r="B14" i="4"/>
  <c r="B13" i="4"/>
  <c r="B12" i="4"/>
  <c r="B11" i="4"/>
  <c r="C12" i="4" s="1"/>
  <c r="B10" i="4"/>
  <c r="B9" i="4"/>
  <c r="B8" i="4"/>
  <c r="B7" i="4"/>
  <c r="C8" i="4" s="1"/>
  <c r="B6" i="4"/>
  <c r="B5" i="4"/>
  <c r="B4" i="4"/>
  <c r="B3" i="4"/>
  <c r="C4" i="4" s="1"/>
  <c r="B36" i="3"/>
  <c r="B35" i="3"/>
  <c r="B34" i="3"/>
  <c r="B33" i="3"/>
  <c r="C34" i="3" s="1"/>
  <c r="B32" i="3"/>
  <c r="B31" i="3"/>
  <c r="B30" i="3"/>
  <c r="B29" i="3"/>
  <c r="C30" i="3" s="1"/>
  <c r="B28" i="3"/>
  <c r="B27" i="3"/>
  <c r="B26" i="3"/>
  <c r="B25" i="3"/>
  <c r="C26" i="3" s="1"/>
  <c r="B24" i="3"/>
  <c r="B23" i="3"/>
  <c r="B22" i="3"/>
  <c r="B21" i="3"/>
  <c r="C22" i="3" s="1"/>
  <c r="B20" i="3"/>
  <c r="B19" i="3"/>
  <c r="B18" i="3"/>
  <c r="B17" i="3"/>
  <c r="C18" i="3" s="1"/>
  <c r="B16" i="3"/>
  <c r="B15" i="3"/>
  <c r="B14" i="3"/>
  <c r="B13" i="3"/>
  <c r="C14" i="3" s="1"/>
  <c r="B12" i="3"/>
  <c r="B11" i="3"/>
  <c r="B10" i="3"/>
  <c r="B9" i="3"/>
  <c r="C10" i="3" s="1"/>
  <c r="B8" i="3"/>
  <c r="B7" i="3"/>
  <c r="B6" i="3"/>
  <c r="B5" i="3"/>
  <c r="C6" i="3" s="1"/>
  <c r="B4" i="3"/>
  <c r="B3" i="3"/>
  <c r="B36" i="2"/>
  <c r="B35" i="2"/>
  <c r="C36" i="2" s="1"/>
  <c r="B34" i="2"/>
  <c r="B33" i="2"/>
  <c r="H33" i="9" s="1"/>
  <c r="B32" i="2"/>
  <c r="B31" i="2"/>
  <c r="C32" i="2" s="1"/>
  <c r="B30" i="2"/>
  <c r="B29" i="2"/>
  <c r="B28" i="2"/>
  <c r="B27" i="2"/>
  <c r="C28" i="2" s="1"/>
  <c r="B26" i="2"/>
  <c r="B25" i="2"/>
  <c r="B24" i="2"/>
  <c r="B23" i="2"/>
  <c r="C24" i="2" s="1"/>
  <c r="B22" i="2"/>
  <c r="B21" i="2"/>
  <c r="H21" i="9" s="1"/>
  <c r="J21" i="9" s="1"/>
  <c r="B20" i="2"/>
  <c r="B19" i="2"/>
  <c r="C20" i="2" s="1"/>
  <c r="B18" i="2"/>
  <c r="B17" i="2"/>
  <c r="H17" i="9" s="1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33" i="9"/>
  <c r="D30" i="9"/>
  <c r="J17" i="9"/>
  <c r="D17" i="9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K5" i="9"/>
  <c r="J5" i="9"/>
  <c r="D5" i="9"/>
  <c r="E6" i="9" s="1"/>
  <c r="K4" i="9"/>
  <c r="J4" i="9"/>
  <c r="D4" i="9"/>
  <c r="E5" i="9" s="1"/>
  <c r="C36" i="8"/>
  <c r="C35" i="8"/>
  <c r="D36" i="8" s="1"/>
  <c r="C33" i="8"/>
  <c r="D33" i="8" s="1"/>
  <c r="C32" i="8"/>
  <c r="C29" i="8"/>
  <c r="C28" i="8"/>
  <c r="C25" i="8"/>
  <c r="C24" i="8"/>
  <c r="C22" i="8"/>
  <c r="C21" i="8"/>
  <c r="D21" i="8" s="1"/>
  <c r="C20" i="8"/>
  <c r="C18" i="8"/>
  <c r="C17" i="8"/>
  <c r="D17" i="8" s="1"/>
  <c r="C16" i="8"/>
  <c r="C15" i="8"/>
  <c r="D16" i="8" s="1"/>
  <c r="C14" i="8"/>
  <c r="D14" i="8" s="1"/>
  <c r="E14" i="8" s="1"/>
  <c r="C13" i="8"/>
  <c r="D13" i="8" s="1"/>
  <c r="C12" i="8"/>
  <c r="C11" i="8"/>
  <c r="D12" i="8" s="1"/>
  <c r="C10" i="8"/>
  <c r="D10" i="8" s="1"/>
  <c r="E10" i="8" s="1"/>
  <c r="C9" i="8"/>
  <c r="D9" i="8" s="1"/>
  <c r="C8" i="8"/>
  <c r="C7" i="8"/>
  <c r="C5" i="8"/>
  <c r="D5" i="8" s="1"/>
  <c r="C4" i="8"/>
  <c r="C36" i="7"/>
  <c r="C35" i="7"/>
  <c r="D36" i="7" s="1"/>
  <c r="C34" i="7"/>
  <c r="D34" i="7" s="1"/>
  <c r="E34" i="7" s="1"/>
  <c r="C32" i="7"/>
  <c r="C31" i="7"/>
  <c r="D32" i="7" s="1"/>
  <c r="C30" i="7"/>
  <c r="D30" i="7" s="1"/>
  <c r="E30" i="7" s="1"/>
  <c r="C28" i="7"/>
  <c r="C27" i="7"/>
  <c r="C24" i="7"/>
  <c r="C23" i="7"/>
  <c r="D24" i="7" s="1"/>
  <c r="C20" i="7"/>
  <c r="C19" i="7"/>
  <c r="C17" i="7"/>
  <c r="C16" i="7"/>
  <c r="C15" i="7"/>
  <c r="C13" i="7"/>
  <c r="C12" i="7"/>
  <c r="C11" i="7"/>
  <c r="C10" i="7"/>
  <c r="C9" i="7"/>
  <c r="D9" i="7" s="1"/>
  <c r="C8" i="7"/>
  <c r="C7" i="7"/>
  <c r="D8" i="7" s="1"/>
  <c r="C6" i="7"/>
  <c r="D5" i="7"/>
  <c r="C4" i="7"/>
  <c r="C36" i="6"/>
  <c r="C35" i="6"/>
  <c r="D36" i="6" s="1"/>
  <c r="C34" i="6"/>
  <c r="C33" i="6"/>
  <c r="C32" i="6"/>
  <c r="C30" i="6"/>
  <c r="C29" i="6"/>
  <c r="C28" i="6"/>
  <c r="C26" i="6"/>
  <c r="C25" i="6"/>
  <c r="C24" i="6"/>
  <c r="C22" i="6"/>
  <c r="C21" i="6"/>
  <c r="C18" i="6"/>
  <c r="C17" i="6"/>
  <c r="D17" i="6" s="1"/>
  <c r="C15" i="6"/>
  <c r="C14" i="6"/>
  <c r="D14" i="6" s="1"/>
  <c r="C13" i="6"/>
  <c r="C11" i="6"/>
  <c r="D12" i="6" s="1"/>
  <c r="C10" i="6"/>
  <c r="D10" i="6" s="1"/>
  <c r="C9" i="6"/>
  <c r="C7" i="6"/>
  <c r="D8" i="6" s="1"/>
  <c r="C6" i="6"/>
  <c r="C5" i="6"/>
  <c r="C4" i="6"/>
  <c r="C36" i="5"/>
  <c r="C35" i="5"/>
  <c r="C34" i="5"/>
  <c r="C33" i="5"/>
  <c r="D33" i="5" s="1"/>
  <c r="C32" i="5"/>
  <c r="C31" i="5"/>
  <c r="C30" i="5"/>
  <c r="C29" i="5"/>
  <c r="D29" i="5" s="1"/>
  <c r="C28" i="5"/>
  <c r="C27" i="5"/>
  <c r="C26" i="5"/>
  <c r="C25" i="5"/>
  <c r="D25" i="5" s="1"/>
  <c r="C24" i="5"/>
  <c r="C23" i="5"/>
  <c r="C22" i="5"/>
  <c r="C21" i="5"/>
  <c r="D21" i="5" s="1"/>
  <c r="C20" i="5"/>
  <c r="C19" i="5"/>
  <c r="C18" i="5"/>
  <c r="C17" i="5"/>
  <c r="D17" i="5" s="1"/>
  <c r="C16" i="5"/>
  <c r="C15" i="5"/>
  <c r="C14" i="5"/>
  <c r="C13" i="5"/>
  <c r="D13" i="5" s="1"/>
  <c r="C12" i="5"/>
  <c r="C11" i="5"/>
  <c r="C10" i="5"/>
  <c r="C8" i="5"/>
  <c r="C7" i="5"/>
  <c r="D7" i="5" s="1"/>
  <c r="E7" i="5" s="1"/>
  <c r="C5" i="5"/>
  <c r="C4" i="5"/>
  <c r="C34" i="4"/>
  <c r="C33" i="4"/>
  <c r="D33" i="4" s="1"/>
  <c r="C30" i="4"/>
  <c r="C29" i="4"/>
  <c r="D29" i="4" s="1"/>
  <c r="C26" i="4"/>
  <c r="C25" i="4"/>
  <c r="D25" i="4" s="1"/>
  <c r="C22" i="4"/>
  <c r="C21" i="4"/>
  <c r="D21" i="4" s="1"/>
  <c r="C18" i="4"/>
  <c r="C17" i="4"/>
  <c r="D17" i="4" s="1"/>
  <c r="C14" i="4"/>
  <c r="C13" i="4"/>
  <c r="D13" i="4" s="1"/>
  <c r="C10" i="4"/>
  <c r="C9" i="4"/>
  <c r="D9" i="4" s="1"/>
  <c r="C6" i="4"/>
  <c r="D6" i="4" s="1"/>
  <c r="D5" i="4"/>
  <c r="C5" i="4"/>
  <c r="C36" i="3"/>
  <c r="C35" i="3"/>
  <c r="C32" i="3"/>
  <c r="C31" i="3"/>
  <c r="D31" i="3" s="1"/>
  <c r="C28" i="3"/>
  <c r="C27" i="3"/>
  <c r="C24" i="3"/>
  <c r="C23" i="3"/>
  <c r="D23" i="3" s="1"/>
  <c r="C20" i="3"/>
  <c r="C19" i="3"/>
  <c r="C16" i="3"/>
  <c r="C15" i="3"/>
  <c r="D16" i="3" s="1"/>
  <c r="C12" i="3"/>
  <c r="C11" i="3"/>
  <c r="C8" i="3"/>
  <c r="C7" i="3"/>
  <c r="D7" i="3" s="1"/>
  <c r="C5" i="3"/>
  <c r="D5" i="3" s="1"/>
  <c r="C4" i="3"/>
  <c r="C34" i="2"/>
  <c r="C33" i="2"/>
  <c r="D33" i="2" s="1"/>
  <c r="C30" i="2"/>
  <c r="D30" i="2" s="1"/>
  <c r="C29" i="2"/>
  <c r="C26" i="2"/>
  <c r="C25" i="2"/>
  <c r="D25" i="2" s="1"/>
  <c r="C22" i="2"/>
  <c r="D22" i="2" s="1"/>
  <c r="C21" i="2"/>
  <c r="C18" i="2"/>
  <c r="C17" i="2"/>
  <c r="C14" i="2"/>
  <c r="D14" i="2" s="1"/>
  <c r="C13" i="2"/>
  <c r="C10" i="2"/>
  <c r="C9" i="2"/>
  <c r="C6" i="2"/>
  <c r="D6" i="2" s="1"/>
  <c r="C5" i="2"/>
  <c r="D33" i="9" l="1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D15" i="6"/>
  <c r="E15" i="6" s="1"/>
  <c r="D18" i="4"/>
  <c r="E18" i="4" s="1"/>
  <c r="D34" i="4"/>
  <c r="E34" i="4" s="1"/>
  <c r="D18" i="2"/>
  <c r="D34" i="2"/>
  <c r="E34" i="2" s="1"/>
  <c r="D18" i="6"/>
  <c r="E18" i="6" s="1"/>
  <c r="D6" i="3"/>
  <c r="E6" i="3" s="1"/>
  <c r="D9" i="5"/>
  <c r="E9" i="5" s="1"/>
  <c r="D24" i="6"/>
  <c r="D23" i="6"/>
  <c r="D28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E22" i="4" s="1"/>
  <c r="D30" i="4"/>
  <c r="E30" i="4" s="1"/>
  <c r="D5" i="5"/>
  <c r="D10" i="5"/>
  <c r="E10" i="5" s="1"/>
  <c r="D14" i="5"/>
  <c r="E14" i="5" s="1"/>
  <c r="D18" i="5"/>
  <c r="E18" i="5" s="1"/>
  <c r="D22" i="5"/>
  <c r="E22" i="5" s="1"/>
  <c r="D26" i="5"/>
  <c r="E26" i="5" s="1"/>
  <c r="D30" i="5"/>
  <c r="D34" i="5"/>
  <c r="D5" i="6"/>
  <c r="D21" i="6"/>
  <c r="D31" i="6"/>
  <c r="D19" i="7"/>
  <c r="E19" i="7" s="1"/>
  <c r="D28" i="7"/>
  <c r="D27" i="7"/>
  <c r="E6" i="2"/>
  <c r="E22" i="2"/>
  <c r="D25" i="6"/>
  <c r="D13" i="7"/>
  <c r="E14" i="7" s="1"/>
  <c r="D25" i="8"/>
  <c r="E26" i="11"/>
  <c r="D26" i="11"/>
  <c r="C4" i="2"/>
  <c r="D5" i="2" s="1"/>
  <c r="C7" i="2"/>
  <c r="D7" i="2" s="1"/>
  <c r="C11" i="2"/>
  <c r="D11" i="2" s="1"/>
  <c r="C15" i="2"/>
  <c r="D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E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D11" i="5"/>
  <c r="E11" i="5" s="1"/>
  <c r="D15" i="5"/>
  <c r="E15" i="5" s="1"/>
  <c r="D19" i="5"/>
  <c r="E19" i="5" s="1"/>
  <c r="D23" i="5"/>
  <c r="E23" i="5" s="1"/>
  <c r="D27" i="5"/>
  <c r="E27" i="5" s="1"/>
  <c r="D31" i="5"/>
  <c r="E31" i="5" s="1"/>
  <c r="D35" i="5"/>
  <c r="E35" i="5" s="1"/>
  <c r="C19" i="6"/>
  <c r="D20" i="6" s="1"/>
  <c r="D26" i="6"/>
  <c r="E26" i="6" s="1"/>
  <c r="D30" i="6"/>
  <c r="D33" i="6"/>
  <c r="D12" i="7"/>
  <c r="C21" i="7"/>
  <c r="D21" i="7" s="1"/>
  <c r="C25" i="7"/>
  <c r="D25" i="7" s="1"/>
  <c r="D35" i="7"/>
  <c r="E35" i="7" s="1"/>
  <c r="D15" i="8"/>
  <c r="E15" i="8" s="1"/>
  <c r="C26" i="8"/>
  <c r="D26" i="8" s="1"/>
  <c r="E26" i="8" s="1"/>
  <c r="C30" i="8"/>
  <c r="D30" i="8" s="1"/>
  <c r="E7" i="11"/>
  <c r="E11" i="11"/>
  <c r="E15" i="11"/>
  <c r="E19" i="11"/>
  <c r="E23" i="11"/>
  <c r="E27" i="11"/>
  <c r="E31" i="11"/>
  <c r="E35" i="11"/>
  <c r="D29" i="6"/>
  <c r="D10" i="7"/>
  <c r="E10" i="7" s="1"/>
  <c r="D18" i="8"/>
  <c r="E18" i="8" s="1"/>
  <c r="E18" i="11"/>
  <c r="D18" i="11"/>
  <c r="C8" i="2"/>
  <c r="D9" i="2" s="1"/>
  <c r="E9" i="2" s="1"/>
  <c r="C12" i="2"/>
  <c r="D13" i="2" s="1"/>
  <c r="E14" i="2" s="1"/>
  <c r="C16" i="2"/>
  <c r="D17" i="2" s="1"/>
  <c r="D6" i="6"/>
  <c r="E6" i="6" s="1"/>
  <c r="D9" i="6"/>
  <c r="E10" i="6" s="1"/>
  <c r="D13" i="6"/>
  <c r="E14" i="6" s="1"/>
  <c r="D34" i="6"/>
  <c r="E34" i="6" s="1"/>
  <c r="D11" i="7"/>
  <c r="E11" i="7" s="1"/>
  <c r="D16" i="7"/>
  <c r="D20" i="7"/>
  <c r="C6" i="8"/>
  <c r="D6" i="8" s="1"/>
  <c r="E6" i="8" s="1"/>
  <c r="D27" i="11"/>
  <c r="D22" i="6"/>
  <c r="E22" i="6" s="1"/>
  <c r="D6" i="7"/>
  <c r="E6" i="7" s="1"/>
  <c r="D17" i="7"/>
  <c r="E18" i="7" s="1"/>
  <c r="D22" i="8"/>
  <c r="E22" i="8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7" i="2"/>
  <c r="E15" i="2"/>
  <c r="E23" i="2"/>
  <c r="E11" i="4"/>
  <c r="E27" i="4"/>
  <c r="E11" i="2"/>
  <c r="E19" i="2"/>
  <c r="E35" i="2"/>
  <c r="E7" i="4"/>
  <c r="E23" i="4"/>
  <c r="E29" i="2"/>
  <c r="E33" i="2"/>
  <c r="E17" i="4"/>
  <c r="E21" i="4"/>
  <c r="E33" i="4"/>
  <c r="D8" i="2"/>
  <c r="E8" i="2" s="1"/>
  <c r="D12" i="2"/>
  <c r="E12" i="2" s="1"/>
  <c r="D16" i="2"/>
  <c r="E16" i="2" s="1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E36" i="3" s="1"/>
  <c r="D8" i="4"/>
  <c r="E8" i="4" s="1"/>
  <c r="D12" i="4"/>
  <c r="E12" i="4" s="1"/>
  <c r="D24" i="4"/>
  <c r="E24" i="4" s="1"/>
  <c r="D28" i="4"/>
  <c r="E28" i="4" s="1"/>
  <c r="H18" i="9"/>
  <c r="J18" i="9" s="1"/>
  <c r="D19" i="9"/>
  <c r="D18" i="9"/>
  <c r="E18" i="9" s="1"/>
  <c r="I18" i="9"/>
  <c r="K18" i="9" s="1"/>
  <c r="N11" i="9" s="1"/>
  <c r="D27" i="2"/>
  <c r="E27" i="2" s="1"/>
  <c r="D31" i="2"/>
  <c r="E31" i="2" s="1"/>
  <c r="D11" i="3"/>
  <c r="D15" i="3"/>
  <c r="D19" i="3"/>
  <c r="D15" i="4"/>
  <c r="E15" i="4" s="1"/>
  <c r="D19" i="4"/>
  <c r="E19" i="4" s="1"/>
  <c r="D31" i="4"/>
  <c r="E31" i="4" s="1"/>
  <c r="D35" i="4"/>
  <c r="E35" i="4" s="1"/>
  <c r="E6" i="5"/>
  <c r="D12" i="5"/>
  <c r="D16" i="5"/>
  <c r="D20" i="5"/>
  <c r="D24" i="5"/>
  <c r="D28" i="5"/>
  <c r="E30" i="5"/>
  <c r="D32" i="5"/>
  <c r="E34" i="5"/>
  <c r="D36" i="5"/>
  <c r="E36" i="5" s="1"/>
  <c r="E13" i="6"/>
  <c r="E21" i="6"/>
  <c r="E29" i="6"/>
  <c r="E9" i="7"/>
  <c r="E17" i="7"/>
  <c r="E25" i="7"/>
  <c r="E33" i="7"/>
  <c r="E13" i="8"/>
  <c r="E21" i="8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E34" i="9" s="1"/>
  <c r="I34" i="9"/>
  <c r="K34" i="9" s="1"/>
  <c r="E8" i="6"/>
  <c r="D11" i="6"/>
  <c r="E16" i="6"/>
  <c r="D19" i="6"/>
  <c r="E24" i="6"/>
  <c r="D27" i="6"/>
  <c r="E32" i="6"/>
  <c r="D35" i="6"/>
  <c r="D7" i="7"/>
  <c r="E12" i="7"/>
  <c r="D15" i="7"/>
  <c r="E20" i="7"/>
  <c r="D23" i="7"/>
  <c r="E28" i="7"/>
  <c r="D31" i="7"/>
  <c r="E36" i="7"/>
  <c r="D11" i="8"/>
  <c r="E16" i="8"/>
  <c r="D19" i="8"/>
  <c r="E24" i="8"/>
  <c r="D27" i="8"/>
  <c r="D35" i="8"/>
  <c r="E9" i="6"/>
  <c r="E17" i="6"/>
  <c r="E25" i="6"/>
  <c r="E33" i="6"/>
  <c r="E13" i="7"/>
  <c r="E21" i="7"/>
  <c r="E29" i="7"/>
  <c r="E9" i="8"/>
  <c r="E17" i="8"/>
  <c r="E25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E20" i="9" s="1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6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H32" i="11" l="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11" i="3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E23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9" i="4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12" i="6"/>
  <c r="E35" i="9"/>
  <c r="E27" i="9"/>
  <c r="F32" i="10"/>
  <c r="E24" i="5"/>
  <c r="E25" i="5"/>
  <c r="E19" i="9"/>
  <c r="E25" i="4"/>
  <c r="E9" i="4"/>
  <c r="E17" i="2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7" i="7"/>
  <c r="E8" i="7"/>
  <c r="E32" i="5"/>
  <c r="E33" i="5"/>
  <c r="E20" i="5"/>
  <c r="E21" i="5"/>
  <c r="E20" i="3"/>
  <c r="E13" i="2"/>
  <c r="E16" i="4"/>
  <c r="E28" i="2"/>
  <c r="E20" i="4"/>
  <c r="E9" i="3"/>
  <c r="L12" i="11" l="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<sst xmlns="http://schemas.openxmlformats.org/spreadsheetml/2006/main" count="118" uniqueCount="36">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</sst>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Casi_totali!$B$3:$B$35</c:f>
              <c:numCache>
                <c:formatCode>General</c:formatCode>
                <c:ptCount val="3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Casi_totali!$C$3:$C$35</c:f>
              <c:numCache>
                <c:formatCode>General</c:formatCode>
                <c:ptCount val="3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Casi_totali!$D$3:$D$35</c:f>
              <c:numCache>
                <c:formatCode>General</c:formatCode>
                <c:ptCount val="3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Casi_totali!$E$3:$E$35</c:f>
              <c:numCache>
                <c:formatCode>General</c:formatCode>
                <c:ptCount val="33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69.893799153872592</c:v>
                </c:pt>
                <c:pt idx="1">
                  <c:v>82.790470802292674</c:v>
                </c:pt>
                <c:pt idx="2">
                  <c:v>98.054802818765694</c:v>
                </c:pt>
                <c:pt idx="3">
                  <c:v>116.11663640745364</c:v>
                </c:pt>
                <c:pt idx="4">
                  <c:v>137.48191014674288</c:v>
                </c:pt>
                <c:pt idx="5">
                  <c:v>162.74535397838051</c:v>
                </c:pt>
                <c:pt idx="6">
                  <c:v>192.60498654507296</c:v>
                </c:pt>
                <c:pt idx="7">
                  <c:v>227.87854131902176</c:v>
                </c:pt>
                <c:pt idx="8">
                  <c:v>269.52189434126319</c:v>
                </c:pt>
                <c:pt idx="9">
                  <c:v>318.64947871467035</c:v>
                </c:pt>
                <c:pt idx="10">
                  <c:v>376.55653481055248</c:v>
                </c:pt>
                <c:pt idx="11">
                  <c:v>444.74284360197379</c:v>
                </c:pt>
                <c:pt idx="12">
                  <c:v>524.93730337297586</c:v>
                </c:pt>
                <c:pt idx="13">
                  <c:v>619.12231435474973</c:v>
                </c:pt>
                <c:pt idx="14">
                  <c:v>729.5564080348878</c:v>
                </c:pt>
                <c:pt idx="15">
                  <c:v>858.79287782634742</c:v>
                </c:pt>
                <c:pt idx="16">
                  <c:v>1009.6913259319738</c:v>
                </c:pt>
                <c:pt idx="17">
                  <c:v>1185.4180501327489</c:v>
                </c:pt>
                <c:pt idx="18">
                  <c:v>1389.4301051841926</c:v>
                </c:pt>
                <c:pt idx="19">
                  <c:v>1625.4367987208639</c:v>
                </c:pt>
                <c:pt idx="20">
                  <c:v>1897.3315196342078</c:v>
                </c:pt>
                <c:pt idx="21">
                  <c:v>2209.0864559877905</c:v>
                </c:pt>
                <c:pt idx="22">
                  <c:v>2564.603366703067</c:v>
                </c:pt>
                <c:pt idx="23">
                  <c:v>2967.5156488520984</c:v>
                </c:pt>
                <c:pt idx="24">
                  <c:v>3420.9410270668745</c:v>
                </c:pt>
                <c:pt idx="25">
                  <c:v>3927.1906721204164</c:v>
                </c:pt>
                <c:pt idx="26">
                  <c:v>4487.4494235797074</c:v>
                </c:pt>
                <c:pt idx="27">
                  <c:v>5101.4523388582447</c:v>
                </c:pt>
                <c:pt idx="28">
                  <c:v>5767.1933584230728</c:v>
                </c:pt>
                <c:pt idx="29">
                  <c:v>6480.7098201110794</c:v>
                </c:pt>
                <c:pt idx="30">
                  <c:v>7235.9886269790468</c:v>
                </c:pt>
                <c:pt idx="31">
                  <c:v>8025.0331220903608</c:v>
                </c:pt>
                <c:pt idx="32">
                  <c:v>8838.1127802135688</c:v>
                </c:pt>
                <c:pt idx="33">
                  <c:v>9664.1921090628566</c:v>
                </c:pt>
                <c:pt idx="34">
                  <c:v>10491.505319105838</c:v>
                </c:pt>
                <c:pt idx="35">
                  <c:v>11308.216410808436</c:v>
                </c:pt>
                <c:pt idx="36">
                  <c:v>12103.087614583919</c:v>
                </c:pt>
                <c:pt idx="37">
                  <c:v>12866.077449663342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128.96671648420082</c:v>
                </c:pt>
                <c:pt idx="2">
                  <c:v>152.6433201647302</c:v>
                </c:pt>
                <c:pt idx="3">
                  <c:v>180.61833588687946</c:v>
                </c:pt>
                <c:pt idx="4">
                  <c:v>213.65273739289236</c:v>
                </c:pt>
                <c:pt idx="5">
                  <c:v>252.6344383163763</c:v>
                </c:pt>
                <c:pt idx="6">
                  <c:v>298.59632566692454</c:v>
                </c:pt>
                <c:pt idx="7">
                  <c:v>352.73554773948803</c:v>
                </c:pt>
                <c:pt idx="8">
                  <c:v>416.43353022241428</c:v>
                </c:pt>
                <c:pt idx="9">
                  <c:v>491.2758437340716</c:v>
                </c:pt>
                <c:pt idx="10">
                  <c:v>579.07056095882126</c:v>
                </c:pt>
                <c:pt idx="11">
                  <c:v>681.86308791421311</c:v>
                </c:pt>
                <c:pt idx="12">
                  <c:v>801.94459771002073</c:v>
                </c:pt>
                <c:pt idx="13">
                  <c:v>941.85010981773871</c:v>
                </c:pt>
                <c:pt idx="14">
                  <c:v>1104.3409368013806</c:v>
                </c:pt>
                <c:pt idx="15">
                  <c:v>1292.3646979145963</c:v>
                </c:pt>
                <c:pt idx="16">
                  <c:v>1508.9844810562636</c:v>
                </c:pt>
                <c:pt idx="17">
                  <c:v>1757.2672420077515</c:v>
                </c:pt>
                <c:pt idx="18">
                  <c:v>2040.1205505144367</c:v>
                </c:pt>
                <c:pt idx="19">
                  <c:v>2360.0669353667126</c:v>
                </c:pt>
                <c:pt idx="20">
                  <c:v>2718.9472091334392</c:v>
                </c:pt>
                <c:pt idx="21">
                  <c:v>3117.5493635358271</c:v>
                </c:pt>
                <c:pt idx="22">
                  <c:v>3555.1691071527648</c:v>
                </c:pt>
                <c:pt idx="23">
                  <c:v>4029.122821490314</c:v>
                </c:pt>
                <c:pt idx="24">
                  <c:v>4534.2537821477617</c:v>
                </c:pt>
                <c:pt idx="25">
                  <c:v>5062.4964505354183</c:v>
                </c:pt>
                <c:pt idx="26">
                  <c:v>5602.5875145929103</c:v>
                </c:pt>
                <c:pt idx="27">
                  <c:v>6140.0291527853733</c:v>
                </c:pt>
                <c:pt idx="28">
                  <c:v>6657.4101956482809</c:v>
                </c:pt>
                <c:pt idx="29">
                  <c:v>7135.1646168800653</c:v>
                </c:pt>
                <c:pt idx="30">
                  <c:v>7552.7880686796743</c:v>
                </c:pt>
                <c:pt idx="31">
                  <c:v>7890.4449511131406</c:v>
                </c:pt>
                <c:pt idx="32">
                  <c:v>8130.7965812320799</c:v>
                </c:pt>
                <c:pt idx="33">
                  <c:v>8260.7932884928778</c:v>
                </c:pt>
                <c:pt idx="34">
                  <c:v>8273.1321004298115</c:v>
                </c:pt>
                <c:pt idx="35">
                  <c:v>8167.1109170259842</c:v>
                </c:pt>
                <c:pt idx="36">
                  <c:v>7948.7120377548308</c:v>
                </c:pt>
                <c:pt idx="37">
                  <c:v>7629.8983507942285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69.893799153872592</c:v>
                </c:pt>
                <c:pt idx="1">
                  <c:v>82.790470802292674</c:v>
                </c:pt>
                <c:pt idx="2">
                  <c:v>98.054802818765694</c:v>
                </c:pt>
                <c:pt idx="3">
                  <c:v>116.11663640745364</c:v>
                </c:pt>
                <c:pt idx="4">
                  <c:v>137.48191014674288</c:v>
                </c:pt>
                <c:pt idx="5">
                  <c:v>162.74535397838051</c:v>
                </c:pt>
                <c:pt idx="6">
                  <c:v>192.60498654507296</c:v>
                </c:pt>
                <c:pt idx="7">
                  <c:v>227.87854131902176</c:v>
                </c:pt>
                <c:pt idx="8">
                  <c:v>269.52189434126319</c:v>
                </c:pt>
                <c:pt idx="9">
                  <c:v>318.64947871467035</c:v>
                </c:pt>
                <c:pt idx="10">
                  <c:v>376.55653481055248</c:v>
                </c:pt>
                <c:pt idx="11">
                  <c:v>444.74284360197379</c:v>
                </c:pt>
                <c:pt idx="12">
                  <c:v>524.93730337297586</c:v>
                </c:pt>
                <c:pt idx="13">
                  <c:v>619.12231435474973</c:v>
                </c:pt>
                <c:pt idx="14">
                  <c:v>729.5564080348878</c:v>
                </c:pt>
                <c:pt idx="15">
                  <c:v>858.79287782634742</c:v>
                </c:pt>
                <c:pt idx="16">
                  <c:v>1009.6913259319738</c:v>
                </c:pt>
                <c:pt idx="17">
                  <c:v>1185.4180501327489</c:v>
                </c:pt>
                <c:pt idx="18">
                  <c:v>1389.4301051841926</c:v>
                </c:pt>
                <c:pt idx="19">
                  <c:v>1625.4367987208639</c:v>
                </c:pt>
                <c:pt idx="20">
                  <c:v>1897.3315196342078</c:v>
                </c:pt>
                <c:pt idx="21">
                  <c:v>2209.0864559877905</c:v>
                </c:pt>
                <c:pt idx="22">
                  <c:v>2564.603366703067</c:v>
                </c:pt>
                <c:pt idx="23">
                  <c:v>2967.5156488520984</c:v>
                </c:pt>
                <c:pt idx="24">
                  <c:v>3420.9410270668745</c:v>
                </c:pt>
                <c:pt idx="25">
                  <c:v>3927.1906721204164</c:v>
                </c:pt>
                <c:pt idx="26">
                  <c:v>4487.4494235797074</c:v>
                </c:pt>
                <c:pt idx="27">
                  <c:v>5101.4523388582447</c:v>
                </c:pt>
                <c:pt idx="28">
                  <c:v>5767.1933584230728</c:v>
                </c:pt>
                <c:pt idx="29">
                  <c:v>6480.7098201110794</c:v>
                </c:pt>
                <c:pt idx="30">
                  <c:v>7235.9886269790468</c:v>
                </c:pt>
                <c:pt idx="31">
                  <c:v>8025.0331220903608</c:v>
                </c:pt>
                <c:pt idx="32">
                  <c:v>8838.1127802135688</c:v>
                </c:pt>
                <c:pt idx="33">
                  <c:v>9664.1921090628566</c:v>
                </c:pt>
                <c:pt idx="34">
                  <c:v>10491.505319105838</c:v>
                </c:pt>
                <c:pt idx="35">
                  <c:v>11308.216410808436</c:v>
                </c:pt>
                <c:pt idx="36">
                  <c:v>12103.087614583919</c:v>
                </c:pt>
                <c:pt idx="37">
                  <c:v>12866.077449663342</c:v>
                </c:pt>
                <c:pt idx="38">
                  <c:v>13588.803539842638</c:v>
                </c:pt>
                <c:pt idx="39">
                  <c:v>14264.830678238301</c:v>
                </c:pt>
                <c:pt idx="40">
                  <c:v>14889.774485600659</c:v>
                </c:pt>
                <c:pt idx="41">
                  <c:v>15461.23805982058</c:v>
                </c:pt>
                <c:pt idx="42">
                  <c:v>15978.617998801123</c:v>
                </c:pt>
                <c:pt idx="43">
                  <c:v>16442.825005084276</c:v>
                </c:pt>
                <c:pt idx="44">
                  <c:v>16855.963825737646</c:v>
                </c:pt>
                <c:pt idx="45">
                  <c:v>17221.010280241419</c:v>
                </c:pt>
                <c:pt idx="46">
                  <c:v>17541.51285915012</c:v>
                </c:pt>
                <c:pt idx="47">
                  <c:v>17821.335654295501</c:v>
                </c:pt>
                <c:pt idx="48">
                  <c:v>18064.450078999096</c:v>
                </c:pt>
                <c:pt idx="49">
                  <c:v>18274.775842610081</c:v>
                </c:pt>
                <c:pt idx="50">
                  <c:v>18456.067085881281</c:v>
                </c:pt>
                <c:pt idx="51">
                  <c:v>18611.837132628865</c:v>
                </c:pt>
                <c:pt idx="52">
                  <c:v>18745.314446475961</c:v>
                </c:pt>
                <c:pt idx="53">
                  <c:v>18859.422564904489</c:v>
                </c:pt>
                <c:pt idx="54">
                  <c:v>18956.777566114659</c:v>
                </c:pt>
                <c:pt idx="55">
                  <c:v>19039.697674525287</c:v>
                </c:pt>
                <c:pt idx="56">
                  <c:v>19110.220708517416</c:v>
                </c:pt>
                <c:pt idx="57">
                  <c:v>19170.126091277176</c:v>
                </c:pt>
                <c:pt idx="58">
                  <c:v>19220.959020379301</c:v>
                </c:pt>
                <c:pt idx="59">
                  <c:v>19264.055105061096</c:v>
                </c:pt>
                <c:pt idx="60">
                  <c:v>19300.564338036507</c:v>
                </c:pt>
                <c:pt idx="61">
                  <c:v>19331.473689855655</c:v>
                </c:pt>
                <c:pt idx="62">
                  <c:v>19357.627921511281</c:v>
                </c:pt>
                <c:pt idx="63">
                  <c:v>19379.748428502113</c:v>
                </c:pt>
                <c:pt idx="64">
                  <c:v>19398.450077782141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128.96671648420082</c:v>
                </c:pt>
                <c:pt idx="2">
                  <c:v>152.6433201647302</c:v>
                </c:pt>
                <c:pt idx="3">
                  <c:v>180.61833588687946</c:v>
                </c:pt>
                <c:pt idx="4">
                  <c:v>213.65273739289236</c:v>
                </c:pt>
                <c:pt idx="5">
                  <c:v>252.6344383163763</c:v>
                </c:pt>
                <c:pt idx="6">
                  <c:v>298.59632566692454</c:v>
                </c:pt>
                <c:pt idx="7">
                  <c:v>352.73554773948803</c:v>
                </c:pt>
                <c:pt idx="8">
                  <c:v>416.43353022241428</c:v>
                </c:pt>
                <c:pt idx="9">
                  <c:v>491.2758437340716</c:v>
                </c:pt>
                <c:pt idx="10">
                  <c:v>579.07056095882126</c:v>
                </c:pt>
                <c:pt idx="11">
                  <c:v>681.86308791421311</c:v>
                </c:pt>
                <c:pt idx="12">
                  <c:v>801.94459771002073</c:v>
                </c:pt>
                <c:pt idx="13">
                  <c:v>941.85010981773871</c:v>
                </c:pt>
                <c:pt idx="14">
                  <c:v>1104.3409368013806</c:v>
                </c:pt>
                <c:pt idx="15">
                  <c:v>1292.3646979145963</c:v>
                </c:pt>
                <c:pt idx="16">
                  <c:v>1508.9844810562636</c:v>
                </c:pt>
                <c:pt idx="17">
                  <c:v>1757.2672420077515</c:v>
                </c:pt>
                <c:pt idx="18">
                  <c:v>2040.1205505144367</c:v>
                </c:pt>
                <c:pt idx="19">
                  <c:v>2360.0669353667126</c:v>
                </c:pt>
                <c:pt idx="20">
                  <c:v>2718.9472091334392</c:v>
                </c:pt>
                <c:pt idx="21">
                  <c:v>3117.5493635358271</c:v>
                </c:pt>
                <c:pt idx="22">
                  <c:v>3555.1691071527648</c:v>
                </c:pt>
                <c:pt idx="23">
                  <c:v>4029.122821490314</c:v>
                </c:pt>
                <c:pt idx="24">
                  <c:v>4534.2537821477617</c:v>
                </c:pt>
                <c:pt idx="25">
                  <c:v>5062.4964505354183</c:v>
                </c:pt>
                <c:pt idx="26">
                  <c:v>5602.5875145929103</c:v>
                </c:pt>
                <c:pt idx="27">
                  <c:v>6140.0291527853733</c:v>
                </c:pt>
                <c:pt idx="28">
                  <c:v>6657.4101956482809</c:v>
                </c:pt>
                <c:pt idx="29">
                  <c:v>7135.1646168800653</c:v>
                </c:pt>
                <c:pt idx="30">
                  <c:v>7552.7880686796743</c:v>
                </c:pt>
                <c:pt idx="31">
                  <c:v>7890.4449511131406</c:v>
                </c:pt>
                <c:pt idx="32">
                  <c:v>8130.7965812320799</c:v>
                </c:pt>
                <c:pt idx="33">
                  <c:v>8260.7932884928778</c:v>
                </c:pt>
                <c:pt idx="34">
                  <c:v>8273.1321004298115</c:v>
                </c:pt>
                <c:pt idx="35">
                  <c:v>8167.1109170259842</c:v>
                </c:pt>
                <c:pt idx="36">
                  <c:v>7948.7120377548308</c:v>
                </c:pt>
                <c:pt idx="37">
                  <c:v>7629.8983507942285</c:v>
                </c:pt>
                <c:pt idx="38">
                  <c:v>7227.2609017929608</c:v>
                </c:pt>
                <c:pt idx="39">
                  <c:v>6760.271383956624</c:v>
                </c:pt>
                <c:pt idx="40">
                  <c:v>6249.4380736235871</c:v>
                </c:pt>
                <c:pt idx="41">
                  <c:v>5714.635742199207</c:v>
                </c:pt>
                <c:pt idx="42">
                  <c:v>5173.7993898054265</c:v>
                </c:pt>
                <c:pt idx="43">
                  <c:v>4642.0700628315353</c:v>
                </c:pt>
                <c:pt idx="44">
                  <c:v>4131.388206533702</c:v>
                </c:pt>
                <c:pt idx="45">
                  <c:v>3650.4645450377211</c:v>
                </c:pt>
                <c:pt idx="46">
                  <c:v>3205.0257890870125</c:v>
                </c:pt>
                <c:pt idx="47">
                  <c:v>2798.2279514538095</c:v>
                </c:pt>
                <c:pt idx="48">
                  <c:v>2431.1442470359543</c:v>
                </c:pt>
                <c:pt idx="49">
                  <c:v>2103.2576361098472</c:v>
                </c:pt>
                <c:pt idx="50">
                  <c:v>1812.9124327120007</c:v>
                </c:pt>
                <c:pt idx="51">
                  <c:v>1557.7004674758427</c:v>
                </c:pt>
                <c:pt idx="52">
                  <c:v>1334.773138470955</c:v>
                </c:pt>
                <c:pt idx="53">
                  <c:v>1141.0811842852854</c:v>
                </c:pt>
                <c:pt idx="54">
                  <c:v>973.55001210169576</c:v>
                </c:pt>
                <c:pt idx="55">
                  <c:v>829.20108410628018</c:v>
                </c:pt>
                <c:pt idx="56">
                  <c:v>705.23033992129058</c:v>
                </c:pt>
                <c:pt idx="57">
                  <c:v>599.05382759759959</c:v>
                </c:pt>
                <c:pt idx="58">
                  <c:v>508.3292910212549</c:v>
                </c:pt>
                <c:pt idx="59">
                  <c:v>430.96084681794309</c:v>
                </c:pt>
                <c:pt idx="60">
                  <c:v>365.09232975411578</c:v>
                </c:pt>
                <c:pt idx="61">
                  <c:v>309.0935181914756</c:v>
                </c:pt>
                <c:pt idx="62">
                  <c:v>261.54231655626063</c:v>
                </c:pt>
                <c:pt idx="63">
                  <c:v>221.20506990831927</c:v>
                </c:pt>
                <c:pt idx="64">
                  <c:v>187.01649280028505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-62.893799153872592</c:v>
                </c:pt>
                <c:pt idx="1">
                  <c:v>-72.790470802292674</c:v>
                </c:pt>
                <c:pt idx="2">
                  <c:v>-86.054802818765694</c:v>
                </c:pt>
                <c:pt idx="3">
                  <c:v>-99.11663640745364</c:v>
                </c:pt>
                <c:pt idx="4">
                  <c:v>-116.48191014674288</c:v>
                </c:pt>
                <c:pt idx="5">
                  <c:v>-133.74535397838051</c:v>
                </c:pt>
                <c:pt idx="6">
                  <c:v>-158.60498654507296</c:v>
                </c:pt>
                <c:pt idx="7">
                  <c:v>-175.87854131902176</c:v>
                </c:pt>
                <c:pt idx="8">
                  <c:v>-190.52189434126319</c:v>
                </c:pt>
                <c:pt idx="9">
                  <c:v>-211.64947871467035</c:v>
                </c:pt>
                <c:pt idx="10">
                  <c:v>-228.55653481055248</c:v>
                </c:pt>
                <c:pt idx="11">
                  <c:v>-247.74284360197379</c:v>
                </c:pt>
                <c:pt idx="12">
                  <c:v>-291.93730337297586</c:v>
                </c:pt>
                <c:pt idx="13">
                  <c:v>-253.12231435474973</c:v>
                </c:pt>
                <c:pt idx="14">
                  <c:v>-266.5564080348878</c:v>
                </c:pt>
                <c:pt idx="15">
                  <c:v>-227.79287782634742</c:v>
                </c:pt>
                <c:pt idx="16">
                  <c:v>-182.69132593197378</c:v>
                </c:pt>
                <c:pt idx="17">
                  <c:v>-169.41805013274893</c:v>
                </c:pt>
                <c:pt idx="18">
                  <c:v>-123.4301051841926</c:v>
                </c:pt>
                <c:pt idx="19">
                  <c:v>-184.43679872086386</c:v>
                </c:pt>
                <c:pt idx="20">
                  <c:v>-88.33151963420778</c:v>
                </c:pt>
                <c:pt idx="21">
                  <c:v>-51.086455987790487</c:v>
                </c:pt>
                <c:pt idx="22">
                  <c:v>-61.603366703066968</c:v>
                </c:pt>
                <c:pt idx="23">
                  <c:v>10.484351147901634</c:v>
                </c:pt>
                <c:pt idx="24">
                  <c:v>-15.94102706687454</c:v>
                </c:pt>
                <c:pt idx="25">
                  <c:v>104.80932787958363</c:v>
                </c:pt>
                <c:pt idx="26">
                  <c:v>337.5505764202926</c:v>
                </c:pt>
                <c:pt idx="27">
                  <c:v>374.54766114175527</c:v>
                </c:pt>
                <c:pt idx="28">
                  <c:v>309.80664157692718</c:v>
                </c:pt>
                <c:pt idx="29">
                  <c:v>339.29017988892065</c:v>
                </c:pt>
                <c:pt idx="30">
                  <c:v>267.01137302095322</c:v>
                </c:pt>
                <c:pt idx="31">
                  <c:v>139.96687790963915</c:v>
                </c:pt>
                <c:pt idx="32">
                  <c:v>295.88721978643116</c:v>
                </c:pt>
                <c:pt idx="33">
                  <c:v>358.80789093714338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19</xdr:col>
      <xdr:colOff>163830</xdr:colOff>
      <xdr:row>8</xdr:row>
      <xdr:rowOff>163830</xdr:rowOff>
    </xdr:from>
    <xdr:to>
      <xdr:col>26</xdr:col>
      <xdr:colOff>41910</xdr:colOff>
      <xdr:row>24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E1" workbookViewId="0"/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>
        <v>1</v>
      </c>
      <c r="J3" s="3">
        <v>7</v>
      </c>
      <c r="K3" s="3">
        <v>229</v>
      </c>
    </row>
    <row r="4" spans="1:12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>
        <v>1</v>
      </c>
      <c r="J4" s="3">
        <v>10</v>
      </c>
      <c r="K4" s="3">
        <v>322</v>
      </c>
    </row>
    <row r="5" spans="1:12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>
        <v>3</v>
      </c>
      <c r="J5" s="3">
        <v>12</v>
      </c>
      <c r="K5" s="3">
        <v>400</v>
      </c>
    </row>
    <row r="6" spans="1:12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>
        <v>45</v>
      </c>
      <c r="J6" s="3">
        <v>17</v>
      </c>
      <c r="K6" s="3">
        <v>650</v>
      </c>
    </row>
    <row r="7" spans="1:12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>
        <v>46</v>
      </c>
      <c r="J7" s="3">
        <v>21</v>
      </c>
      <c r="K7" s="3">
        <v>888</v>
      </c>
    </row>
    <row r="8" spans="1:12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>
        <v>50</v>
      </c>
      <c r="J8" s="3">
        <v>29</v>
      </c>
      <c r="K8" s="3">
        <v>1128</v>
      </c>
    </row>
    <row r="9" spans="1:12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>
        <v>83</v>
      </c>
      <c r="J9" s="3">
        <v>34</v>
      </c>
      <c r="K9" s="3">
        <v>1694</v>
      </c>
    </row>
    <row r="10" spans="1:12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>
        <v>149</v>
      </c>
      <c r="J10" s="3">
        <v>52</v>
      </c>
      <c r="K10" s="3">
        <v>2036</v>
      </c>
    </row>
    <row r="11" spans="1:12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>
        <v>160</v>
      </c>
      <c r="J11" s="3">
        <v>79</v>
      </c>
      <c r="K11" s="3">
        <v>2502</v>
      </c>
    </row>
    <row r="12" spans="1:12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>
        <v>276</v>
      </c>
      <c r="J12" s="3">
        <v>107</v>
      </c>
      <c r="K12" s="3">
        <v>3089</v>
      </c>
    </row>
    <row r="13" spans="1:12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>
        <v>414</v>
      </c>
      <c r="J13" s="3">
        <v>148</v>
      </c>
      <c r="K13" s="3">
        <v>3858</v>
      </c>
    </row>
    <row r="14" spans="1:12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>
        <v>523</v>
      </c>
      <c r="J14" s="3">
        <v>197</v>
      </c>
      <c r="K14" s="3">
        <v>4636</v>
      </c>
    </row>
    <row r="15" spans="1:12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>
        <v>589</v>
      </c>
      <c r="J15" s="3">
        <v>233</v>
      </c>
      <c r="K15" s="3">
        <v>5883</v>
      </c>
    </row>
    <row r="16" spans="1:12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>
        <v>622</v>
      </c>
      <c r="J16" s="3">
        <v>366</v>
      </c>
      <c r="K16" s="3">
        <v>7375</v>
      </c>
      <c r="L16" s="3">
        <v>49937</v>
      </c>
    </row>
    <row r="17" spans="1:12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>
        <v>724</v>
      </c>
      <c r="J17" s="3">
        <v>463</v>
      </c>
      <c r="K17" s="3">
        <v>9172</v>
      </c>
      <c r="L17" s="3">
        <v>53826</v>
      </c>
    </row>
    <row r="18" spans="1:12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>
        <v>1004</v>
      </c>
      <c r="J18" s="3">
        <v>631</v>
      </c>
      <c r="K18" s="3">
        <v>10149</v>
      </c>
      <c r="L18" s="3">
        <v>60761</v>
      </c>
    </row>
    <row r="19" spans="1:12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>
        <v>1045</v>
      </c>
      <c r="J19" s="3">
        <v>827</v>
      </c>
      <c r="K19" s="3">
        <v>12462</v>
      </c>
      <c r="L19" s="3">
        <v>73154</v>
      </c>
    </row>
    <row r="20" spans="1:12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>
        <v>1258</v>
      </c>
      <c r="J20" s="3">
        <v>1016</v>
      </c>
      <c r="K20" s="3">
        <v>15113</v>
      </c>
      <c r="L20" s="3">
        <v>86011</v>
      </c>
    </row>
    <row r="21" spans="1:12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>
        <v>1439</v>
      </c>
      <c r="J21" s="3">
        <v>1266</v>
      </c>
      <c r="K21" s="3">
        <v>17660</v>
      </c>
      <c r="L21" s="3">
        <v>97488</v>
      </c>
    </row>
    <row r="22" spans="1:12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>
        <v>1966</v>
      </c>
      <c r="J22" s="3">
        <v>1441</v>
      </c>
      <c r="K22" s="3">
        <v>21157</v>
      </c>
      <c r="L22" s="3">
        <v>109170</v>
      </c>
    </row>
    <row r="23" spans="1:12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>
        <v>2335</v>
      </c>
      <c r="J23" s="3">
        <v>1809</v>
      </c>
      <c r="K23" s="3">
        <v>24747</v>
      </c>
      <c r="L23" s="3">
        <v>124899</v>
      </c>
    </row>
    <row r="24" spans="1:12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>
        <v>2749</v>
      </c>
      <c r="J24" s="3">
        <v>2158</v>
      </c>
      <c r="K24" s="3">
        <v>27980</v>
      </c>
      <c r="L24" s="3">
        <v>137962</v>
      </c>
    </row>
    <row r="25" spans="1:12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>
        <v>2941</v>
      </c>
      <c r="J25" s="3">
        <v>2503</v>
      </c>
      <c r="K25" s="3">
        <v>31506</v>
      </c>
      <c r="L25" s="3">
        <v>148657</v>
      </c>
    </row>
    <row r="26" spans="1:12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>
        <v>4025</v>
      </c>
      <c r="J26" s="3">
        <v>2978</v>
      </c>
      <c r="K26" s="3">
        <v>35713</v>
      </c>
      <c r="L26" s="3">
        <v>165541</v>
      </c>
    </row>
    <row r="27" spans="1:12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>
        <v>4440</v>
      </c>
      <c r="J27" s="3">
        <v>3405</v>
      </c>
      <c r="K27" s="3">
        <v>41035</v>
      </c>
      <c r="L27" s="3">
        <v>182777</v>
      </c>
    </row>
    <row r="28" spans="1:12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>
        <v>5129</v>
      </c>
      <c r="J28" s="3">
        <v>4032</v>
      </c>
      <c r="K28" s="3">
        <v>47021</v>
      </c>
      <c r="L28" s="3">
        <v>206886</v>
      </c>
    </row>
    <row r="29" spans="1:12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>
        <v>6072</v>
      </c>
      <c r="J29" s="3">
        <v>4825</v>
      </c>
      <c r="K29" s="3">
        <v>53578</v>
      </c>
      <c r="L29" s="3">
        <v>233222</v>
      </c>
    </row>
    <row r="30" spans="1:12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>
        <v>7024</v>
      </c>
      <c r="J30" s="3">
        <v>5476</v>
      </c>
      <c r="K30" s="3">
        <v>59138</v>
      </c>
      <c r="L30" s="3">
        <v>258402</v>
      </c>
    </row>
    <row r="31" spans="1:12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>
        <v>7432</v>
      </c>
      <c r="J31" s="3">
        <v>6077</v>
      </c>
      <c r="K31" s="3">
        <v>63927</v>
      </c>
      <c r="L31" s="3">
        <v>275468</v>
      </c>
    </row>
    <row r="32" spans="1:12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>
        <v>8326</v>
      </c>
      <c r="J32" s="3">
        <v>6820</v>
      </c>
      <c r="K32" s="3">
        <v>69176</v>
      </c>
      <c r="L32" s="3">
        <v>296964</v>
      </c>
    </row>
    <row r="33" spans="1:12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>
        <v>9362</v>
      </c>
      <c r="J33" s="3">
        <v>7503</v>
      </c>
      <c r="K33" s="3">
        <v>74386</v>
      </c>
      <c r="L33" s="3">
        <v>324445</v>
      </c>
    </row>
    <row r="34" spans="1:12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>
        <v>10361</v>
      </c>
      <c r="J34" s="3">
        <v>8165</v>
      </c>
      <c r="K34" s="3">
        <v>80539</v>
      </c>
      <c r="L34" s="3">
        <v>361060</v>
      </c>
    </row>
    <row r="35" spans="1:12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>
        <v>10950</v>
      </c>
      <c r="J35" s="3">
        <v>9134</v>
      </c>
      <c r="K35" s="3">
        <v>86498</v>
      </c>
      <c r="L35" s="3">
        <v>394079</v>
      </c>
    </row>
    <row r="36" spans="1:12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>
        <v>12384</v>
      </c>
      <c r="J36" s="3">
        <v>10023</v>
      </c>
      <c r="K36" s="3">
        <v>92472</v>
      </c>
      <c r="L36" s="3">
        <v>429526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abSelected="1" topLeftCell="D1" workbookViewId="0">
      <selection activeCell="K2" sqref="K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36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</row>
    <row r="38" spans="1:8">
      <c r="A38" s="2">
        <v>43920</v>
      </c>
      <c r="B38" s="10">
        <v>36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</row>
    <row r="39" spans="1:8">
      <c r="A39" s="2">
        <v>43921</v>
      </c>
      <c r="B39" s="10">
        <v>37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</row>
    <row r="40" spans="1:8">
      <c r="A40" s="2">
        <v>43922</v>
      </c>
      <c r="B40" s="10">
        <v>38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</row>
    <row r="41" spans="1:8">
      <c r="A41" s="2">
        <v>43923</v>
      </c>
      <c r="B41" s="10">
        <v>39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7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7"/>
        <v>99812.9103364779</v>
      </c>
      <c r="F68" s="11">
        <f t="shared" ref="F68:F99" si="8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9">C69-C68</f>
        <v>0</v>
      </c>
      <c r="E69" s="11">
        <f t="shared" si="7"/>
        <v>99842.112853404673</v>
      </c>
      <c r="F69" s="11">
        <f t="shared" si="8"/>
        <v>292.0251692677266</v>
      </c>
      <c r="G69" s="11">
        <f t="shared" ref="G69:G132" si="10">E69-E68</f>
        <v>29.20251692677266</v>
      </c>
    </row>
    <row r="70" spans="1:7">
      <c r="A70" s="2">
        <v>43952</v>
      </c>
      <c r="B70" s="10">
        <v>68</v>
      </c>
      <c r="D70">
        <f t="shared" si="9"/>
        <v>0</v>
      </c>
      <c r="E70" s="11">
        <f t="shared" si="7"/>
        <v>99866.763282184605</v>
      </c>
      <c r="F70" s="11">
        <f t="shared" si="8"/>
        <v>246.50428779932554</v>
      </c>
      <c r="G70" s="11">
        <f t="shared" si="10"/>
        <v>24.650428779932554</v>
      </c>
    </row>
    <row r="71" spans="1:7">
      <c r="A71" s="2">
        <v>43953</v>
      </c>
      <c r="B71" s="10">
        <v>69</v>
      </c>
      <c r="D71">
        <f t="shared" si="9"/>
        <v>0</v>
      </c>
      <c r="E71" s="11">
        <f t="shared" si="7"/>
        <v>99887.569450081472</v>
      </c>
      <c r="F71" s="11">
        <f t="shared" si="8"/>
        <v>208.061678968661</v>
      </c>
      <c r="G71" s="11">
        <f t="shared" si="10"/>
        <v>20.8061678968661</v>
      </c>
    </row>
    <row r="72" spans="1:7">
      <c r="A72" s="2">
        <v>43954</v>
      </c>
      <c r="B72" s="10">
        <v>70</v>
      </c>
      <c r="D72">
        <f t="shared" si="9"/>
        <v>0</v>
      </c>
      <c r="E72" s="11">
        <f t="shared" si="7"/>
        <v>99905.129625499118</v>
      </c>
      <c r="F72" s="11">
        <f t="shared" si="8"/>
        <v>175.60175417645951</v>
      </c>
      <c r="G72" s="11">
        <f t="shared" si="10"/>
        <v>17.560175417645951</v>
      </c>
    </row>
    <row r="73" spans="1:7">
      <c r="A73" s="2">
        <v>43955</v>
      </c>
      <c r="B73" s="10">
        <v>71</v>
      </c>
      <c r="D73">
        <f t="shared" si="9"/>
        <v>0</v>
      </c>
      <c r="E73" s="11">
        <f t="shared" si="7"/>
        <v>99919.949330119241</v>
      </c>
      <c r="F73" s="11">
        <f t="shared" si="8"/>
        <v>148.19704620123957</v>
      </c>
      <c r="G73" s="11">
        <f t="shared" si="10"/>
        <v>14.819704620123957</v>
      </c>
    </row>
    <row r="74" spans="1:7">
      <c r="A74" s="2">
        <v>43956</v>
      </c>
      <c r="B74" s="10">
        <v>72</v>
      </c>
      <c r="D74">
        <f t="shared" si="9"/>
        <v>0</v>
      </c>
      <c r="E74" s="11">
        <f t="shared" si="7"/>
        <v>99932.45561327484</v>
      </c>
      <c r="F74" s="11">
        <f t="shared" si="8"/>
        <v>125.06283155598794</v>
      </c>
      <c r="G74" s="11">
        <f t="shared" si="10"/>
        <v>12.506283155598794</v>
      </c>
    </row>
    <row r="75" spans="1:7">
      <c r="A75" s="2">
        <v>43957</v>
      </c>
      <c r="B75" s="10">
        <v>73</v>
      </c>
      <c r="D75">
        <f t="shared" si="9"/>
        <v>0</v>
      </c>
      <c r="E75" s="11">
        <f t="shared" si="7"/>
        <v>99943.009159377063</v>
      </c>
      <c r="F75" s="11">
        <f t="shared" si="8"/>
        <v>105.53546102222754</v>
      </c>
      <c r="G75" s="11">
        <f t="shared" si="10"/>
        <v>10.553546102222754</v>
      </c>
    </row>
    <row r="76" spans="1:7">
      <c r="A76" s="2">
        <v>43958</v>
      </c>
      <c r="B76" s="10">
        <v>74</v>
      </c>
      <c r="D76">
        <f t="shared" si="9"/>
        <v>0</v>
      </c>
      <c r="E76" s="11">
        <f t="shared" si="7"/>
        <v>99951.914548641449</v>
      </c>
      <c r="F76" s="11">
        <f t="shared" si="8"/>
        <v>89.053892643860308</v>
      </c>
      <c r="G76" s="11">
        <f t="shared" si="10"/>
        <v>8.9053892643860308</v>
      </c>
    </row>
    <row r="77" spans="1:7">
      <c r="A77" s="2">
        <v>43959</v>
      </c>
      <c r="B77" s="10">
        <v>75</v>
      </c>
      <c r="D77">
        <f t="shared" si="9"/>
        <v>0</v>
      </c>
      <c r="E77" s="11">
        <f t="shared" si="7"/>
        <v>99959.428946590851</v>
      </c>
      <c r="F77" s="11">
        <f t="shared" si="8"/>
        <v>75.14397949402337</v>
      </c>
      <c r="G77" s="11">
        <f t="shared" si="10"/>
        <v>7.514397949402337</v>
      </c>
    </row>
    <row r="78" spans="1:7">
      <c r="A78" s="2">
        <v>43960</v>
      </c>
      <c r="B78" s="10">
        <v>76</v>
      </c>
      <c r="D78">
        <f t="shared" si="9"/>
        <v>0</v>
      </c>
      <c r="E78" s="11">
        <f t="shared" si="7"/>
        <v>99965.769458531679</v>
      </c>
      <c r="F78" s="11">
        <f t="shared" si="8"/>
        <v>63.405119408271275</v>
      </c>
      <c r="G78" s="11">
        <f t="shared" si="10"/>
        <v>6.3405119408271275</v>
      </c>
    </row>
    <row r="79" spans="1:7">
      <c r="A79" s="2">
        <v>43961</v>
      </c>
      <c r="B79" s="10">
        <v>77</v>
      </c>
      <c r="D79">
        <f t="shared" si="9"/>
        <v>0</v>
      </c>
      <c r="E79" s="11">
        <f t="shared" si="7"/>
        <v>99971.119350980123</v>
      </c>
      <c r="F79" s="11">
        <f t="shared" si="8"/>
        <v>53.498924484447343</v>
      </c>
      <c r="G79" s="11">
        <f t="shared" si="10"/>
        <v>5.3498924484447343</v>
      </c>
    </row>
    <row r="80" spans="1:7">
      <c r="A80" s="2">
        <v>43962</v>
      </c>
      <c r="B80" s="10">
        <v>78</v>
      </c>
      <c r="D80">
        <f t="shared" si="9"/>
        <v>0</v>
      </c>
      <c r="E80" s="11">
        <f t="shared" si="7"/>
        <v>99975.633312370497</v>
      </c>
      <c r="F80" s="11">
        <f t="shared" si="8"/>
        <v>45.139613903738791</v>
      </c>
      <c r="G80" s="11">
        <f t="shared" si="10"/>
        <v>4.5139613903738791</v>
      </c>
    </row>
    <row r="81" spans="1:7">
      <c r="A81" s="2">
        <v>43963</v>
      </c>
      <c r="B81" s="10">
        <v>79</v>
      </c>
      <c r="D81">
        <f t="shared" si="9"/>
        <v>0</v>
      </c>
      <c r="E81" s="11">
        <f t="shared" si="7"/>
        <v>99979.441899815793</v>
      </c>
      <c r="F81" s="11">
        <f t="shared" si="8"/>
        <v>38.085874452954158</v>
      </c>
      <c r="G81" s="11">
        <f t="shared" si="10"/>
        <v>3.8085874452954158</v>
      </c>
    </row>
    <row r="82" spans="1:7">
      <c r="A82" s="2">
        <v>43964</v>
      </c>
      <c r="B82" s="10">
        <v>80</v>
      </c>
      <c r="D82">
        <f t="shared" si="9"/>
        <v>0</v>
      </c>
      <c r="E82" s="11">
        <f t="shared" si="7"/>
        <v>99982.655296727666</v>
      </c>
      <c r="F82" s="11">
        <f t="shared" si="8"/>
        <v>32.133969118731329</v>
      </c>
      <c r="G82" s="11">
        <f t="shared" si="10"/>
        <v>3.2133969118731329</v>
      </c>
    </row>
    <row r="83" spans="1:7">
      <c r="A83" s="2">
        <v>43965</v>
      </c>
      <c r="B83" s="10">
        <v>81</v>
      </c>
      <c r="D83">
        <f t="shared" si="9"/>
        <v>0</v>
      </c>
      <c r="E83" s="11">
        <f t="shared" si="7"/>
        <v>99985.366487294348</v>
      </c>
      <c r="F83" s="11">
        <f t="shared" si="8"/>
        <v>27.111905666824896</v>
      </c>
      <c r="G83" s="11">
        <f t="shared" si="10"/>
        <v>2.7111905666824896</v>
      </c>
    </row>
    <row r="84" spans="1:7">
      <c r="A84" s="2">
        <v>43966</v>
      </c>
      <c r="B84" s="10">
        <v>82</v>
      </c>
      <c r="D84">
        <f t="shared" si="9"/>
        <v>0</v>
      </c>
      <c r="E84" s="11">
        <f t="shared" si="7"/>
        <v>99987.6539377421</v>
      </c>
      <c r="F84" s="11">
        <f t="shared" si="8"/>
        <v>22.874504477513256</v>
      </c>
      <c r="G84" s="11">
        <f t="shared" si="10"/>
        <v>2.2874504477513256</v>
      </c>
    </row>
    <row r="85" spans="1:7">
      <c r="A85" s="2">
        <v>43967</v>
      </c>
      <c r="B85" s="10">
        <v>83</v>
      </c>
      <c r="D85">
        <f t="shared" si="9"/>
        <v>0</v>
      </c>
      <c r="E85" s="11">
        <f t="shared" si="7"/>
        <v>99989.583860605097</v>
      </c>
      <c r="F85" s="11">
        <f t="shared" si="8"/>
        <v>19.299228629970457</v>
      </c>
      <c r="G85" s="11">
        <f t="shared" si="10"/>
        <v>1.9299228629970457</v>
      </c>
    </row>
    <row r="86" spans="1:7">
      <c r="A86" s="2">
        <v>43968</v>
      </c>
      <c r="B86" s="10">
        <v>84</v>
      </c>
      <c r="D86">
        <f t="shared" si="9"/>
        <v>0</v>
      </c>
      <c r="E86" s="11">
        <f t="shared" si="7"/>
        <v>99991.212126565239</v>
      </c>
      <c r="F86" s="11">
        <f t="shared" si="8"/>
        <v>16.282659601420164</v>
      </c>
      <c r="G86" s="11">
        <f t="shared" si="10"/>
        <v>1.6282659601420164</v>
      </c>
    </row>
    <row r="87" spans="1:7">
      <c r="A87" s="2">
        <v>43969</v>
      </c>
      <c r="B87" s="10">
        <v>85</v>
      </c>
      <c r="D87">
        <f t="shared" si="9"/>
        <v>0</v>
      </c>
      <c r="E87" s="11">
        <f t="shared" si="7"/>
        <v>99992.585878511192</v>
      </c>
      <c r="F87" s="11">
        <f t="shared" si="8"/>
        <v>13.737519459536998</v>
      </c>
      <c r="G87" s="11">
        <f t="shared" si="10"/>
        <v>1.3737519459536998</v>
      </c>
    </row>
    <row r="88" spans="1:7">
      <c r="A88" s="2">
        <v>43970</v>
      </c>
      <c r="B88" s="10">
        <v>86</v>
      </c>
      <c r="D88">
        <f t="shared" si="9"/>
        <v>0</v>
      </c>
      <c r="E88" s="11">
        <f t="shared" si="7"/>
        <v>99993.744894051735</v>
      </c>
      <c r="F88" s="11">
        <f t="shared" si="8"/>
        <v>11.590155405428959</v>
      </c>
      <c r="G88" s="11">
        <f t="shared" si="10"/>
        <v>1.1590155405428959</v>
      </c>
    </row>
    <row r="89" spans="1:7">
      <c r="A89" s="2">
        <v>43971</v>
      </c>
      <c r="B89" s="10">
        <v>87</v>
      </c>
      <c r="D89">
        <f t="shared" si="9"/>
        <v>0</v>
      </c>
      <c r="E89" s="11">
        <f t="shared" si="7"/>
        <v>99994.722735581352</v>
      </c>
      <c r="F89" s="11">
        <f t="shared" si="8"/>
        <v>9.7784152961685322</v>
      </c>
      <c r="G89" s="11">
        <f t="shared" si="10"/>
        <v>0.97784152961685322</v>
      </c>
    </row>
    <row r="90" spans="1:7">
      <c r="A90" s="2">
        <v>43972</v>
      </c>
      <c r="B90" s="10">
        <v>88</v>
      </c>
      <c r="D90">
        <f t="shared" si="9"/>
        <v>0</v>
      </c>
      <c r="E90" s="11">
        <f t="shared" si="7"/>
        <v>99995.54772094982</v>
      </c>
      <c r="F90" s="11">
        <f t="shared" si="8"/>
        <v>8.2498536846833304</v>
      </c>
      <c r="G90" s="11">
        <f t="shared" si="10"/>
        <v>0.82498536846833304</v>
      </c>
    </row>
    <row r="91" spans="1:7">
      <c r="A91" s="2">
        <v>43973</v>
      </c>
      <c r="B91" s="10">
        <v>89</v>
      </c>
      <c r="D91">
        <f t="shared" si="9"/>
        <v>0</v>
      </c>
      <c r="E91" s="11">
        <f t="shared" si="7"/>
        <v>99996.243742666353</v>
      </c>
      <c r="F91" s="11">
        <f t="shared" si="8"/>
        <v>6.9602171653241385</v>
      </c>
      <c r="G91" s="11">
        <f t="shared" si="10"/>
        <v>0.69602171653241385</v>
      </c>
    </row>
    <row r="92" spans="1:7">
      <c r="A92" s="2">
        <v>43974</v>
      </c>
      <c r="B92" s="10">
        <v>90</v>
      </c>
      <c r="D92">
        <f t="shared" si="9"/>
        <v>0</v>
      </c>
      <c r="E92" s="11">
        <f t="shared" si="7"/>
        <v>99996.830959235798</v>
      </c>
      <c r="F92" s="11">
        <f t="shared" si="8"/>
        <v>5.872165694454452</v>
      </c>
      <c r="G92" s="11">
        <f t="shared" si="10"/>
        <v>0.5872165694454452</v>
      </c>
    </row>
    <row r="93" spans="1:7">
      <c r="A93" s="2">
        <v>43975</v>
      </c>
      <c r="B93" s="10">
        <v>91</v>
      </c>
      <c r="D93">
        <f t="shared" si="9"/>
        <v>0</v>
      </c>
      <c r="E93" s="11">
        <f t="shared" si="7"/>
        <v>99997.326378558908</v>
      </c>
      <c r="F93" s="11">
        <f t="shared" si="8"/>
        <v>4.954193231096724</v>
      </c>
      <c r="G93" s="11">
        <f t="shared" si="10"/>
        <v>0.4954193231096724</v>
      </c>
    </row>
    <row r="94" spans="1:7">
      <c r="A94" s="2">
        <v>43976</v>
      </c>
      <c r="B94" s="10">
        <v>92</v>
      </c>
      <c r="D94">
        <f t="shared" si="9"/>
        <v>0</v>
      </c>
      <c r="E94" s="11">
        <f t="shared" si="7"/>
        <v>99997.744350229041</v>
      </c>
      <c r="F94" s="11">
        <f t="shared" si="8"/>
        <v>4.1797167013282888</v>
      </c>
      <c r="G94" s="11">
        <f t="shared" si="10"/>
        <v>0.41797167013282888</v>
      </c>
    </row>
    <row r="95" spans="1:7">
      <c r="A95" s="2">
        <v>43977</v>
      </c>
      <c r="B95" s="10">
        <v>93</v>
      </c>
      <c r="D95">
        <f t="shared" si="9"/>
        <v>0</v>
      </c>
      <c r="E95" s="11">
        <f t="shared" si="7"/>
        <v>99998.096980938935</v>
      </c>
      <c r="F95" s="11">
        <f t="shared" si="8"/>
        <v>3.5263070989458356</v>
      </c>
      <c r="G95" s="11">
        <f t="shared" si="10"/>
        <v>0.35263070989458356</v>
      </c>
    </row>
    <row r="96" spans="1:7">
      <c r="A96" s="2">
        <v>43978</v>
      </c>
      <c r="B96" s="10">
        <v>94</v>
      </c>
      <c r="D96">
        <f t="shared" si="9"/>
        <v>0</v>
      </c>
      <c r="E96" s="11">
        <f t="shared" si="7"/>
        <v>99998.394484996315</v>
      </c>
      <c r="F96" s="11">
        <f t="shared" si="8"/>
        <v>2.9750405738013797</v>
      </c>
      <c r="G96" s="11">
        <f t="shared" si="10"/>
        <v>0.29750405738013797</v>
      </c>
    </row>
    <row r="97" spans="2:7">
      <c r="B97" s="10">
        <v>95</v>
      </c>
      <c r="D97">
        <f t="shared" si="9"/>
        <v>0</v>
      </c>
      <c r="E97" s="11">
        <f t="shared" si="7"/>
        <v>99998.645480079053</v>
      </c>
      <c r="F97" s="11">
        <f t="shared" si="8"/>
        <v>2.5099508273706306</v>
      </c>
      <c r="G97" s="11">
        <f t="shared" si="10"/>
        <v>0.25099508273706306</v>
      </c>
    </row>
    <row r="98" spans="2:7">
      <c r="B98" s="10">
        <v>96</v>
      </c>
      <c r="D98">
        <f t="shared" si="9"/>
        <v>0</v>
      </c>
      <c r="E98" s="11">
        <f t="shared" si="7"/>
        <v>99998.857236779397</v>
      </c>
      <c r="F98" s="11">
        <f t="shared" si="8"/>
        <v>2.117567003442673</v>
      </c>
      <c r="G98" s="11">
        <f t="shared" si="10"/>
        <v>0.2117567003442673</v>
      </c>
    </row>
    <row r="99" spans="2:7">
      <c r="B99" s="10">
        <v>97</v>
      </c>
      <c r="D99">
        <f t="shared" si="9"/>
        <v>0</v>
      </c>
      <c r="E99" s="11">
        <f t="shared" ref="E99:E130" si="11">$K$2/(1+$K$5*EXP(-$K$4*B99))</f>
        <v>99999.035889154664</v>
      </c>
      <c r="F99" s="11">
        <f t="shared" si="8"/>
        <v>1.7865237526712008</v>
      </c>
      <c r="G99" s="11">
        <f t="shared" si="10"/>
        <v>0.17865237526712008</v>
      </c>
    </row>
    <row r="100" spans="2:7">
      <c r="B100" s="10">
        <v>98</v>
      </c>
      <c r="D100">
        <f t="shared" si="9"/>
        <v>0</v>
      </c>
      <c r="E100" s="11">
        <f t="shared" si="11"/>
        <v>99999.186612374513</v>
      </c>
      <c r="F100" s="11">
        <f t="shared" ref="F100:F131" si="12">(E100-E99)*10</f>
        <v>1.5072321984916925</v>
      </c>
      <c r="G100" s="11">
        <f t="shared" si="10"/>
        <v>0.15072321984916925</v>
      </c>
    </row>
    <row r="101" spans="2:7">
      <c r="B101" s="10">
        <v>99</v>
      </c>
      <c r="D101">
        <f t="shared" si="9"/>
        <v>0</v>
      </c>
      <c r="E101" s="11">
        <f t="shared" si="11"/>
        <v>99999.313772605499</v>
      </c>
      <c r="F101" s="11">
        <f t="shared" si="12"/>
        <v>1.2716023098619189</v>
      </c>
      <c r="G101" s="11">
        <f t="shared" si="10"/>
        <v>0.12716023098619189</v>
      </c>
    </row>
    <row r="102" spans="2:7">
      <c r="B102" s="10">
        <v>100</v>
      </c>
      <c r="D102">
        <f t="shared" si="9"/>
        <v>0</v>
      </c>
      <c r="E102" s="11">
        <f t="shared" si="11"/>
        <v>99999.421053469981</v>
      </c>
      <c r="F102" s="11">
        <f t="shared" si="12"/>
        <v>1.0728086448216345</v>
      </c>
      <c r="G102" s="11">
        <f t="shared" si="10"/>
        <v>0.10728086448216345</v>
      </c>
    </row>
    <row r="103" spans="2:7">
      <c r="B103" s="10">
        <v>101</v>
      </c>
      <c r="D103">
        <f t="shared" si="9"/>
        <v>0</v>
      </c>
      <c r="E103" s="11">
        <f t="shared" si="11"/>
        <v>99999.511562739863</v>
      </c>
      <c r="F103" s="11">
        <f t="shared" si="12"/>
        <v>0.9050926988129504</v>
      </c>
      <c r="G103" s="11">
        <f t="shared" si="10"/>
        <v>9.050926988129504E-2</v>
      </c>
    </row>
    <row r="104" spans="2:7">
      <c r="B104" s="10">
        <v>102</v>
      </c>
      <c r="D104">
        <f t="shared" si="9"/>
        <v>0</v>
      </c>
      <c r="E104" s="11">
        <f t="shared" si="11"/>
        <v>99999.587922353836</v>
      </c>
      <c r="F104" s="11">
        <f t="shared" si="12"/>
        <v>0.76359613973181695</v>
      </c>
      <c r="G104" s="11">
        <f t="shared" si="10"/>
        <v>7.6359613973181695E-2</v>
      </c>
    </row>
    <row r="105" spans="2:7">
      <c r="B105" s="10">
        <v>103</v>
      </c>
      <c r="D105">
        <f t="shared" si="9"/>
        <v>0</v>
      </c>
      <c r="E105" s="11">
        <f t="shared" si="11"/>
        <v>99999.652344364251</v>
      </c>
      <c r="F105" s="11">
        <f t="shared" si="12"/>
        <v>0.64422010415000841</v>
      </c>
      <c r="G105" s="11">
        <f t="shared" si="10"/>
        <v>6.4422010415000841E-2</v>
      </c>
    </row>
    <row r="106" spans="2:7">
      <c r="B106" s="10">
        <v>104</v>
      </c>
      <c r="D106">
        <f t="shared" si="9"/>
        <v>0</v>
      </c>
      <c r="E106" s="11">
        <f t="shared" si="11"/>
        <v>99999.706695012428</v>
      </c>
      <c r="F106" s="11">
        <f t="shared" si="12"/>
        <v>0.54350648177205585</v>
      </c>
      <c r="G106" s="11">
        <f t="shared" si="10"/>
        <v>5.4350648177205585E-2</v>
      </c>
    </row>
    <row r="107" spans="2:7">
      <c r="B107" s="10">
        <v>105</v>
      </c>
      <c r="D107">
        <f t="shared" si="9"/>
        <v>0</v>
      </c>
      <c r="E107" s="11">
        <f t="shared" si="11"/>
        <v>99999.752548787976</v>
      </c>
      <c r="F107" s="11">
        <f t="shared" si="12"/>
        <v>0.45853775547584519</v>
      </c>
      <c r="G107" s="11">
        <f t="shared" si="10"/>
        <v>4.5853775547584519E-2</v>
      </c>
    </row>
    <row r="108" spans="2:7">
      <c r="B108" s="10">
        <v>106</v>
      </c>
      <c r="D108">
        <f t="shared" si="9"/>
        <v>0</v>
      </c>
      <c r="E108" s="11">
        <f t="shared" si="11"/>
        <v>99999.791234037839</v>
      </c>
      <c r="F108" s="11">
        <f t="shared" si="12"/>
        <v>0.38685249863192439</v>
      </c>
      <c r="G108" s="11">
        <f t="shared" si="10"/>
        <v>3.8685249863192439E-2</v>
      </c>
    </row>
    <row r="109" spans="2:7">
      <c r="B109" s="10">
        <v>107</v>
      </c>
      <c r="D109">
        <f t="shared" si="9"/>
        <v>0</v>
      </c>
      <c r="E109" s="11">
        <f t="shared" si="11"/>
        <v>99999.823871445347</v>
      </c>
      <c r="F109" s="11">
        <f t="shared" si="12"/>
        <v>0.32637407508445904</v>
      </c>
      <c r="G109" s="11">
        <f t="shared" si="10"/>
        <v>3.2637407508445904E-2</v>
      </c>
    </row>
    <row r="110" spans="2:7">
      <c r="B110" s="10">
        <v>108</v>
      </c>
      <c r="D110">
        <f t="shared" si="9"/>
        <v>0</v>
      </c>
      <c r="E110" s="11">
        <f t="shared" si="11"/>
        <v>99999.851406494316</v>
      </c>
      <c r="F110" s="11">
        <f t="shared" si="12"/>
        <v>0.27535048968275078</v>
      </c>
      <c r="G110" s="11">
        <f t="shared" si="10"/>
        <v>2.7535048968275078E-2</v>
      </c>
    </row>
    <row r="111" spans="2:7">
      <c r="B111" s="10">
        <v>109</v>
      </c>
      <c r="D111">
        <f t="shared" si="9"/>
        <v>0</v>
      </c>
      <c r="E111" s="11">
        <f t="shared" si="11"/>
        <v>99999.874636858149</v>
      </c>
      <c r="F111" s="11">
        <f t="shared" si="12"/>
        <v>0.23230363833135925</v>
      </c>
      <c r="G111" s="11">
        <f t="shared" si="10"/>
        <v>2.3230363833135925E-2</v>
      </c>
    </row>
    <row r="112" spans="2:7">
      <c r="B112" s="10">
        <v>110</v>
      </c>
      <c r="D112">
        <f t="shared" si="9"/>
        <v>0</v>
      </c>
      <c r="E112" s="11">
        <f t="shared" si="11"/>
        <v>99999.894235507207</v>
      </c>
      <c r="F112" s="11">
        <f t="shared" si="12"/>
        <v>0.1959864905802533</v>
      </c>
      <c r="G112" s="11">
        <f t="shared" si="10"/>
        <v>1.959864905802533E-2</v>
      </c>
    </row>
    <row r="113" spans="2:7">
      <c r="B113" s="10">
        <v>111</v>
      </c>
      <c r="D113">
        <f t="shared" si="9"/>
        <v>0</v>
      </c>
      <c r="E113" s="11">
        <f t="shared" si="11"/>
        <v>99999.910770203816</v>
      </c>
      <c r="F113" s="11">
        <f t="shared" si="12"/>
        <v>0.16534696609596722</v>
      </c>
      <c r="G113" s="11">
        <f t="shared" si="10"/>
        <v>1.6534696609596722E-2</v>
      </c>
    </row>
    <row r="114" spans="2:7">
      <c r="B114" s="10">
        <v>112</v>
      </c>
      <c r="D114">
        <f t="shared" si="9"/>
        <v>0</v>
      </c>
      <c r="E114" s="11">
        <f t="shared" si="11"/>
        <v>99999.924719949879</v>
      </c>
      <c r="F114" s="11">
        <f t="shared" si="12"/>
        <v>0.1394974606228061</v>
      </c>
      <c r="G114" s="11">
        <f t="shared" si="10"/>
        <v>1.394974606228061E-2</v>
      </c>
    </row>
    <row r="115" spans="2:7">
      <c r="B115" s="10">
        <v>113</v>
      </c>
      <c r="D115">
        <f t="shared" si="9"/>
        <v>0</v>
      </c>
      <c r="E115" s="11">
        <f t="shared" si="11"/>
        <v>99999.936488862848</v>
      </c>
      <c r="F115" s="11">
        <f t="shared" si="12"/>
        <v>0.11768912969273515</v>
      </c>
      <c r="G115" s="11">
        <f t="shared" si="10"/>
        <v>1.1768912969273515E-2</v>
      </c>
    </row>
    <row r="116" spans="2:7">
      <c r="B116" s="10">
        <v>114</v>
      </c>
      <c r="D116">
        <f t="shared" si="9"/>
        <v>0</v>
      </c>
      <c r="E116" s="11">
        <f t="shared" si="11"/>
        <v>99999.946417882791</v>
      </c>
      <c r="F116" s="11">
        <f t="shared" si="12"/>
        <v>9.9290199432289228E-2</v>
      </c>
      <c r="G116" s="11">
        <f t="shared" si="10"/>
        <v>9.9290199432289228E-3</v>
      </c>
    </row>
    <row r="117" spans="2:7">
      <c r="B117" s="10">
        <v>115</v>
      </c>
      <c r="D117">
        <f t="shared" si="9"/>
        <v>0</v>
      </c>
      <c r="E117" s="11">
        <f t="shared" si="11"/>
        <v>99999.954794649122</v>
      </c>
      <c r="F117" s="11">
        <f t="shared" si="12"/>
        <v>8.3767663309117779E-2</v>
      </c>
      <c r="G117" s="11">
        <f t="shared" si="10"/>
        <v>8.3767663309117779E-3</v>
      </c>
    </row>
    <row r="118" spans="2:7">
      <c r="B118" s="10">
        <v>116</v>
      </c>
      <c r="D118">
        <f t="shared" si="9"/>
        <v>0</v>
      </c>
      <c r="E118" s="11">
        <f t="shared" si="11"/>
        <v>99999.961861833261</v>
      </c>
      <c r="F118" s="11">
        <f t="shared" si="12"/>
        <v>7.0671841385774314E-2</v>
      </c>
      <c r="G118" s="11">
        <f t="shared" si="10"/>
        <v>7.0671841385774314E-3</v>
      </c>
    </row>
    <row r="119" spans="2:7">
      <c r="B119" s="10">
        <v>117</v>
      </c>
      <c r="D119">
        <f t="shared" si="9"/>
        <v>0</v>
      </c>
      <c r="E119" s="11">
        <f t="shared" si="11"/>
        <v>99999.967824168634</v>
      </c>
      <c r="F119" s="11">
        <f t="shared" si="12"/>
        <v>5.9623353736242279E-2</v>
      </c>
      <c r="G119" s="11">
        <f t="shared" si="10"/>
        <v>5.9623353736242279E-3</v>
      </c>
    </row>
    <row r="120" spans="2:7">
      <c r="B120" s="10">
        <v>118</v>
      </c>
      <c r="D120">
        <f t="shared" si="9"/>
        <v>0</v>
      </c>
      <c r="E120" s="11">
        <f t="shared" si="11"/>
        <v>99999.972854381762</v>
      </c>
      <c r="F120" s="11">
        <f t="shared" si="12"/>
        <v>5.030213127611205E-2</v>
      </c>
      <c r="G120" s="11">
        <f t="shared" si="10"/>
        <v>5.030213127611205E-3</v>
      </c>
    </row>
    <row r="121" spans="2:7">
      <c r="B121" s="10">
        <v>119</v>
      </c>
      <c r="D121">
        <f t="shared" si="9"/>
        <v>0</v>
      </c>
      <c r="E121" s="11">
        <f t="shared" si="11"/>
        <v>99999.977098196003</v>
      </c>
      <c r="F121" s="11">
        <f t="shared" si="12"/>
        <v>4.2438142409082502E-2</v>
      </c>
      <c r="G121" s="11">
        <f t="shared" si="10"/>
        <v>4.2438142409082502E-3</v>
      </c>
    </row>
    <row r="122" spans="2:7">
      <c r="B122" s="10">
        <v>120</v>
      </c>
      <c r="D122">
        <f t="shared" si="9"/>
        <v>0</v>
      </c>
      <c r="E122" s="11">
        <f t="shared" si="11"/>
        <v>99999.980678553024</v>
      </c>
      <c r="F122" s="11">
        <f t="shared" si="12"/>
        <v>3.5803570208372548E-2</v>
      </c>
      <c r="G122" s="11">
        <f t="shared" si="10"/>
        <v>3.5803570208372548E-3</v>
      </c>
    </row>
    <row r="123" spans="2:7">
      <c r="B123" s="10">
        <v>121</v>
      </c>
      <c r="D123">
        <f t="shared" si="9"/>
        <v>0</v>
      </c>
      <c r="E123" s="11">
        <f t="shared" si="11"/>
        <v>99999.983699174496</v>
      </c>
      <c r="F123" s="11">
        <f t="shared" si="12"/>
        <v>3.0206214723875746E-2</v>
      </c>
      <c r="G123" s="11">
        <f t="shared" si="10"/>
        <v>3.0206214723875746E-3</v>
      </c>
    </row>
    <row r="124" spans="2:7">
      <c r="B124" s="10">
        <v>122</v>
      </c>
      <c r="D124">
        <f t="shared" si="9"/>
        <v>0</v>
      </c>
      <c r="E124" s="11">
        <f t="shared" si="11"/>
        <v>99999.986247566703</v>
      </c>
      <c r="F124" s="11">
        <f t="shared" si="12"/>
        <v>2.5483922072453424E-2</v>
      </c>
      <c r="G124" s="11">
        <f t="shared" si="10"/>
        <v>2.5483922072453424E-3</v>
      </c>
    </row>
    <row r="125" spans="2:7">
      <c r="B125" s="10">
        <v>123</v>
      </c>
      <c r="D125">
        <f t="shared" si="9"/>
        <v>0</v>
      </c>
      <c r="E125" s="11">
        <f t="shared" si="11"/>
        <v>99999.988397555629</v>
      </c>
      <c r="F125" s="11">
        <f t="shared" si="12"/>
        <v>2.1499889262486249E-2</v>
      </c>
      <c r="G125" s="11">
        <f t="shared" si="10"/>
        <v>2.1499889262486249E-3</v>
      </c>
    </row>
    <row r="126" spans="2:7">
      <c r="B126" s="10">
        <v>124</v>
      </c>
      <c r="D126">
        <f t="shared" si="9"/>
        <v>0</v>
      </c>
      <c r="E126" s="11">
        <f t="shared" si="11"/>
        <v>99999.990211425713</v>
      </c>
      <c r="F126" s="11">
        <f t="shared" si="12"/>
        <v>1.8138700834242627E-2</v>
      </c>
      <c r="G126" s="11">
        <f t="shared" si="10"/>
        <v>1.8138700834242627E-3</v>
      </c>
    </row>
    <row r="127" spans="2:7">
      <c r="B127" s="10">
        <v>125</v>
      </c>
      <c r="D127">
        <f t="shared" si="9"/>
        <v>0</v>
      </c>
      <c r="E127" s="11">
        <f t="shared" si="11"/>
        <v>99999.991741724152</v>
      </c>
      <c r="F127" s="11">
        <f t="shared" si="12"/>
        <v>1.5302984393201768E-2</v>
      </c>
      <c r="G127" s="11">
        <f t="shared" si="10"/>
        <v>1.5302984393201768E-3</v>
      </c>
    </row>
    <row r="128" spans="2:7">
      <c r="B128" s="10">
        <v>126</v>
      </c>
      <c r="D128">
        <f t="shared" si="9"/>
        <v>0</v>
      </c>
      <c r="E128" s="11">
        <f t="shared" si="11"/>
        <v>99999.993032783124</v>
      </c>
      <c r="F128" s="11">
        <f t="shared" si="12"/>
        <v>1.2910589721286669E-2</v>
      </c>
      <c r="G128" s="11">
        <f t="shared" si="10"/>
        <v>1.2910589721286669E-3</v>
      </c>
    </row>
    <row r="129" spans="2:7">
      <c r="B129" s="10">
        <v>127</v>
      </c>
      <c r="D129">
        <f t="shared" si="9"/>
        <v>0</v>
      </c>
      <c r="E129" s="11">
        <f t="shared" si="11"/>
        <v>99999.994122004195</v>
      </c>
      <c r="F129" s="11">
        <f t="shared" si="12"/>
        <v>1.0892210702877492E-2</v>
      </c>
      <c r="G129" s="11">
        <f t="shared" si="10"/>
        <v>1.0892210702877492E-3</v>
      </c>
    </row>
    <row r="130" spans="2:7">
      <c r="B130" s="10">
        <v>128</v>
      </c>
      <c r="D130">
        <f t="shared" si="9"/>
        <v>0</v>
      </c>
      <c r="E130" s="11">
        <f t="shared" si="11"/>
        <v>99999.995040941707</v>
      </c>
      <c r="F130" s="11">
        <f t="shared" si="12"/>
        <v>9.1893751232419163E-3</v>
      </c>
      <c r="G130" s="11">
        <f t="shared" si="10"/>
        <v>9.1893751232419163E-4</v>
      </c>
    </row>
    <row r="131" spans="2:7">
      <c r="B131" s="10">
        <v>129</v>
      </c>
      <c r="D131">
        <f t="shared" si="9"/>
        <v>0</v>
      </c>
      <c r="E131" s="11">
        <f t="shared" ref="E131:E149" si="13">$K$2/(1+$K$5*EXP(-$K$4*B131))</f>
        <v>99999.99581621695</v>
      </c>
      <c r="F131" s="11">
        <f t="shared" si="12"/>
        <v>7.7527524263132364E-3</v>
      </c>
      <c r="G131" s="11">
        <f t="shared" si="10"/>
        <v>7.7527524263132364E-4</v>
      </c>
    </row>
    <row r="132" spans="2:7">
      <c r="B132" s="10">
        <v>130</v>
      </c>
      <c r="D132">
        <f t="shared" si="9"/>
        <v>0</v>
      </c>
      <c r="E132" s="11">
        <f t="shared" si="13"/>
        <v>99999.996470289421</v>
      </c>
      <c r="F132" s="11">
        <f t="shared" ref="F132:F149" si="14">(E132-E131)*10</f>
        <v>6.5407247166149318E-3</v>
      </c>
      <c r="G132" s="11">
        <f t="shared" si="10"/>
        <v>6.5407247166149318E-4</v>
      </c>
    </row>
    <row r="133" spans="2:7">
      <c r="B133" s="10">
        <v>131</v>
      </c>
      <c r="D133">
        <f t="shared" ref="D133:D149" si="15">C133-C132</f>
        <v>0</v>
      </c>
      <c r="E133" s="11">
        <f t="shared" si="13"/>
        <v>99999.99702210736</v>
      </c>
      <c r="F133" s="11">
        <f t="shared" si="14"/>
        <v>5.5181793868541718E-3</v>
      </c>
      <c r="G133" s="11">
        <f t="shared" ref="G133:G149" si="16">E133-E132</f>
        <v>5.5181793868541718E-4</v>
      </c>
    </row>
    <row r="134" spans="2:7">
      <c r="B134" s="10">
        <v>132</v>
      </c>
      <c r="D134">
        <f t="shared" si="15"/>
        <v>0</v>
      </c>
      <c r="E134" s="11">
        <f t="shared" si="13"/>
        <v>99999.997487656728</v>
      </c>
      <c r="F134" s="11">
        <f t="shared" si="14"/>
        <v>4.6554936852771789E-3</v>
      </c>
      <c r="G134" s="11">
        <f t="shared" si="16"/>
        <v>4.6554936852771789E-4</v>
      </c>
    </row>
    <row r="135" spans="2:7">
      <c r="B135" s="10">
        <v>133</v>
      </c>
      <c r="D135">
        <f t="shared" si="15"/>
        <v>0</v>
      </c>
      <c r="E135" s="11">
        <f t="shared" si="13"/>
        <v>99999.997880424373</v>
      </c>
      <c r="F135" s="11">
        <f t="shared" si="14"/>
        <v>3.9276764437090605E-3</v>
      </c>
      <c r="G135" s="11">
        <f t="shared" si="16"/>
        <v>3.9276764437090605E-4</v>
      </c>
    </row>
    <row r="136" spans="2:7">
      <c r="B136" s="10">
        <v>134</v>
      </c>
      <c r="D136">
        <f t="shared" si="15"/>
        <v>0</v>
      </c>
      <c r="E136" s="11">
        <f t="shared" si="13"/>
        <v>99999.99821178861</v>
      </c>
      <c r="F136" s="11">
        <f t="shared" si="14"/>
        <v>3.31364237354137E-3</v>
      </c>
      <c r="G136" s="11">
        <f t="shared" si="16"/>
        <v>3.31364237354137E-4</v>
      </c>
    </row>
    <row r="137" spans="2:7">
      <c r="B137" s="10">
        <v>135</v>
      </c>
      <c r="D137">
        <f t="shared" si="15"/>
        <v>0</v>
      </c>
      <c r="E137" s="11">
        <f t="shared" si="13"/>
        <v>99999.998491348946</v>
      </c>
      <c r="F137" s="11">
        <f t="shared" si="14"/>
        <v>2.795603359118104E-3</v>
      </c>
      <c r="G137" s="11">
        <f t="shared" si="16"/>
        <v>2.795603359118104E-4</v>
      </c>
    </row>
    <row r="138" spans="2:7">
      <c r="B138" s="10">
        <v>136</v>
      </c>
      <c r="D138">
        <f t="shared" si="15"/>
        <v>0</v>
      </c>
      <c r="E138" s="11">
        <f t="shared" si="13"/>
        <v>99999.998727204191</v>
      </c>
      <c r="F138" s="11">
        <f t="shared" si="14"/>
        <v>2.3585524468217045E-3</v>
      </c>
      <c r="G138" s="11">
        <f t="shared" si="16"/>
        <v>2.3585524468217045E-4</v>
      </c>
    </row>
    <row r="139" spans="2:7">
      <c r="B139" s="10">
        <v>137</v>
      </c>
      <c r="D139">
        <f t="shared" si="15"/>
        <v>0</v>
      </c>
      <c r="E139" s="11">
        <f t="shared" si="13"/>
        <v>99999.998926186949</v>
      </c>
      <c r="F139" s="11">
        <f t="shared" si="14"/>
        <v>1.9898275786545128E-3</v>
      </c>
      <c r="G139" s="11">
        <f t="shared" si="16"/>
        <v>1.9898275786545128E-4</v>
      </c>
    </row>
    <row r="140" spans="2:7">
      <c r="B140" s="10">
        <v>138</v>
      </c>
      <c r="D140">
        <f t="shared" si="15"/>
        <v>0</v>
      </c>
      <c r="E140" s="11">
        <f t="shared" si="13"/>
        <v>99999.999094061699</v>
      </c>
      <c r="F140" s="11">
        <f t="shared" si="14"/>
        <v>1.6787475033197552E-3</v>
      </c>
      <c r="G140" s="11">
        <f t="shared" si="16"/>
        <v>1.6787475033197552E-4</v>
      </c>
    </row>
    <row r="141" spans="2:7">
      <c r="B141" s="10">
        <v>139</v>
      </c>
      <c r="D141">
        <f t="shared" si="15"/>
        <v>0</v>
      </c>
      <c r="E141" s="11">
        <f t="shared" si="13"/>
        <v>99999.99923569175</v>
      </c>
      <c r="F141" s="11">
        <f t="shared" si="14"/>
        <v>1.4163005107548088E-3</v>
      </c>
      <c r="G141" s="11">
        <f t="shared" si="16"/>
        <v>1.4163005107548088E-4</v>
      </c>
    </row>
    <row r="142" spans="2:7">
      <c r="B142" s="10">
        <v>140</v>
      </c>
      <c r="D142">
        <f t="shared" si="15"/>
        <v>0</v>
      </c>
      <c r="E142" s="11">
        <f t="shared" si="13"/>
        <v>99999.99935518</v>
      </c>
      <c r="F142" s="11">
        <f t="shared" si="14"/>
        <v>1.1948824976570904E-3</v>
      </c>
      <c r="G142" s="11">
        <f t="shared" si="16"/>
        <v>1.1948824976570904E-4</v>
      </c>
    </row>
    <row r="143" spans="2:7">
      <c r="B143" s="10">
        <v>141</v>
      </c>
      <c r="D143">
        <f t="shared" si="15"/>
        <v>0</v>
      </c>
      <c r="E143" s="11">
        <f t="shared" si="13"/>
        <v>99999.999455988058</v>
      </c>
      <c r="F143" s="11">
        <f t="shared" si="14"/>
        <v>1.0080805805046111E-3</v>
      </c>
      <c r="G143" s="11">
        <f t="shared" si="16"/>
        <v>1.0080805805046111E-4</v>
      </c>
    </row>
    <row r="144" spans="2:7">
      <c r="B144" s="10">
        <v>142</v>
      </c>
      <c r="D144">
        <f t="shared" si="15"/>
        <v>0</v>
      </c>
      <c r="E144" s="11">
        <f t="shared" si="13"/>
        <v>99999.999541036275</v>
      </c>
      <c r="F144" s="11">
        <f t="shared" si="14"/>
        <v>8.5048217442817986E-4</v>
      </c>
      <c r="G144" s="11">
        <f t="shared" si="16"/>
        <v>8.5048217442817986E-5</v>
      </c>
    </row>
    <row r="145" spans="2:7">
      <c r="B145" s="10">
        <v>143</v>
      </c>
      <c r="D145">
        <f t="shared" si="15"/>
        <v>0</v>
      </c>
      <c r="E145" s="11">
        <f t="shared" si="13"/>
        <v>99999.999612788451</v>
      </c>
      <c r="F145" s="11">
        <f t="shared" si="14"/>
        <v>7.1752176154404879E-4</v>
      </c>
      <c r="G145" s="11">
        <f t="shared" si="16"/>
        <v>7.1752176154404879E-5</v>
      </c>
    </row>
    <row r="146" spans="2:7">
      <c r="B146" s="10">
        <v>144</v>
      </c>
      <c r="D146">
        <f t="shared" si="15"/>
        <v>0</v>
      </c>
      <c r="E146" s="11">
        <f t="shared" si="13"/>
        <v>99999.999673323226</v>
      </c>
      <c r="F146" s="11">
        <f t="shared" si="14"/>
        <v>6.0534774092957377E-4</v>
      </c>
      <c r="G146" s="11">
        <f t="shared" si="16"/>
        <v>6.0534774092957377E-5</v>
      </c>
    </row>
    <row r="147" spans="2:7">
      <c r="B147" s="10">
        <v>145</v>
      </c>
      <c r="D147">
        <f t="shared" si="15"/>
        <v>0</v>
      </c>
      <c r="E147" s="11">
        <f t="shared" si="13"/>
        <v>99999.999724394307</v>
      </c>
      <c r="F147" s="11">
        <f t="shared" si="14"/>
        <v>5.1071081543341279E-4</v>
      </c>
      <c r="G147" s="11">
        <f t="shared" si="16"/>
        <v>5.1071081543341279E-5</v>
      </c>
    </row>
    <row r="148" spans="2:7">
      <c r="B148" s="10">
        <v>146</v>
      </c>
      <c r="D148">
        <f t="shared" si="15"/>
        <v>0</v>
      </c>
      <c r="E148" s="11">
        <f t="shared" si="13"/>
        <v>99999.999767481175</v>
      </c>
      <c r="F148" s="11">
        <f t="shared" si="14"/>
        <v>4.308686766307801E-4</v>
      </c>
      <c r="G148" s="11">
        <f t="shared" si="16"/>
        <v>4.308686766307801E-5</v>
      </c>
    </row>
    <row r="149" spans="2:7">
      <c r="B149" s="10">
        <v>147</v>
      </c>
      <c r="D149">
        <f t="shared" si="15"/>
        <v>0</v>
      </c>
      <c r="E149" s="11">
        <f t="shared" si="13"/>
        <v>99999.999803832048</v>
      </c>
      <c r="F149" s="11">
        <f t="shared" si="14"/>
        <v>3.6350873415358365E-4</v>
      </c>
      <c r="G149" s="11">
        <f t="shared" si="16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F1" workbookViewId="0">
      <selection activeCell="M8" sqref="M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19500</v>
      </c>
    </row>
    <row r="3" spans="1:12">
      <c r="A3" s="2">
        <v>43885.75</v>
      </c>
      <c r="B3" s="10">
        <v>1</v>
      </c>
      <c r="C3" s="3">
        <f>Dati!J3</f>
        <v>7</v>
      </c>
      <c r="F3" s="11">
        <f t="shared" ref="F3:F5" si="0">$L$2/(1+$L$5*EXP(-$L$4*B3))</f>
        <v>69.893799153872592</v>
      </c>
      <c r="G3" s="11"/>
      <c r="I3" s="11">
        <f>C3-F3</f>
        <v>-62.893799153872592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Dati!J4</f>
        <v>10</v>
      </c>
      <c r="D4">
        <f>C4-C3</f>
        <v>3</v>
      </c>
      <c r="E4">
        <f>10*(C4-C3)</f>
        <v>30</v>
      </c>
      <c r="F4" s="11">
        <f t="shared" si="0"/>
        <v>82.790470802292674</v>
      </c>
      <c r="G4" s="11">
        <f t="shared" ref="G4:G67" si="1">(F4-F3)*10</f>
        <v>128.96671648420082</v>
      </c>
      <c r="H4" s="11">
        <f>F4-F3</f>
        <v>12.896671648420082</v>
      </c>
      <c r="I4" s="11">
        <f>C4-F4</f>
        <v>-72.790470802292674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Dati!J5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98.054802818765694</v>
      </c>
      <c r="G5" s="11">
        <f t="shared" si="1"/>
        <v>152.6433201647302</v>
      </c>
      <c r="H5" s="11">
        <f t="shared" ref="H5:H67" si="4">F5-F4</f>
        <v>15.26433201647302</v>
      </c>
      <c r="I5" s="11">
        <f t="shared" ref="I5:I36" si="5">C5-F5</f>
        <v>-86.054802818765694</v>
      </c>
      <c r="J5" s="11"/>
      <c r="K5" s="4" t="s">
        <v>26</v>
      </c>
      <c r="L5" s="15">
        <f>(L2-L3)/L3</f>
        <v>329.50847457627117</v>
      </c>
    </row>
    <row r="6" spans="1:12">
      <c r="A6" s="2">
        <v>43888</v>
      </c>
      <c r="B6" s="10">
        <v>4</v>
      </c>
      <c r="C6" s="3">
        <f>Dati!J6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116.11663640745364</v>
      </c>
      <c r="G6" s="11">
        <f t="shared" si="1"/>
        <v>180.61833588687946</v>
      </c>
      <c r="H6" s="11">
        <f t="shared" si="4"/>
        <v>18.061833588687946</v>
      </c>
      <c r="I6" s="11">
        <f t="shared" si="5"/>
        <v>-99.11663640745364</v>
      </c>
      <c r="J6" s="11"/>
    </row>
    <row r="7" spans="1:12">
      <c r="A7" s="2">
        <v>43889</v>
      </c>
      <c r="B7" s="10">
        <v>5</v>
      </c>
      <c r="C7" s="3">
        <f>Dati!J7</f>
        <v>21</v>
      </c>
      <c r="D7">
        <f t="shared" si="2"/>
        <v>4</v>
      </c>
      <c r="E7">
        <f t="shared" si="3"/>
        <v>40</v>
      </c>
      <c r="F7" s="11">
        <f t="shared" si="6"/>
        <v>137.48191014674288</v>
      </c>
      <c r="G7" s="11">
        <f t="shared" si="1"/>
        <v>213.65273739289236</v>
      </c>
      <c r="H7" s="11">
        <f t="shared" si="4"/>
        <v>21.365273739289236</v>
      </c>
      <c r="I7" s="11">
        <f t="shared" si="5"/>
        <v>-116.48191014674288</v>
      </c>
      <c r="J7" s="11"/>
    </row>
    <row r="8" spans="1:12">
      <c r="A8" s="2">
        <v>43890</v>
      </c>
      <c r="B8" s="10">
        <v>6</v>
      </c>
      <c r="C8" s="3">
        <f>Dati!J8</f>
        <v>29</v>
      </c>
      <c r="D8">
        <f t="shared" si="2"/>
        <v>8</v>
      </c>
      <c r="E8">
        <f t="shared" si="3"/>
        <v>80</v>
      </c>
      <c r="F8" s="11">
        <f t="shared" si="6"/>
        <v>162.74535397838051</v>
      </c>
      <c r="G8" s="11">
        <f t="shared" si="1"/>
        <v>252.6344383163763</v>
      </c>
      <c r="H8" s="11">
        <f t="shared" si="4"/>
        <v>25.26344383163763</v>
      </c>
      <c r="I8" s="11">
        <f t="shared" si="5"/>
        <v>-133.74535397838051</v>
      </c>
      <c r="J8" s="11"/>
      <c r="K8" s="12" t="s">
        <v>31</v>
      </c>
      <c r="L8" s="11">
        <f>AVERAGE(I3:I36)</f>
        <v>-34.183020761211601</v>
      </c>
    </row>
    <row r="9" spans="1:12">
      <c r="A9" s="2">
        <v>43891</v>
      </c>
      <c r="B9" s="10">
        <v>7</v>
      </c>
      <c r="C9" s="3">
        <f>Dati!J9</f>
        <v>34</v>
      </c>
      <c r="D9">
        <f t="shared" si="2"/>
        <v>5</v>
      </c>
      <c r="E9">
        <f t="shared" si="3"/>
        <v>50</v>
      </c>
      <c r="F9" s="11">
        <f t="shared" si="6"/>
        <v>192.60498654507296</v>
      </c>
      <c r="G9" s="11">
        <f t="shared" si="1"/>
        <v>298.59632566692454</v>
      </c>
      <c r="H9" s="11">
        <f t="shared" si="4"/>
        <v>29.859632566692454</v>
      </c>
      <c r="I9" s="11">
        <f t="shared" si="5"/>
        <v>-158.60498654507296</v>
      </c>
      <c r="J9" s="11"/>
      <c r="K9" s="12" t="s">
        <v>32</v>
      </c>
      <c r="L9" s="6">
        <f>STDEVP(I3:I36)</f>
        <v>206.55708426723291</v>
      </c>
    </row>
    <row r="10" spans="1:12">
      <c r="A10" s="2">
        <v>43892</v>
      </c>
      <c r="B10" s="10">
        <v>8</v>
      </c>
      <c r="C10" s="3">
        <f>Dati!J10</f>
        <v>52</v>
      </c>
      <c r="D10">
        <f t="shared" si="2"/>
        <v>18</v>
      </c>
      <c r="E10">
        <f t="shared" si="3"/>
        <v>180</v>
      </c>
      <c r="F10" s="11">
        <f t="shared" si="6"/>
        <v>227.87854131902176</v>
      </c>
      <c r="G10" s="11">
        <f t="shared" si="1"/>
        <v>352.73554773948803</v>
      </c>
      <c r="H10" s="11">
        <f t="shared" si="4"/>
        <v>35.273554773948803</v>
      </c>
      <c r="I10" s="11">
        <f t="shared" si="5"/>
        <v>-175.87854131902176</v>
      </c>
      <c r="J10" s="11"/>
    </row>
    <row r="11" spans="1:12">
      <c r="A11" s="2">
        <v>43893</v>
      </c>
      <c r="B11" s="10">
        <v>9</v>
      </c>
      <c r="C11" s="3">
        <f>Dati!J11</f>
        <v>79</v>
      </c>
      <c r="D11">
        <f t="shared" si="2"/>
        <v>27</v>
      </c>
      <c r="E11">
        <f t="shared" si="3"/>
        <v>270</v>
      </c>
      <c r="F11" s="11">
        <f t="shared" si="6"/>
        <v>269.52189434126319</v>
      </c>
      <c r="G11" s="11">
        <f t="shared" si="1"/>
        <v>416.43353022241428</v>
      </c>
      <c r="H11" s="11">
        <f t="shared" si="4"/>
        <v>41.643353022241428</v>
      </c>
      <c r="I11" s="11">
        <f t="shared" si="5"/>
        <v>-190.52189434126319</v>
      </c>
      <c r="J11" s="11"/>
    </row>
    <row r="12" spans="1:12">
      <c r="A12" s="2">
        <v>43894</v>
      </c>
      <c r="B12" s="10">
        <v>10</v>
      </c>
      <c r="C12" s="3">
        <f>Dati!J12</f>
        <v>107</v>
      </c>
      <c r="D12">
        <f t="shared" si="2"/>
        <v>28</v>
      </c>
      <c r="E12">
        <f t="shared" si="3"/>
        <v>280</v>
      </c>
      <c r="F12" s="11">
        <f t="shared" si="6"/>
        <v>318.64947871467035</v>
      </c>
      <c r="G12" s="11">
        <f t="shared" si="1"/>
        <v>491.2758437340716</v>
      </c>
      <c r="H12" s="11">
        <f t="shared" si="4"/>
        <v>49.12758437340716</v>
      </c>
      <c r="I12" s="11">
        <f t="shared" si="5"/>
        <v>-211.64947871467035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Dati!J13</f>
        <v>148</v>
      </c>
      <c r="D13">
        <f t="shared" si="2"/>
        <v>41</v>
      </c>
      <c r="E13">
        <f t="shared" si="3"/>
        <v>410</v>
      </c>
      <c r="F13" s="11">
        <f t="shared" si="6"/>
        <v>376.55653481055248</v>
      </c>
      <c r="G13" s="11">
        <f t="shared" si="1"/>
        <v>579.07056095882126</v>
      </c>
      <c r="H13" s="11">
        <f t="shared" si="4"/>
        <v>57.907056095882126</v>
      </c>
      <c r="I13" s="11">
        <f t="shared" si="5"/>
        <v>-228.55653481055248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Dati!J14</f>
        <v>197</v>
      </c>
      <c r="D14">
        <f t="shared" si="2"/>
        <v>49</v>
      </c>
      <c r="E14">
        <f t="shared" si="3"/>
        <v>490</v>
      </c>
      <c r="F14" s="11">
        <f t="shared" si="6"/>
        <v>444.74284360197379</v>
      </c>
      <c r="G14" s="11">
        <f t="shared" si="1"/>
        <v>681.86308791421311</v>
      </c>
      <c r="H14" s="11">
        <f t="shared" si="4"/>
        <v>68.186308791421311</v>
      </c>
      <c r="I14" s="11">
        <f t="shared" si="5"/>
        <v>-247.74284360197379</v>
      </c>
      <c r="J14" s="11"/>
    </row>
    <row r="15" spans="1:12">
      <c r="A15" s="2">
        <v>43897</v>
      </c>
      <c r="B15" s="10">
        <v>13</v>
      </c>
      <c r="C15" s="3">
        <f>Dati!J15</f>
        <v>233</v>
      </c>
      <c r="D15">
        <f t="shared" si="2"/>
        <v>36</v>
      </c>
      <c r="E15">
        <f t="shared" si="3"/>
        <v>360</v>
      </c>
      <c r="F15" s="11">
        <f t="shared" si="6"/>
        <v>524.93730337297586</v>
      </c>
      <c r="G15" s="11">
        <f t="shared" si="1"/>
        <v>801.94459771002073</v>
      </c>
      <c r="H15" s="11">
        <f t="shared" si="4"/>
        <v>80.194459771002073</v>
      </c>
      <c r="I15" s="11">
        <f t="shared" si="5"/>
        <v>-291.93730337297586</v>
      </c>
      <c r="J15" s="11"/>
    </row>
    <row r="16" spans="1:12">
      <c r="A16" s="2">
        <v>43898</v>
      </c>
      <c r="B16" s="10">
        <v>14</v>
      </c>
      <c r="C16" s="3">
        <f>Dati!J16</f>
        <v>366</v>
      </c>
      <c r="D16">
        <f t="shared" si="2"/>
        <v>133</v>
      </c>
      <c r="E16">
        <f t="shared" si="3"/>
        <v>1330</v>
      </c>
      <c r="F16" s="11">
        <f t="shared" si="6"/>
        <v>619.12231435474973</v>
      </c>
      <c r="G16" s="11">
        <f t="shared" si="1"/>
        <v>941.85010981773871</v>
      </c>
      <c r="H16" s="11">
        <f t="shared" si="4"/>
        <v>94.185010981773871</v>
      </c>
      <c r="I16" s="11">
        <f t="shared" si="5"/>
        <v>-253.12231435474973</v>
      </c>
      <c r="J16" s="11"/>
    </row>
    <row r="17" spans="1:10">
      <c r="A17" s="2">
        <v>43899</v>
      </c>
      <c r="B17" s="10">
        <v>15</v>
      </c>
      <c r="C17" s="3">
        <f>Dati!J17</f>
        <v>463</v>
      </c>
      <c r="D17">
        <f t="shared" si="2"/>
        <v>97</v>
      </c>
      <c r="E17">
        <f t="shared" si="3"/>
        <v>970</v>
      </c>
      <c r="F17" s="11">
        <f t="shared" si="6"/>
        <v>729.5564080348878</v>
      </c>
      <c r="G17" s="11">
        <f t="shared" si="1"/>
        <v>1104.3409368013806</v>
      </c>
      <c r="H17" s="11">
        <f t="shared" si="4"/>
        <v>110.43409368013806</v>
      </c>
      <c r="I17" s="11">
        <f t="shared" si="5"/>
        <v>-266.5564080348878</v>
      </c>
      <c r="J17" s="11"/>
    </row>
    <row r="18" spans="1:10">
      <c r="A18" s="2">
        <v>43900</v>
      </c>
      <c r="B18" s="10">
        <v>16</v>
      </c>
      <c r="C18" s="3">
        <f>Dati!J18</f>
        <v>631</v>
      </c>
      <c r="D18">
        <f t="shared" si="2"/>
        <v>168</v>
      </c>
      <c r="E18">
        <f t="shared" si="3"/>
        <v>1680</v>
      </c>
      <c r="F18" s="11">
        <f t="shared" si="6"/>
        <v>858.79287782634742</v>
      </c>
      <c r="G18" s="11">
        <f t="shared" si="1"/>
        <v>1292.3646979145963</v>
      </c>
      <c r="H18" s="11">
        <f t="shared" si="4"/>
        <v>129.23646979145963</v>
      </c>
      <c r="I18" s="11">
        <f t="shared" si="5"/>
        <v>-227.79287782634742</v>
      </c>
      <c r="J18" s="11"/>
    </row>
    <row r="19" spans="1:10">
      <c r="A19" s="2">
        <v>43901</v>
      </c>
      <c r="B19" s="10">
        <v>17</v>
      </c>
      <c r="C19" s="3">
        <f>Dati!J19</f>
        <v>827</v>
      </c>
      <c r="D19">
        <f t="shared" si="2"/>
        <v>196</v>
      </c>
      <c r="E19">
        <f t="shared" si="3"/>
        <v>1960</v>
      </c>
      <c r="F19" s="11">
        <f t="shared" si="6"/>
        <v>1009.6913259319738</v>
      </c>
      <c r="G19" s="11">
        <f t="shared" si="1"/>
        <v>1508.9844810562636</v>
      </c>
      <c r="H19" s="11">
        <f t="shared" si="4"/>
        <v>150.89844810562636</v>
      </c>
      <c r="I19" s="11">
        <f t="shared" si="5"/>
        <v>-182.69132593197378</v>
      </c>
      <c r="J19" s="11"/>
    </row>
    <row r="20" spans="1:10">
      <c r="A20" s="2">
        <v>43902</v>
      </c>
      <c r="B20" s="10">
        <v>18</v>
      </c>
      <c r="C20" s="3">
        <f>Dati!J20</f>
        <v>1016</v>
      </c>
      <c r="D20">
        <f t="shared" si="2"/>
        <v>189</v>
      </c>
      <c r="E20">
        <f t="shared" si="3"/>
        <v>1890</v>
      </c>
      <c r="F20" s="11">
        <f t="shared" si="6"/>
        <v>1185.4180501327489</v>
      </c>
      <c r="G20" s="11">
        <f t="shared" si="1"/>
        <v>1757.2672420077515</v>
      </c>
      <c r="H20" s="11">
        <f t="shared" si="4"/>
        <v>175.72672420077515</v>
      </c>
      <c r="I20" s="11">
        <f t="shared" si="5"/>
        <v>-169.41805013274893</v>
      </c>
      <c r="J20" s="11"/>
    </row>
    <row r="21" spans="1:10">
      <c r="A21" s="2">
        <v>43903</v>
      </c>
      <c r="B21" s="10">
        <v>19</v>
      </c>
      <c r="C21" s="3">
        <f>Dati!J21</f>
        <v>1266</v>
      </c>
      <c r="D21">
        <f t="shared" si="2"/>
        <v>250</v>
      </c>
      <c r="E21">
        <f t="shared" si="3"/>
        <v>2500</v>
      </c>
      <c r="F21" s="11">
        <f t="shared" si="6"/>
        <v>1389.4301051841926</v>
      </c>
      <c r="G21" s="11">
        <f t="shared" si="1"/>
        <v>2040.1205505144367</v>
      </c>
      <c r="H21" s="11">
        <f t="shared" si="4"/>
        <v>204.01205505144367</v>
      </c>
      <c r="I21" s="11">
        <f t="shared" si="5"/>
        <v>-123.4301051841926</v>
      </c>
      <c r="J21" s="11"/>
    </row>
    <row r="22" spans="1:10">
      <c r="A22" s="2">
        <v>43904</v>
      </c>
      <c r="B22" s="10">
        <v>20</v>
      </c>
      <c r="C22" s="3">
        <f>Dati!J22</f>
        <v>1441</v>
      </c>
      <c r="D22">
        <f t="shared" si="2"/>
        <v>175</v>
      </c>
      <c r="E22">
        <f t="shared" si="3"/>
        <v>1750</v>
      </c>
      <c r="F22" s="11">
        <f t="shared" si="6"/>
        <v>1625.4367987208639</v>
      </c>
      <c r="G22" s="11">
        <f t="shared" si="1"/>
        <v>2360.0669353667126</v>
      </c>
      <c r="H22" s="11">
        <f t="shared" si="4"/>
        <v>236.00669353667126</v>
      </c>
      <c r="I22" s="11">
        <f t="shared" si="5"/>
        <v>-184.43679872086386</v>
      </c>
      <c r="J22" s="11"/>
    </row>
    <row r="23" spans="1:10">
      <c r="A23" s="2">
        <v>43905</v>
      </c>
      <c r="B23" s="10">
        <v>21</v>
      </c>
      <c r="C23" s="3">
        <f>Dati!J23</f>
        <v>1809</v>
      </c>
      <c r="D23">
        <f t="shared" si="2"/>
        <v>368</v>
      </c>
      <c r="E23">
        <f t="shared" si="3"/>
        <v>3680</v>
      </c>
      <c r="F23" s="11">
        <f t="shared" si="6"/>
        <v>1897.3315196342078</v>
      </c>
      <c r="G23" s="11">
        <f t="shared" si="1"/>
        <v>2718.9472091334392</v>
      </c>
      <c r="H23" s="11">
        <f t="shared" si="4"/>
        <v>271.89472091334392</v>
      </c>
      <c r="I23" s="11">
        <f t="shared" si="5"/>
        <v>-88.33151963420778</v>
      </c>
      <c r="J23" s="11"/>
    </row>
    <row r="24" spans="1:10">
      <c r="A24" s="2">
        <v>43906</v>
      </c>
      <c r="B24" s="10">
        <v>22</v>
      </c>
      <c r="C24" s="3">
        <f>Dati!J24</f>
        <v>2158</v>
      </c>
      <c r="D24">
        <f t="shared" si="2"/>
        <v>349</v>
      </c>
      <c r="E24">
        <f t="shared" si="3"/>
        <v>3490</v>
      </c>
      <c r="F24" s="11">
        <f t="shared" si="6"/>
        <v>2209.0864559877905</v>
      </c>
      <c r="G24" s="11">
        <f t="shared" si="1"/>
        <v>3117.5493635358271</v>
      </c>
      <c r="H24" s="11">
        <f t="shared" si="4"/>
        <v>311.75493635358271</v>
      </c>
      <c r="I24" s="11">
        <f t="shared" si="5"/>
        <v>-51.086455987790487</v>
      </c>
      <c r="J24" s="11"/>
    </row>
    <row r="25" spans="1:10">
      <c r="A25" s="2">
        <v>43907</v>
      </c>
      <c r="B25" s="10">
        <v>23</v>
      </c>
      <c r="C25" s="3">
        <f>Dati!J25</f>
        <v>2503</v>
      </c>
      <c r="D25">
        <f t="shared" si="2"/>
        <v>345</v>
      </c>
      <c r="E25">
        <f t="shared" si="3"/>
        <v>3450</v>
      </c>
      <c r="F25" s="11">
        <f t="shared" si="6"/>
        <v>2564.603366703067</v>
      </c>
      <c r="G25" s="11">
        <f t="shared" si="1"/>
        <v>3555.1691071527648</v>
      </c>
      <c r="H25" s="11">
        <f t="shared" si="4"/>
        <v>355.51691071527648</v>
      </c>
      <c r="I25" s="11">
        <f t="shared" si="5"/>
        <v>-61.603366703066968</v>
      </c>
      <c r="J25" s="11"/>
    </row>
    <row r="26" spans="1:10">
      <c r="A26" s="2">
        <v>43908</v>
      </c>
      <c r="B26" s="10">
        <v>24</v>
      </c>
      <c r="C26" s="3">
        <f>Dati!J26</f>
        <v>2978</v>
      </c>
      <c r="D26">
        <f t="shared" si="2"/>
        <v>475</v>
      </c>
      <c r="E26">
        <f t="shared" si="3"/>
        <v>4750</v>
      </c>
      <c r="F26" s="11">
        <f t="shared" si="6"/>
        <v>2967.5156488520984</v>
      </c>
      <c r="G26" s="11">
        <f t="shared" si="1"/>
        <v>4029.122821490314</v>
      </c>
      <c r="H26" s="11">
        <f t="shared" si="4"/>
        <v>402.9122821490314</v>
      </c>
      <c r="I26" s="11">
        <f t="shared" si="5"/>
        <v>10.484351147901634</v>
      </c>
      <c r="J26" s="11"/>
    </row>
    <row r="27" spans="1:10">
      <c r="A27" s="2">
        <v>43909</v>
      </c>
      <c r="B27" s="10">
        <v>25</v>
      </c>
      <c r="C27" s="3">
        <f>Dati!J27</f>
        <v>3405</v>
      </c>
      <c r="D27">
        <f t="shared" si="2"/>
        <v>427</v>
      </c>
      <c r="E27">
        <f t="shared" si="3"/>
        <v>4270</v>
      </c>
      <c r="F27" s="11">
        <f t="shared" si="6"/>
        <v>3420.9410270668745</v>
      </c>
      <c r="G27" s="11">
        <f t="shared" si="1"/>
        <v>4534.2537821477617</v>
      </c>
      <c r="H27" s="11">
        <f t="shared" si="4"/>
        <v>453.42537821477617</v>
      </c>
      <c r="I27" s="11">
        <f t="shared" si="5"/>
        <v>-15.94102706687454</v>
      </c>
      <c r="J27" s="11"/>
    </row>
    <row r="28" spans="1:10">
      <c r="A28" s="2">
        <v>43910</v>
      </c>
      <c r="B28" s="10">
        <v>26</v>
      </c>
      <c r="C28" s="3">
        <f>Dati!J28</f>
        <v>4032</v>
      </c>
      <c r="D28">
        <f t="shared" si="2"/>
        <v>627</v>
      </c>
      <c r="E28">
        <f t="shared" si="3"/>
        <v>6270</v>
      </c>
      <c r="F28" s="11">
        <f t="shared" si="6"/>
        <v>3927.1906721204164</v>
      </c>
      <c r="G28" s="11">
        <f t="shared" si="1"/>
        <v>5062.4964505354183</v>
      </c>
      <c r="H28" s="11">
        <f t="shared" si="4"/>
        <v>506.24964505354183</v>
      </c>
      <c r="I28" s="11">
        <f t="shared" si="5"/>
        <v>104.80932787958363</v>
      </c>
      <c r="J28" s="11"/>
    </row>
    <row r="29" spans="1:10">
      <c r="A29" s="2">
        <v>43911</v>
      </c>
      <c r="B29" s="10">
        <v>27</v>
      </c>
      <c r="C29" s="3">
        <f>Dati!J29</f>
        <v>4825</v>
      </c>
      <c r="D29">
        <f t="shared" si="2"/>
        <v>793</v>
      </c>
      <c r="E29">
        <f t="shared" si="3"/>
        <v>7930</v>
      </c>
      <c r="F29" s="11">
        <f t="shared" si="6"/>
        <v>4487.4494235797074</v>
      </c>
      <c r="G29" s="11">
        <f t="shared" si="1"/>
        <v>5602.5875145929103</v>
      </c>
      <c r="H29" s="11">
        <f t="shared" si="4"/>
        <v>560.25875145929103</v>
      </c>
      <c r="I29" s="11">
        <f t="shared" si="5"/>
        <v>337.5505764202926</v>
      </c>
      <c r="J29" s="11"/>
    </row>
    <row r="30" spans="1:10">
      <c r="A30" s="2">
        <v>43912</v>
      </c>
      <c r="B30" s="10">
        <v>28</v>
      </c>
      <c r="C30" s="3">
        <f>Dati!J30</f>
        <v>5476</v>
      </c>
      <c r="D30">
        <f t="shared" si="2"/>
        <v>651</v>
      </c>
      <c r="E30">
        <f t="shared" si="3"/>
        <v>6510</v>
      </c>
      <c r="F30" s="11">
        <f t="shared" si="6"/>
        <v>5101.4523388582447</v>
      </c>
      <c r="G30" s="11">
        <f t="shared" si="1"/>
        <v>6140.0291527853733</v>
      </c>
      <c r="H30" s="11">
        <f t="shared" si="4"/>
        <v>614.00291527853733</v>
      </c>
      <c r="I30" s="11">
        <f t="shared" si="5"/>
        <v>374.54766114175527</v>
      </c>
      <c r="J30" s="11"/>
    </row>
    <row r="31" spans="1:10">
      <c r="A31" s="2">
        <v>43913</v>
      </c>
      <c r="B31" s="10">
        <v>29</v>
      </c>
      <c r="C31" s="3">
        <f>Dati!J31</f>
        <v>6077</v>
      </c>
      <c r="D31">
        <f t="shared" si="2"/>
        <v>601</v>
      </c>
      <c r="E31">
        <f t="shared" si="3"/>
        <v>6010</v>
      </c>
      <c r="F31" s="11">
        <f t="shared" si="6"/>
        <v>5767.1933584230728</v>
      </c>
      <c r="G31" s="11">
        <f t="shared" si="1"/>
        <v>6657.4101956482809</v>
      </c>
      <c r="H31" s="11">
        <f t="shared" si="4"/>
        <v>665.74101956482809</v>
      </c>
      <c r="I31" s="11">
        <f t="shared" si="5"/>
        <v>309.80664157692718</v>
      </c>
      <c r="J31" s="11"/>
    </row>
    <row r="32" spans="1:10">
      <c r="A32" s="2">
        <v>43914</v>
      </c>
      <c r="B32" s="10">
        <v>30</v>
      </c>
      <c r="C32" s="3">
        <f>Dati!J32</f>
        <v>6820</v>
      </c>
      <c r="D32">
        <f t="shared" si="2"/>
        <v>743</v>
      </c>
      <c r="E32">
        <f t="shared" si="3"/>
        <v>7430</v>
      </c>
      <c r="F32" s="11">
        <f t="shared" si="6"/>
        <v>6480.7098201110794</v>
      </c>
      <c r="G32" s="11">
        <f t="shared" si="1"/>
        <v>7135.1646168800653</v>
      </c>
      <c r="H32" s="11">
        <f t="shared" si="4"/>
        <v>713.51646168800653</v>
      </c>
      <c r="I32" s="11">
        <f t="shared" si="5"/>
        <v>339.29017988892065</v>
      </c>
      <c r="J32" s="11"/>
    </row>
    <row r="33" spans="1:10">
      <c r="A33" s="2">
        <v>43915</v>
      </c>
      <c r="B33" s="10">
        <v>31</v>
      </c>
      <c r="C33" s="3">
        <f>Dati!J33</f>
        <v>7503</v>
      </c>
      <c r="D33">
        <f t="shared" si="2"/>
        <v>683</v>
      </c>
      <c r="E33">
        <f t="shared" si="3"/>
        <v>6830</v>
      </c>
      <c r="F33" s="11">
        <f t="shared" si="6"/>
        <v>7235.9886269790468</v>
      </c>
      <c r="G33" s="11">
        <f t="shared" si="1"/>
        <v>7552.7880686796743</v>
      </c>
      <c r="H33" s="11">
        <f t="shared" si="4"/>
        <v>755.27880686796743</v>
      </c>
      <c r="I33" s="11">
        <f t="shared" si="5"/>
        <v>267.01137302095322</v>
      </c>
      <c r="J33" s="11"/>
    </row>
    <row r="34" spans="1:10">
      <c r="A34" s="2">
        <v>43916</v>
      </c>
      <c r="B34" s="10">
        <v>32</v>
      </c>
      <c r="C34" s="3">
        <f>Dati!J34</f>
        <v>8165</v>
      </c>
      <c r="D34">
        <f t="shared" si="2"/>
        <v>662</v>
      </c>
      <c r="E34">
        <f t="shared" si="3"/>
        <v>6620</v>
      </c>
      <c r="F34" s="11">
        <f t="shared" si="6"/>
        <v>8025.0331220903608</v>
      </c>
      <c r="G34" s="11">
        <f t="shared" si="1"/>
        <v>7890.4449511131406</v>
      </c>
      <c r="H34" s="11">
        <f t="shared" si="4"/>
        <v>789.04449511131406</v>
      </c>
      <c r="I34" s="11">
        <f t="shared" si="5"/>
        <v>139.96687790963915</v>
      </c>
      <c r="J34" s="11"/>
    </row>
    <row r="35" spans="1:10">
      <c r="A35" s="2">
        <v>43917</v>
      </c>
      <c r="B35" s="10">
        <v>33</v>
      </c>
      <c r="C35" s="3">
        <f>Dati!J35</f>
        <v>9134</v>
      </c>
      <c r="D35">
        <f t="shared" si="2"/>
        <v>969</v>
      </c>
      <c r="E35">
        <f t="shared" si="3"/>
        <v>9690</v>
      </c>
      <c r="F35" s="11">
        <f t="shared" si="6"/>
        <v>8838.1127802135688</v>
      </c>
      <c r="G35" s="11">
        <f t="shared" si="1"/>
        <v>8130.7965812320799</v>
      </c>
      <c r="H35" s="11">
        <f t="shared" si="4"/>
        <v>813.07965812320799</v>
      </c>
      <c r="I35" s="11">
        <f t="shared" si="5"/>
        <v>295.88721978643116</v>
      </c>
      <c r="J35" s="11"/>
    </row>
    <row r="36" spans="1:10">
      <c r="A36" s="2">
        <v>43918</v>
      </c>
      <c r="B36" s="10">
        <v>34</v>
      </c>
      <c r="C36" s="3">
        <f>Dati!J36</f>
        <v>10023</v>
      </c>
      <c r="D36">
        <f t="shared" si="2"/>
        <v>889</v>
      </c>
      <c r="E36">
        <f t="shared" si="3"/>
        <v>8890</v>
      </c>
      <c r="F36" s="11">
        <f t="shared" si="6"/>
        <v>9664.1921090628566</v>
      </c>
      <c r="G36" s="11">
        <f t="shared" si="1"/>
        <v>8260.7932884928778</v>
      </c>
      <c r="H36" s="11">
        <f t="shared" si="4"/>
        <v>826.07932884928778</v>
      </c>
      <c r="I36" s="11">
        <f t="shared" si="5"/>
        <v>358.80789093714338</v>
      </c>
      <c r="J36" s="11"/>
    </row>
    <row r="37" spans="1:10">
      <c r="A37" s="2">
        <v>43919</v>
      </c>
      <c r="B37" s="10">
        <v>35</v>
      </c>
      <c r="C37" s="3"/>
      <c r="F37" s="11">
        <f t="shared" ref="F37:F59" si="7">$L$2/(1+$L$5*EXP(-$L$4*B37))</f>
        <v>10491.505319105838</v>
      </c>
      <c r="G37" s="11">
        <f t="shared" si="1"/>
        <v>8273.1321004298115</v>
      </c>
      <c r="H37" s="11">
        <f t="shared" si="4"/>
        <v>827.31321004298115</v>
      </c>
      <c r="I37" s="11"/>
      <c r="J37" s="11"/>
    </row>
    <row r="38" spans="1:10">
      <c r="A38" s="2">
        <v>43920</v>
      </c>
      <c r="B38" s="10">
        <v>36</v>
      </c>
      <c r="C38" s="3"/>
      <c r="F38" s="11">
        <f t="shared" si="7"/>
        <v>11308.216410808436</v>
      </c>
      <c r="G38" s="11">
        <f t="shared" si="1"/>
        <v>8167.1109170259842</v>
      </c>
      <c r="H38" s="11">
        <f t="shared" si="4"/>
        <v>816.71109170259842</v>
      </c>
      <c r="I38" s="11"/>
      <c r="J38" s="11"/>
    </row>
    <row r="39" spans="1:10">
      <c r="A39" s="2">
        <v>43921</v>
      </c>
      <c r="B39" s="10">
        <v>37</v>
      </c>
      <c r="C39" s="3"/>
      <c r="F39" s="11">
        <f t="shared" si="7"/>
        <v>12103.087614583919</v>
      </c>
      <c r="G39" s="11">
        <f t="shared" si="1"/>
        <v>7948.7120377548308</v>
      </c>
      <c r="H39" s="11">
        <f t="shared" si="4"/>
        <v>794.87120377548308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7"/>
        <v>12866.077449663342</v>
      </c>
      <c r="G40" s="11">
        <f t="shared" si="1"/>
        <v>7629.8983507942285</v>
      </c>
      <c r="H40" s="11">
        <f t="shared" si="4"/>
        <v>762.98983507942285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7"/>
        <v>13588.803539842638</v>
      </c>
      <c r="G41" s="11">
        <f t="shared" si="1"/>
        <v>7227.2609017929608</v>
      </c>
      <c r="H41" s="11">
        <f t="shared" si="4"/>
        <v>722.72609017929608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7"/>
        <v>14264.830678238301</v>
      </c>
      <c r="G42" s="11">
        <f t="shared" si="1"/>
        <v>6760.271383956624</v>
      </c>
      <c r="H42" s="11">
        <f t="shared" si="4"/>
        <v>676.0271383956624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7"/>
        <v>14889.774485600659</v>
      </c>
      <c r="G43" s="11">
        <f t="shared" si="1"/>
        <v>6249.4380736235871</v>
      </c>
      <c r="H43" s="11">
        <f t="shared" si="4"/>
        <v>624.94380736235871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7"/>
        <v>15461.23805982058</v>
      </c>
      <c r="G44" s="11">
        <f t="shared" si="1"/>
        <v>5714.635742199207</v>
      </c>
      <c r="H44" s="11">
        <f t="shared" si="4"/>
        <v>571.4635742199207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7"/>
        <v>15978.617998801123</v>
      </c>
      <c r="G45" s="11">
        <f t="shared" si="1"/>
        <v>5173.7993898054265</v>
      </c>
      <c r="H45" s="11">
        <f t="shared" si="4"/>
        <v>517.37993898054265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7"/>
        <v>16442.825005084276</v>
      </c>
      <c r="G46" s="11">
        <f t="shared" si="1"/>
        <v>4642.0700628315353</v>
      </c>
      <c r="H46" s="11">
        <f t="shared" si="4"/>
        <v>464.20700628315353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7"/>
        <v>16855.963825737646</v>
      </c>
      <c r="G47" s="11">
        <f t="shared" si="1"/>
        <v>4131.388206533702</v>
      </c>
      <c r="H47" s="11">
        <f t="shared" si="4"/>
        <v>413.1388206533702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7"/>
        <v>17221.010280241419</v>
      </c>
      <c r="G48" s="11">
        <f t="shared" si="1"/>
        <v>3650.4645450377211</v>
      </c>
      <c r="H48" s="11">
        <f t="shared" si="4"/>
        <v>365.04645450377211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7"/>
        <v>17541.51285915012</v>
      </c>
      <c r="G49" s="11">
        <f t="shared" si="1"/>
        <v>3205.0257890870125</v>
      </c>
      <c r="H49" s="11">
        <f t="shared" si="4"/>
        <v>320.50257890870125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7"/>
        <v>17821.335654295501</v>
      </c>
      <c r="G50" s="11">
        <f t="shared" si="1"/>
        <v>2798.2279514538095</v>
      </c>
      <c r="H50" s="11">
        <f t="shared" si="4"/>
        <v>279.82279514538095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7"/>
        <v>18064.450078999096</v>
      </c>
      <c r="G51" s="11">
        <f t="shared" si="1"/>
        <v>2431.1442470359543</v>
      </c>
      <c r="H51" s="11">
        <f t="shared" si="4"/>
        <v>243.11442470359543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7"/>
        <v>18274.775842610081</v>
      </c>
      <c r="G52" s="11">
        <f t="shared" si="1"/>
        <v>2103.2576361098472</v>
      </c>
      <c r="H52" s="11">
        <f t="shared" si="4"/>
        <v>210.32576361098472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7"/>
        <v>18456.067085881281</v>
      </c>
      <c r="G53" s="11">
        <f t="shared" si="1"/>
        <v>1812.9124327120007</v>
      </c>
      <c r="H53" s="11">
        <f t="shared" si="4"/>
        <v>181.29124327120007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7"/>
        <v>18611.837132628865</v>
      </c>
      <c r="G54" s="11">
        <f t="shared" si="1"/>
        <v>1557.7004674758427</v>
      </c>
      <c r="H54" s="11">
        <f t="shared" si="4"/>
        <v>155.77004674758427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7"/>
        <v>18745.314446475961</v>
      </c>
      <c r="G55" s="11">
        <f t="shared" si="1"/>
        <v>1334.773138470955</v>
      </c>
      <c r="H55" s="11">
        <f t="shared" si="4"/>
        <v>133.4773138470955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7"/>
        <v>18859.422564904489</v>
      </c>
      <c r="G56" s="11">
        <f t="shared" si="1"/>
        <v>1141.0811842852854</v>
      </c>
      <c r="H56" s="11">
        <f t="shared" si="4"/>
        <v>114.10811842852854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7"/>
        <v>18956.777566114659</v>
      </c>
      <c r="G57" s="11">
        <f t="shared" si="1"/>
        <v>973.55001210169576</v>
      </c>
      <c r="H57" s="11">
        <f t="shared" si="4"/>
        <v>97.355001210169576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7"/>
        <v>19039.697674525287</v>
      </c>
      <c r="G58" s="11">
        <f t="shared" si="1"/>
        <v>829.20108410628018</v>
      </c>
      <c r="H58" s="11">
        <f t="shared" si="4"/>
        <v>82.920108410628018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7"/>
        <v>19110.220708517416</v>
      </c>
      <c r="G59" s="11">
        <f t="shared" si="1"/>
        <v>705.23033992129058</v>
      </c>
      <c r="H59" s="11">
        <f t="shared" si="4"/>
        <v>70.523033992129058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8">$L$2/(1+$L$5*EXP(-$L$4*B60))</f>
        <v>19170.126091277176</v>
      </c>
      <c r="G60" s="11">
        <f t="shared" si="1"/>
        <v>599.05382759759959</v>
      </c>
      <c r="H60" s="11">
        <f t="shared" si="4"/>
        <v>59.905382759759959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8"/>
        <v>19220.959020379301</v>
      </c>
      <c r="G61" s="11">
        <f t="shared" si="1"/>
        <v>508.3292910212549</v>
      </c>
      <c r="H61" s="11">
        <f t="shared" si="4"/>
        <v>50.83292910212549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8"/>
        <v>19264.055105061096</v>
      </c>
      <c r="G62" s="11">
        <f t="shared" si="1"/>
        <v>430.96084681794309</v>
      </c>
      <c r="H62" s="11">
        <f t="shared" si="4"/>
        <v>43.096084681794309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8"/>
        <v>19300.564338036507</v>
      </c>
      <c r="G63" s="11">
        <f t="shared" si="1"/>
        <v>365.09232975411578</v>
      </c>
      <c r="H63" s="11">
        <f t="shared" si="4"/>
        <v>36.509232975411578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8"/>
        <v>19331.473689855655</v>
      </c>
      <c r="G64" s="11">
        <f t="shared" si="1"/>
        <v>309.0935181914756</v>
      </c>
      <c r="H64" s="11">
        <f t="shared" si="4"/>
        <v>30.90935181914756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8"/>
        <v>19357.627921511281</v>
      </c>
      <c r="G65" s="11">
        <f t="shared" si="1"/>
        <v>261.54231655626063</v>
      </c>
      <c r="H65" s="11">
        <f t="shared" si="4"/>
        <v>26.154231655626063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8"/>
        <v>19379.748428502113</v>
      </c>
      <c r="G66" s="11">
        <f t="shared" si="1"/>
        <v>221.20506990831927</v>
      </c>
      <c r="H66" s="11">
        <f t="shared" si="4"/>
        <v>22.120506990831927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8"/>
        <v>19398.450077782141</v>
      </c>
      <c r="G67" s="11">
        <f t="shared" si="1"/>
        <v>187.01649280028505</v>
      </c>
      <c r="H67" s="11">
        <f t="shared" si="4"/>
        <v>18.701649280028505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/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229</v>
      </c>
    </row>
    <row r="4" spans="1:5">
      <c r="A4" s="2">
        <v>43886</v>
      </c>
      <c r="B4" s="3">
        <f>Dati!K4</f>
        <v>322</v>
      </c>
      <c r="C4">
        <f t="shared" ref="C4:C36" si="0">B4-B3</f>
        <v>93</v>
      </c>
    </row>
    <row r="5" spans="1:5">
      <c r="A5" s="2">
        <v>43887</v>
      </c>
      <c r="B5" s="3">
        <f>Dati!K5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Dati!K6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Dati!K7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Dati!K8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Dati!K9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Dati!K10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Dati!K11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Dati!K12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Dati!K13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Dati!K14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Dati!K15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Dati!K16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Dati!K17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Dati!K18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Dati!K19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Dati!K20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Dati!K21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Dati!K22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Dati!K23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Dati!K24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Dati!K25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Dati!K26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Dati!K27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Dati!K28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Dati!K29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Dati!K30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Dati!K31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Dati!K32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Dati!K33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Dati!K34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Dati!K35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Dati!K36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D1" workbookViewId="0"/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"/>
  <sheetViews>
    <sheetView workbookViewId="0"/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Dati!I3</f>
        <v>1</v>
      </c>
    </row>
    <row r="4" spans="1:5">
      <c r="A4" s="2">
        <v>43886</v>
      </c>
      <c r="B4" s="3">
        <f>Dati!I4</f>
        <v>1</v>
      </c>
      <c r="C4">
        <f t="shared" ref="C4:C36" si="0">B4-B3</f>
        <v>0</v>
      </c>
    </row>
    <row r="5" spans="1:5">
      <c r="A5" s="2">
        <v>43887</v>
      </c>
      <c r="B5" s="3">
        <f>Dati!I5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Dati!I6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Dati!I7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Dati!I8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Dati!I9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Dati!I10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Dati!I11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Dati!I12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Dati!I13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Dati!I14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Dati!I15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Dati!I16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Dati!I17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Dati!I18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Dati!I19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Dati!I20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Dati!I21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Dati!I22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Dati!I23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Dati!I24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Dati!I25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Dati!I26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Dati!I27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Dati!I28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Dati!I29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Dati!I30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Dati!I31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Dati!I32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Dati!I33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Dati!I34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Dati!I35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Dati!I36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"/>
  <sheetViews>
    <sheetView workbookViewId="0"/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7</v>
      </c>
    </row>
    <row r="4" spans="1:5">
      <c r="A4" s="2">
        <v>43886</v>
      </c>
      <c r="B4" s="3">
        <f>Dati!J4</f>
        <v>10</v>
      </c>
      <c r="C4">
        <f t="shared" ref="C4:C36" si="0">B4-B3</f>
        <v>3</v>
      </c>
    </row>
    <row r="5" spans="1:5">
      <c r="A5" s="2">
        <v>43887</v>
      </c>
      <c r="B5" s="3">
        <f>Dati!J5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Dati!J6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Dati!J7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Dati!J8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Dati!J9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Dati!J10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Dati!J11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Dati!J12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Dati!J13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Dati!J14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Dati!J15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Dati!J16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Dati!J17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Dati!J18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Dati!J19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Dati!J20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Dati!J21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Dati!J22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Dati!J23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Dati!J24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Dati!J25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Dati!J26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Dati!J27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Dati!J28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Dati!J29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Dati!J30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Dati!J31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Dati!J32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Dati!J33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Dati!J34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Dati!J35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Dati!J36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workbookViewId="0"/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"/>
  <sheetViews>
    <sheetView workbookViewId="0"/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"/>
  <sheetViews>
    <sheetView workbookViewId="0"/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"/>
  <sheetViews>
    <sheetView workbookViewId="0">
      <selection activeCell="L23" sqref="L2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Dati!L17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Dati!L18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Dati!L19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Dati!L20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Dati!L21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Dati!L22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Dati!L23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Dati!L24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Dati!L25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Dati!L26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Dati!L27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Dati!L28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Dati!L29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Dati!L30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Dati!L31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Dati!L32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Dati!L33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Dati!L34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Dati!L35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Dati!L36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2020-03-29T11:00:34Z</dcterms:modified>
</cp:coreProperties>
</file>