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5B818AD-1BE2-4474-A634-C71E1F5B3BF4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1" l="1"/>
  <c r="C39" i="11"/>
  <c r="D39" i="11"/>
  <c r="E39" i="1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I38" i="9" s="1"/>
  <c r="K38" i="9" s="1"/>
  <c r="B38" i="7"/>
  <c r="B38" i="8"/>
  <c r="B38" i="6"/>
  <c r="B38" i="5"/>
  <c r="B38" i="4"/>
  <c r="B38" i="3"/>
  <c r="B38" i="2"/>
  <c r="H38" i="10" l="1"/>
  <c r="H38" i="9"/>
  <c r="J38" i="9" s="1"/>
  <c r="I38" i="1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D38" i="4" l="1"/>
  <c r="D38" i="3"/>
  <c r="E37" i="11"/>
  <c r="D38" i="5"/>
  <c r="E38" i="9"/>
  <c r="D38" i="6"/>
  <c r="D38" i="2"/>
  <c r="D38" i="8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<sst xmlns="http://schemas.openxmlformats.org/spreadsheetml/2006/main" count="130" uniqueCount="39">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</sst>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  <c:pt idx="36">
                  <c:v>3.0374707259953162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  <c:pt idx="36">
                  <c:v>4.1371610845295059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'Analisi-pos'!$B$3:$B$42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-0.83364418859606104</c:v>
                </c:pt>
                <c:pt idx="1">
                  <c:v>-1.4014837338411104</c:v>
                </c:pt>
                <c:pt idx="2">
                  <c:v>7.8550420745598952</c:v>
                </c:pt>
                <c:pt idx="3">
                  <c:v>14.881760981311519</c:v>
                </c:pt>
                <c:pt idx="4">
                  <c:v>13.607900615264388</c:v>
                </c:pt>
                <c:pt idx="5">
                  <c:v>30.941079180298129</c:v>
                </c:pt>
                <c:pt idx="6">
                  <c:v>11.760839825866741</c:v>
                </c:pt>
                <c:pt idx="7">
                  <c:v>5.9103449594140613</c:v>
                </c:pt>
                <c:pt idx="8">
                  <c:v>3.1857746165775023</c:v>
                </c:pt>
                <c:pt idx="9">
                  <c:v>0.32290998791124892</c:v>
                </c:pt>
                <c:pt idx="10">
                  <c:v>-6.0196477364292704</c:v>
                </c:pt>
                <c:pt idx="11">
                  <c:v>-11.281130289812431</c:v>
                </c:pt>
                <c:pt idx="12">
                  <c:v>-4.0234466023043041</c:v>
                </c:pt>
                <c:pt idx="13">
                  <c:v>7.0399089792196392</c:v>
                </c:pt>
                <c:pt idx="14">
                  <c:v>19.011892191849171</c:v>
                </c:pt>
                <c:pt idx="15">
                  <c:v>26.779450843343298</c:v>
                </c:pt>
                <c:pt idx="16">
                  <c:v>49.985657807556805</c:v>
                </c:pt>
                <c:pt idx="17">
                  <c:v>74.01526699426384</c:v>
                </c:pt>
                <c:pt idx="18">
                  <c:v>87.007509381589529</c:v>
                </c:pt>
                <c:pt idx="19">
                  <c:v>106.91550938598311</c:v>
                </c:pt>
                <c:pt idx="20">
                  <c:v>141.63585256607814</c:v>
                </c:pt>
                <c:pt idx="21">
                  <c:v>133.23056662737906</c:v>
                </c:pt>
                <c:pt idx="22">
                  <c:v>111.25108132203809</c:v>
                </c:pt>
                <c:pt idx="23">
                  <c:v>68.143721868738567</c:v>
                </c:pt>
                <c:pt idx="24">
                  <c:v>63.668786243591057</c:v>
                </c:pt>
                <c:pt idx="25">
                  <c:v>23.213726176125419</c:v>
                </c:pt>
                <c:pt idx="26">
                  <c:v>11.855988216109608</c:v>
                </c:pt>
                <c:pt idx="27">
                  <c:v>29.068403561161176</c:v>
                </c:pt>
                <c:pt idx="28">
                  <c:v>57.070391431396047</c:v>
                </c:pt>
                <c:pt idx="29">
                  <c:v>28.970680155349783</c:v>
                </c:pt>
                <c:pt idx="30">
                  <c:v>7.9417207342744405</c:v>
                </c:pt>
                <c:pt idx="31">
                  <c:v>69.65117315224893</c:v>
                </c:pt>
                <c:pt idx="32">
                  <c:v>-18.938287638321981</c:v>
                </c:pt>
                <c:pt idx="33">
                  <c:v>-96.430736130399055</c:v>
                </c:pt>
                <c:pt idx="34">
                  <c:v>10.356037550199744</c:v>
                </c:pt>
                <c:pt idx="35">
                  <c:v>43.815561798498493</c:v>
                </c:pt>
                <c:pt idx="36">
                  <c:v>111.94207651006036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0.56783954524504932</c:v>
                </c:pt>
                <c:pt idx="2">
                  <c:v>0.74347419159899397</c:v>
                </c:pt>
                <c:pt idx="3">
                  <c:v>0.97328109324837575</c:v>
                </c:pt>
                <c:pt idx="4">
                  <c:v>1.2738603660471313</c:v>
                </c:pt>
                <c:pt idx="5">
                  <c:v>1.66682143496626</c:v>
                </c:pt>
                <c:pt idx="6">
                  <c:v>2.1802393544313876</c:v>
                </c:pt>
                <c:pt idx="7">
                  <c:v>2.8504948664526797</c:v>
                </c:pt>
                <c:pt idx="8">
                  <c:v>3.7245703428365591</c:v>
                </c:pt>
                <c:pt idx="9">
                  <c:v>4.8628646286662534</c:v>
                </c:pt>
                <c:pt idx="10">
                  <c:v>6.3425577243405193</c:v>
                </c:pt>
                <c:pt idx="11">
                  <c:v>8.2614825533831606</c:v>
                </c:pt>
                <c:pt idx="12">
                  <c:v>10.742316312491873</c:v>
                </c:pt>
                <c:pt idx="13">
                  <c:v>13.936644418476057</c:v>
                </c:pt>
                <c:pt idx="14">
                  <c:v>18.028016787370468</c:v>
                </c:pt>
                <c:pt idx="15">
                  <c:v>23.232441348505873</c:v>
                </c:pt>
                <c:pt idx="16">
                  <c:v>29.793793035786493</c:v>
                </c:pt>
                <c:pt idx="17">
                  <c:v>37.970390813292966</c:v>
                </c:pt>
                <c:pt idx="18">
                  <c:v>48.007757612674311</c:v>
                </c:pt>
                <c:pt idx="19">
                  <c:v>60.091999995606415</c:v>
                </c:pt>
                <c:pt idx="20">
                  <c:v>74.279656819904972</c:v>
                </c:pt>
                <c:pt idx="21">
                  <c:v>90.40528593869908</c:v>
                </c:pt>
                <c:pt idx="22">
                  <c:v>107.97948530534097</c:v>
                </c:pt>
                <c:pt idx="23">
                  <c:v>126.10735945329952</c:v>
                </c:pt>
                <c:pt idx="24">
                  <c:v>143.47493562514751</c:v>
                </c:pt>
                <c:pt idx="25">
                  <c:v>158.45506006746564</c:v>
                </c:pt>
                <c:pt idx="26">
                  <c:v>169.35773796001581</c:v>
                </c:pt>
                <c:pt idx="27">
                  <c:v>174.78758465494843</c:v>
                </c:pt>
                <c:pt idx="28">
                  <c:v>173.99801212976513</c:v>
                </c:pt>
                <c:pt idx="29">
                  <c:v>167.09971127604626</c:v>
                </c:pt>
                <c:pt idx="30">
                  <c:v>155.02895942107534</c:v>
                </c:pt>
                <c:pt idx="31">
                  <c:v>139.29054758202551</c:v>
                </c:pt>
                <c:pt idx="32">
                  <c:v>121.58946079057091</c:v>
                </c:pt>
                <c:pt idx="33">
                  <c:v>103.49244849207707</c:v>
                </c:pt>
                <c:pt idx="34">
                  <c:v>86.213226319401201</c:v>
                </c:pt>
                <c:pt idx="35">
                  <c:v>70.540475751701251</c:v>
                </c:pt>
                <c:pt idx="36">
                  <c:v>56.873485288438133</c:v>
                </c:pt>
                <c:pt idx="37">
                  <c:v>45.312661809579367</c:v>
                </c:pt>
                <c:pt idx="38">
                  <c:v>35.761181655520431</c:v>
                </c:pt>
                <c:pt idx="39">
                  <c:v>28.01246833578989</c:v>
                </c:pt>
                <c:pt idx="40">
                  <c:v>21.814279426924713</c:v>
                </c:pt>
                <c:pt idx="41">
                  <c:v>16.9099874007361</c:v>
                </c:pt>
                <c:pt idx="42">
                  <c:v>13.061846014925777</c:v>
                </c:pt>
                <c:pt idx="43">
                  <c:v>10.061782584311004</c:v>
                </c:pt>
                <c:pt idx="44">
                  <c:v>7.7344178680577897</c:v>
                </c:pt>
                <c:pt idx="45">
                  <c:v>5.9357385009184327</c:v>
                </c:pt>
                <c:pt idx="46">
                  <c:v>4.5496741694037155</c:v>
                </c:pt>
                <c:pt idx="47">
                  <c:v>3.4839398307517513</c:v>
                </c:pt>
                <c:pt idx="48">
                  <c:v>2.6658949435695831</c:v>
                </c:pt>
                <c:pt idx="49">
                  <c:v>2.038788095561813</c:v>
                </c:pt>
                <c:pt idx="50">
                  <c:v>1.5585295704572673</c:v>
                </c:pt>
                <c:pt idx="51">
                  <c:v>1.1910108957158627</c:v>
                </c:pt>
                <c:pt idx="52">
                  <c:v>0.90992939972556997</c:v>
                </c:pt>
                <c:pt idx="53">
                  <c:v>0.69505087079414807</c:v>
                </c:pt>
                <c:pt idx="54">
                  <c:v>0.53083803526624251</c:v>
                </c:pt>
                <c:pt idx="55">
                  <c:v>0.40537691364761486</c:v>
                </c:pt>
                <c:pt idx="56">
                  <c:v>0.30954157030373608</c:v>
                </c:pt>
                <c:pt idx="57">
                  <c:v>0.23634732481559695</c:v>
                </c:pt>
                <c:pt idx="58">
                  <c:v>0.18045163549959398</c:v>
                </c:pt>
                <c:pt idx="59">
                  <c:v>0.13776994320869562</c:v>
                </c:pt>
                <c:pt idx="60">
                  <c:v>0.10518057920126012</c:v>
                </c:pt>
                <c:pt idx="61">
                  <c:v>8.0298426271383505E-2</c:v>
                </c:pt>
                <c:pt idx="62">
                  <c:v>6.1301510870180209E-2</c:v>
                </c:pt>
                <c:pt idx="63">
                  <c:v>4.6798262207175867E-2</c:v>
                </c:pt>
                <c:pt idx="64">
                  <c:v>3.5725967734379083E-2</c:v>
                </c:pt>
                <c:pt idx="65">
                  <c:v>2.7273132046047976E-2</c:v>
                </c:pt>
                <c:pt idx="66">
                  <c:v>2.0820134878704266E-2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'Analisi-pos'!$D$3:$D$41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  <c:pt idx="35">
                  <c:v>-21.889845790012657</c:v>
                </c:pt>
                <c:pt idx="36">
                  <c:v>-12.753673665697136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'Analisi-dead'!$D$3:$D$42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  <c:pt idx="36">
                  <c:v>21</c:v>
                </c:pt>
                <c:pt idx="37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19" workbookViewId="0">
      <selection activeCell="A38" sqref="A38:B3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L7" zoomScale="93" zoomScaleNormal="93" workbookViewId="0">
      <selection activeCell="J36" sqref="J3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2600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1.833644188596061</v>
      </c>
      <c r="F3" s="11"/>
      <c r="H3" s="11">
        <f>C3-E3</f>
        <v>-0.83364418859606104</v>
      </c>
      <c r="J3" s="4" t="s">
        <v>23</v>
      </c>
      <c r="K3" s="9">
        <v>1.4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2.4014837338411104</v>
      </c>
      <c r="F4" s="11">
        <f t="shared" ref="F4:F35" si="1">(E4-E3)*10</f>
        <v>5.6783954524504932</v>
      </c>
      <c r="G4" s="11">
        <f>E4-E3</f>
        <v>0.56783954524504932</v>
      </c>
      <c r="H4" s="11">
        <f t="shared" ref="H4:H39" si="2">C4-E4</f>
        <v>-1.4014837338411104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3.1449579254401043</v>
      </c>
      <c r="F5" s="11">
        <f t="shared" si="1"/>
        <v>7.4347419159899397</v>
      </c>
      <c r="G5" s="11">
        <f t="shared" ref="G5:G68" si="4">E5-E4</f>
        <v>0.74347419159899397</v>
      </c>
      <c r="H5" s="11">
        <f t="shared" si="2"/>
        <v>7.8550420745598952</v>
      </c>
      <c r="J5" s="4" t="s">
        <v>25</v>
      </c>
      <c r="K5" s="15">
        <f>(K2-K3)/K3</f>
        <v>1856.1428571428571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4.1182390186884801</v>
      </c>
      <c r="F6" s="11">
        <f t="shared" si="1"/>
        <v>9.7328109324837584</v>
      </c>
      <c r="G6" s="11">
        <f t="shared" si="4"/>
        <v>0.97328109324837575</v>
      </c>
      <c r="H6" s="11">
        <f t="shared" si="2"/>
        <v>14.881760981311519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5.3920993847356113</v>
      </c>
      <c r="F7" s="11">
        <f t="shared" si="1"/>
        <v>12.738603660471313</v>
      </c>
      <c r="G7" s="11">
        <f t="shared" si="4"/>
        <v>1.2738603660471313</v>
      </c>
      <c r="H7" s="11">
        <f t="shared" si="2"/>
        <v>13.607900615264388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7.0589208197018714</v>
      </c>
      <c r="F8" s="11">
        <f t="shared" si="1"/>
        <v>16.668214349662598</v>
      </c>
      <c r="G8" s="11">
        <f t="shared" si="4"/>
        <v>1.66682143496626</v>
      </c>
      <c r="H8" s="11">
        <f t="shared" si="2"/>
        <v>30.941079180298129</v>
      </c>
      <c r="J8" s="12" t="s">
        <v>30</v>
      </c>
      <c r="K8" s="11">
        <f>AVERAGE(H3:H36)</f>
        <v>31.352781281170437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9.239160174133259</v>
      </c>
      <c r="F9" s="11">
        <f t="shared" si="1"/>
        <v>21.802393544313876</v>
      </c>
      <c r="G9" s="11">
        <f t="shared" si="4"/>
        <v>2.1802393544313876</v>
      </c>
      <c r="H9" s="11">
        <f t="shared" si="2"/>
        <v>11.760839825866741</v>
      </c>
      <c r="J9" s="12" t="s">
        <v>31</v>
      </c>
      <c r="K9" s="6">
        <f>STDEVP(H3:H36)</f>
        <v>47.139869623541216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12.089655040585939</v>
      </c>
      <c r="F10" s="11">
        <f t="shared" si="1"/>
        <v>28.504948664526797</v>
      </c>
      <c r="G10" s="11">
        <f t="shared" si="4"/>
        <v>2.8504948664526797</v>
      </c>
      <c r="H10" s="11">
        <f t="shared" si="2"/>
        <v>5.9103449594140613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15.814225383422498</v>
      </c>
      <c r="F11" s="11">
        <f t="shared" si="1"/>
        <v>37.245703428365587</v>
      </c>
      <c r="G11" s="11">
        <f t="shared" si="4"/>
        <v>3.7245703428365591</v>
      </c>
      <c r="H11" s="11">
        <f t="shared" si="2"/>
        <v>3.1857746165775023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20.677090012088751</v>
      </c>
      <c r="F12" s="11">
        <f t="shared" si="1"/>
        <v>48.62864628666253</v>
      </c>
      <c r="G12" s="11">
        <f t="shared" si="4"/>
        <v>4.8628646286662534</v>
      </c>
      <c r="H12" s="11">
        <f t="shared" si="2"/>
        <v>0.32290998791124892</v>
      </c>
      <c r="J12" t="s">
        <v>32</v>
      </c>
      <c r="K12" s="14">
        <f>MATCH(MAX(G3:G67),G3:G67,0)</f>
        <v>28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27.01964773642927</v>
      </c>
      <c r="F13" s="11">
        <f t="shared" si="1"/>
        <v>63.425577243405193</v>
      </c>
      <c r="G13" s="11">
        <f t="shared" si="4"/>
        <v>6.3425577243405193</v>
      </c>
      <c r="H13" s="11">
        <f t="shared" si="2"/>
        <v>-6.0196477364292704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35.281130289812431</v>
      </c>
      <c r="F14" s="11">
        <f t="shared" si="1"/>
        <v>82.614825533831606</v>
      </c>
      <c r="G14" s="11">
        <f t="shared" si="4"/>
        <v>8.2614825533831606</v>
      </c>
      <c r="H14" s="11">
        <f t="shared" si="2"/>
        <v>-11.281130289812431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46.023446602304304</v>
      </c>
      <c r="F15" s="11">
        <f t="shared" si="1"/>
        <v>107.42316312491873</v>
      </c>
      <c r="G15" s="11">
        <f t="shared" si="4"/>
        <v>10.742316312491873</v>
      </c>
      <c r="H15" s="11">
        <f t="shared" si="2"/>
        <v>-4.0234466023043041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59.960091020780361</v>
      </c>
      <c r="F16" s="11">
        <f t="shared" si="1"/>
        <v>139.36644418476055</v>
      </c>
      <c r="G16" s="11">
        <f t="shared" si="4"/>
        <v>13.936644418476057</v>
      </c>
      <c r="H16" s="11">
        <f t="shared" si="2"/>
        <v>7.0399089792196392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77.988107808150829</v>
      </c>
      <c r="F17" s="11">
        <f t="shared" si="1"/>
        <v>180.28016787370467</v>
      </c>
      <c r="G17" s="11">
        <f t="shared" si="4"/>
        <v>18.028016787370468</v>
      </c>
      <c r="H17" s="11">
        <f t="shared" si="2"/>
        <v>19.011892191849171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101.2205491566567</v>
      </c>
      <c r="F18" s="11">
        <f t="shared" si="1"/>
        <v>232.32441348505873</v>
      </c>
      <c r="G18" s="11">
        <f t="shared" si="4"/>
        <v>23.232441348505873</v>
      </c>
      <c r="H18" s="11">
        <f t="shared" si="2"/>
        <v>26.779450843343298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131.01434219244319</v>
      </c>
      <c r="F19" s="11">
        <f t="shared" si="1"/>
        <v>297.93793035786496</v>
      </c>
      <c r="G19" s="11">
        <f t="shared" si="4"/>
        <v>29.793793035786493</v>
      </c>
      <c r="H19" s="11">
        <f t="shared" si="2"/>
        <v>49.985657807556805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168.98473300573616</v>
      </c>
      <c r="F20" s="11">
        <f t="shared" si="1"/>
        <v>379.70390813292966</v>
      </c>
      <c r="G20" s="11">
        <f t="shared" si="4"/>
        <v>37.970390813292966</v>
      </c>
      <c r="H20" s="11">
        <f t="shared" si="2"/>
        <v>74.01526699426384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216.99249061841047</v>
      </c>
      <c r="F21" s="11">
        <f t="shared" si="1"/>
        <v>480.07757612674311</v>
      </c>
      <c r="G21" s="11">
        <f t="shared" si="4"/>
        <v>48.007757612674311</v>
      </c>
      <c r="H21" s="11">
        <f t="shared" si="2"/>
        <v>87.007509381589529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277.08449061401689</v>
      </c>
      <c r="F22" s="11">
        <f t="shared" si="1"/>
        <v>600.9199999560642</v>
      </c>
      <c r="G22" s="11">
        <f t="shared" si="4"/>
        <v>60.091999995606415</v>
      </c>
      <c r="H22" s="11">
        <f t="shared" si="2"/>
        <v>106.91550938598311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351.36414743392186</v>
      </c>
      <c r="F23" s="11">
        <f t="shared" si="1"/>
        <v>742.79656819904972</v>
      </c>
      <c r="G23" s="11">
        <f t="shared" si="4"/>
        <v>74.279656819904972</v>
      </c>
      <c r="H23" s="11">
        <f t="shared" si="2"/>
        <v>141.63585256607814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441.76943337262094</v>
      </c>
      <c r="F24" s="11">
        <f t="shared" si="1"/>
        <v>904.0528593869908</v>
      </c>
      <c r="G24" s="11">
        <f t="shared" si="4"/>
        <v>90.40528593869908</v>
      </c>
      <c r="H24" s="11">
        <f t="shared" si="2"/>
        <v>133.23056662737906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549.74891867796191</v>
      </c>
      <c r="F25" s="11">
        <f t="shared" si="1"/>
        <v>1079.7948530534097</v>
      </c>
      <c r="G25" s="11">
        <f t="shared" si="4"/>
        <v>107.97948530534097</v>
      </c>
      <c r="H25" s="11">
        <f t="shared" si="2"/>
        <v>111.25108132203809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675.85627813126143</v>
      </c>
      <c r="F26" s="11">
        <f t="shared" si="1"/>
        <v>1261.0735945329952</v>
      </c>
      <c r="G26" s="11">
        <f t="shared" si="4"/>
        <v>126.10735945329952</v>
      </c>
      <c r="H26" s="11">
        <f t="shared" si="2"/>
        <v>68.143721868738567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819.33121375640894</v>
      </c>
      <c r="F27" s="11">
        <f t="shared" si="1"/>
        <v>1434.7493562514751</v>
      </c>
      <c r="G27" s="11">
        <f t="shared" si="4"/>
        <v>143.47493562514751</v>
      </c>
      <c r="H27" s="11">
        <f t="shared" si="2"/>
        <v>63.668786243591057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977.78627382387458</v>
      </c>
      <c r="F28" s="11">
        <f t="shared" si="1"/>
        <v>1584.5506006746564</v>
      </c>
      <c r="G28" s="11">
        <f t="shared" si="4"/>
        <v>158.45506006746564</v>
      </c>
      <c r="H28" s="11">
        <f t="shared" si="2"/>
        <v>23.213726176125419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1147.1440117838904</v>
      </c>
      <c r="F29" s="11">
        <f t="shared" si="1"/>
        <v>1693.5773796001581</v>
      </c>
      <c r="G29" s="11">
        <f t="shared" si="4"/>
        <v>169.35773796001581</v>
      </c>
      <c r="H29" s="11">
        <f t="shared" si="2"/>
        <v>11.855988216109608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1321.9315964388388</v>
      </c>
      <c r="F30" s="11">
        <f t="shared" si="1"/>
        <v>1747.8758465494843</v>
      </c>
      <c r="G30" s="11">
        <f t="shared" si="4"/>
        <v>174.78758465494843</v>
      </c>
      <c r="H30" s="11">
        <f t="shared" si="2"/>
        <v>29.068403561161176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1495.929608568604</v>
      </c>
      <c r="F31" s="11">
        <f t="shared" si="1"/>
        <v>1739.9801212976513</v>
      </c>
      <c r="G31" s="11">
        <f t="shared" si="4"/>
        <v>173.99801212976513</v>
      </c>
      <c r="H31" s="11">
        <f t="shared" si="2"/>
        <v>57.070391431396047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1663.0293198446502</v>
      </c>
      <c r="F32" s="11">
        <f t="shared" si="1"/>
        <v>1670.9971127604626</v>
      </c>
      <c r="G32" s="11">
        <f t="shared" si="4"/>
        <v>167.09971127604626</v>
      </c>
      <c r="H32" s="11">
        <f t="shared" si="2"/>
        <v>28.970680155349783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1818.0582792657256</v>
      </c>
      <c r="F33" s="11">
        <f t="shared" si="1"/>
        <v>1550.2895942107534</v>
      </c>
      <c r="G33" s="11">
        <f t="shared" si="4"/>
        <v>155.02895942107534</v>
      </c>
      <c r="H33" s="11">
        <f t="shared" si="2"/>
        <v>7.9417207342744405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1957.3488268477511</v>
      </c>
      <c r="F34" s="11">
        <f t="shared" si="1"/>
        <v>1392.9054758202551</v>
      </c>
      <c r="G34" s="11">
        <f t="shared" si="4"/>
        <v>139.29054758202551</v>
      </c>
      <c r="H34" s="11">
        <f t="shared" si="2"/>
        <v>69.65117315224893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2078.938287638322</v>
      </c>
      <c r="F35" s="11">
        <f t="shared" si="1"/>
        <v>1215.8946079057091</v>
      </c>
      <c r="G35" s="11">
        <f t="shared" si="4"/>
        <v>121.58946079057091</v>
      </c>
      <c r="H35" s="11">
        <f t="shared" si="2"/>
        <v>-18.938287638321981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2182.4307361303991</v>
      </c>
      <c r="F36" s="11">
        <f t="shared" ref="F36:F67" si="6">(E36-E35)*10</f>
        <v>1034.9244849207707</v>
      </c>
      <c r="G36" s="11">
        <f t="shared" si="4"/>
        <v>103.49244849207707</v>
      </c>
      <c r="H36" s="11">
        <f t="shared" si="2"/>
        <v>-96.430736130399055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2268.6439624498003</v>
      </c>
      <c r="F37" s="11">
        <f t="shared" si="6"/>
        <v>862.13226319401201</v>
      </c>
      <c r="G37" s="11">
        <f t="shared" si="4"/>
        <v>86.213226319401201</v>
      </c>
      <c r="H37" s="11">
        <f t="shared" si="2"/>
        <v>10.356037550199744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2339.1844382015015</v>
      </c>
      <c r="F38" s="11">
        <f t="shared" si="6"/>
        <v>705.40475751701251</v>
      </c>
      <c r="G38" s="11">
        <f t="shared" si="4"/>
        <v>70.540475751701251</v>
      </c>
      <c r="H38" s="11">
        <f t="shared" si="2"/>
        <v>43.815561798498493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2396.0579234899396</v>
      </c>
      <c r="F39" s="11">
        <f t="shared" si="6"/>
        <v>568.73485288438133</v>
      </c>
      <c r="G39" s="11">
        <f t="shared" si="4"/>
        <v>56.873485288438133</v>
      </c>
      <c r="H39" s="11">
        <f t="shared" si="2"/>
        <v>111.94207651006036</v>
      </c>
    </row>
    <row r="40" spans="1:8">
      <c r="A40" s="2">
        <v>43922</v>
      </c>
      <c r="B40" s="10">
        <v>38</v>
      </c>
      <c r="E40" s="11">
        <f t="shared" si="5"/>
        <v>2441.370585299519</v>
      </c>
      <c r="F40" s="11">
        <f t="shared" si="6"/>
        <v>453.12661809579367</v>
      </c>
      <c r="G40" s="11">
        <f t="shared" si="4"/>
        <v>45.312661809579367</v>
      </c>
    </row>
    <row r="41" spans="1:8">
      <c r="A41" s="2">
        <v>43923</v>
      </c>
      <c r="B41" s="10">
        <v>39</v>
      </c>
      <c r="E41" s="11">
        <f t="shared" si="5"/>
        <v>2477.1317669550394</v>
      </c>
      <c r="F41" s="11">
        <f t="shared" si="6"/>
        <v>357.61181655520431</v>
      </c>
      <c r="G41" s="11">
        <f t="shared" si="4"/>
        <v>35.761181655520431</v>
      </c>
    </row>
    <row r="42" spans="1:8">
      <c r="A42" s="2">
        <v>43924</v>
      </c>
      <c r="B42" s="10">
        <v>40</v>
      </c>
      <c r="E42" s="11">
        <f t="shared" si="5"/>
        <v>2505.1442352908293</v>
      </c>
      <c r="F42" s="11">
        <f t="shared" si="6"/>
        <v>280.1246833578989</v>
      </c>
      <c r="G42" s="11">
        <f t="shared" si="4"/>
        <v>28.01246833578989</v>
      </c>
    </row>
    <row r="43" spans="1:8">
      <c r="A43" s="2">
        <v>43925</v>
      </c>
      <c r="B43" s="10">
        <v>41</v>
      </c>
      <c r="E43" s="11">
        <f t="shared" si="5"/>
        <v>2526.958514717754</v>
      </c>
      <c r="F43" s="11">
        <f t="shared" si="6"/>
        <v>218.14279426924713</v>
      </c>
      <c r="G43" s="11">
        <f t="shared" si="4"/>
        <v>21.814279426924713</v>
      </c>
    </row>
    <row r="44" spans="1:8">
      <c r="A44" s="2">
        <v>43926</v>
      </c>
      <c r="B44" s="10">
        <v>42</v>
      </c>
      <c r="E44" s="11">
        <f t="shared" si="5"/>
        <v>2543.8685021184901</v>
      </c>
      <c r="F44" s="11">
        <f t="shared" si="6"/>
        <v>169.099874007361</v>
      </c>
      <c r="G44" s="11">
        <f t="shared" si="4"/>
        <v>16.9099874007361</v>
      </c>
    </row>
    <row r="45" spans="1:8">
      <c r="A45" s="2">
        <v>43927</v>
      </c>
      <c r="B45" s="10">
        <v>43</v>
      </c>
      <c r="E45" s="11">
        <f t="shared" si="5"/>
        <v>2556.9303481334159</v>
      </c>
      <c r="F45" s="11">
        <f t="shared" si="6"/>
        <v>130.61846014925777</v>
      </c>
      <c r="G45" s="11">
        <f t="shared" si="4"/>
        <v>13.061846014925777</v>
      </c>
    </row>
    <row r="46" spans="1:8">
      <c r="A46" s="2">
        <v>43928</v>
      </c>
      <c r="B46" s="10">
        <v>44</v>
      </c>
      <c r="E46" s="11">
        <f t="shared" si="5"/>
        <v>2566.9921307177269</v>
      </c>
      <c r="F46" s="11">
        <f t="shared" si="6"/>
        <v>100.61782584311004</v>
      </c>
      <c r="G46" s="11">
        <f t="shared" si="4"/>
        <v>10.061782584311004</v>
      </c>
    </row>
    <row r="47" spans="1:8">
      <c r="A47" s="2">
        <v>43929</v>
      </c>
      <c r="B47" s="10">
        <v>45</v>
      </c>
      <c r="E47" s="11">
        <f t="shared" si="5"/>
        <v>2574.7265485857847</v>
      </c>
      <c r="F47" s="11">
        <f t="shared" si="6"/>
        <v>77.344178680577897</v>
      </c>
      <c r="G47" s="11">
        <f t="shared" si="4"/>
        <v>7.7344178680577897</v>
      </c>
    </row>
    <row r="48" spans="1:8">
      <c r="A48" s="2">
        <v>43930</v>
      </c>
      <c r="B48" s="10">
        <v>46</v>
      </c>
      <c r="E48" s="11">
        <f t="shared" si="5"/>
        <v>2580.6622870867031</v>
      </c>
      <c r="F48" s="11">
        <f t="shared" si="6"/>
        <v>59.357385009184327</v>
      </c>
      <c r="G48" s="11">
        <f t="shared" si="4"/>
        <v>5.9357385009184327</v>
      </c>
    </row>
    <row r="49" spans="1:7">
      <c r="A49" s="2">
        <v>43931</v>
      </c>
      <c r="B49" s="10">
        <v>47</v>
      </c>
      <c r="E49" s="11">
        <f t="shared" si="5"/>
        <v>2585.2119612561069</v>
      </c>
      <c r="F49" s="11">
        <f t="shared" si="6"/>
        <v>45.496741694037155</v>
      </c>
      <c r="G49" s="11">
        <f t="shared" si="4"/>
        <v>4.5496741694037155</v>
      </c>
    </row>
    <row r="50" spans="1:7">
      <c r="A50" s="2">
        <v>43932</v>
      </c>
      <c r="B50" s="10">
        <v>48</v>
      </c>
      <c r="E50" s="11">
        <f t="shared" si="5"/>
        <v>2588.6959010868586</v>
      </c>
      <c r="F50" s="11">
        <f t="shared" si="6"/>
        <v>34.839398307517513</v>
      </c>
      <c r="G50" s="11">
        <f t="shared" si="4"/>
        <v>3.4839398307517513</v>
      </c>
    </row>
    <row r="51" spans="1:7">
      <c r="A51" s="2">
        <v>43933</v>
      </c>
      <c r="B51" s="10">
        <v>49</v>
      </c>
      <c r="E51" s="11">
        <f t="shared" si="5"/>
        <v>2591.3617960304282</v>
      </c>
      <c r="F51" s="11">
        <f t="shared" si="6"/>
        <v>26.658949435695831</v>
      </c>
      <c r="G51" s="11">
        <f t="shared" si="4"/>
        <v>2.6658949435695831</v>
      </c>
    </row>
    <row r="52" spans="1:7">
      <c r="A52" s="2">
        <v>43934</v>
      </c>
      <c r="B52" s="10">
        <v>50</v>
      </c>
      <c r="E52" s="11">
        <f t="shared" si="5"/>
        <v>2593.40058412599</v>
      </c>
      <c r="F52" s="11">
        <f t="shared" si="6"/>
        <v>20.38788095561813</v>
      </c>
      <c r="G52" s="11">
        <f t="shared" si="4"/>
        <v>2.038788095561813</v>
      </c>
    </row>
    <row r="53" spans="1:7">
      <c r="A53" s="2">
        <v>43935</v>
      </c>
      <c r="B53" s="10">
        <v>51</v>
      </c>
      <c r="E53" s="11">
        <f t="shared" si="5"/>
        <v>2594.9591136964473</v>
      </c>
      <c r="F53" s="11">
        <f t="shared" si="6"/>
        <v>15.585295704572673</v>
      </c>
      <c r="G53" s="11">
        <f t="shared" si="4"/>
        <v>1.5585295704572673</v>
      </c>
    </row>
    <row r="54" spans="1:7">
      <c r="A54" s="2">
        <v>43936</v>
      </c>
      <c r="B54" s="10">
        <v>52</v>
      </c>
      <c r="E54" s="11">
        <f t="shared" si="5"/>
        <v>2596.1501245921631</v>
      </c>
      <c r="F54" s="11">
        <f t="shared" si="6"/>
        <v>11.910108957158627</v>
      </c>
      <c r="G54" s="11">
        <f t="shared" si="4"/>
        <v>1.1910108957158627</v>
      </c>
    </row>
    <row r="55" spans="1:7">
      <c r="A55" s="2">
        <v>43937</v>
      </c>
      <c r="B55" s="10">
        <v>53</v>
      </c>
      <c r="E55" s="11">
        <f t="shared" si="5"/>
        <v>2597.0600539918887</v>
      </c>
      <c r="F55" s="11">
        <f t="shared" si="6"/>
        <v>9.0992939972556997</v>
      </c>
      <c r="G55" s="11">
        <f t="shared" si="4"/>
        <v>0.90992939972556997</v>
      </c>
    </row>
    <row r="56" spans="1:7">
      <c r="A56" s="2">
        <v>43938</v>
      </c>
      <c r="B56" s="10">
        <v>54</v>
      </c>
      <c r="E56" s="11">
        <f t="shared" si="5"/>
        <v>2597.7551048626829</v>
      </c>
      <c r="F56" s="11">
        <f t="shared" si="6"/>
        <v>6.9505087079414807</v>
      </c>
      <c r="G56" s="11">
        <f t="shared" si="4"/>
        <v>0.69505087079414807</v>
      </c>
    </row>
    <row r="57" spans="1:7">
      <c r="A57" s="2">
        <v>43939</v>
      </c>
      <c r="B57" s="10">
        <v>55</v>
      </c>
      <c r="E57" s="11">
        <f t="shared" si="5"/>
        <v>2598.2859428979491</v>
      </c>
      <c r="F57" s="11">
        <f t="shared" si="6"/>
        <v>5.3083803526624251</v>
      </c>
      <c r="G57" s="11">
        <f t="shared" si="4"/>
        <v>0.53083803526624251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2598.6913198115967</v>
      </c>
      <c r="F58" s="11">
        <f t="shared" si="6"/>
        <v>4.0537691364761486</v>
      </c>
      <c r="G58" s="11">
        <f t="shared" si="4"/>
        <v>0.40537691364761486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2599.0008613819004</v>
      </c>
      <c r="F59" s="11">
        <f t="shared" si="6"/>
        <v>3.0954157030373608</v>
      </c>
      <c r="G59" s="11">
        <f t="shared" si="4"/>
        <v>0.30954157030373608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2599.237208706716</v>
      </c>
      <c r="F60" s="11">
        <f t="shared" si="6"/>
        <v>2.3634732481559695</v>
      </c>
      <c r="G60" s="11">
        <f t="shared" si="4"/>
        <v>0.23634732481559695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2599.4176603422156</v>
      </c>
      <c r="F61" s="11">
        <f t="shared" si="6"/>
        <v>1.8045163549959398</v>
      </c>
      <c r="G61" s="11">
        <f t="shared" si="4"/>
        <v>0.18045163549959398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2599.5554302854243</v>
      </c>
      <c r="F62" s="11">
        <f t="shared" si="6"/>
        <v>1.3776994320869562</v>
      </c>
      <c r="G62" s="11">
        <f t="shared" si="4"/>
        <v>0.13776994320869562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2599.6606108646256</v>
      </c>
      <c r="F63" s="11">
        <f t="shared" si="6"/>
        <v>1.0518057920126012</v>
      </c>
      <c r="G63" s="11">
        <f t="shared" si="4"/>
        <v>0.10518057920126012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2599.740909290897</v>
      </c>
      <c r="F64" s="11">
        <f t="shared" si="6"/>
        <v>0.80298426271383505</v>
      </c>
      <c r="G64" s="11">
        <f t="shared" si="4"/>
        <v>8.0298426271383505E-2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2599.8022108017672</v>
      </c>
      <c r="F65" s="11">
        <f t="shared" si="6"/>
        <v>0.61301510870180209</v>
      </c>
      <c r="G65" s="11">
        <f t="shared" si="4"/>
        <v>6.1301510870180209E-2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2599.8490090639743</v>
      </c>
      <c r="F66" s="11">
        <f t="shared" si="6"/>
        <v>0.46798262207175867</v>
      </c>
      <c r="G66" s="11">
        <f t="shared" si="4"/>
        <v>4.6798262207175867E-2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0">$K$2/(1+$K$5*EXP(-$K$4*B67))</f>
        <v>2599.8847350317087</v>
      </c>
      <c r="F67" s="11">
        <f t="shared" si="6"/>
        <v>0.35725967734379083</v>
      </c>
      <c r="G67" s="11">
        <f t="shared" si="4"/>
        <v>3.5725967734379083E-2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0"/>
        <v>2599.9120081637548</v>
      </c>
      <c r="F68" s="11">
        <f t="shared" ref="F68:F96" si="11">(E68-E67)*10</f>
        <v>0.27273132046047976</v>
      </c>
      <c r="G68" s="11">
        <f t="shared" si="4"/>
        <v>2.7273132046047976E-2</v>
      </c>
    </row>
    <row r="69" spans="1:7">
      <c r="A69" s="2">
        <v>43951</v>
      </c>
      <c r="B69" s="10">
        <v>67</v>
      </c>
      <c r="D69">
        <f t="shared" ref="D69:D96" si="12">C69-C68</f>
        <v>0</v>
      </c>
      <c r="E69" s="11">
        <f t="shared" si="10"/>
        <v>2599.9328282986335</v>
      </c>
      <c r="F69" s="11">
        <f t="shared" si="11"/>
        <v>0.20820134878704266</v>
      </c>
      <c r="G69" s="11">
        <f t="shared" ref="G69:G96" si="13">E69-E68</f>
        <v>2.0820134878704266E-2</v>
      </c>
    </row>
    <row r="70" spans="1:7">
      <c r="A70" s="2">
        <v>43952</v>
      </c>
      <c r="B70" s="10">
        <v>68</v>
      </c>
      <c r="D70">
        <f t="shared" si="12"/>
        <v>0</v>
      </c>
      <c r="E70" s="11">
        <f t="shared" si="10"/>
        <v>2599.9487221871082</v>
      </c>
      <c r="F70" s="11">
        <f t="shared" si="11"/>
        <v>0.15893888474693085</v>
      </c>
      <c r="G70" s="11">
        <f t="shared" si="13"/>
        <v>1.5893888474693085E-2</v>
      </c>
    </row>
    <row r="71" spans="1:7">
      <c r="A71" s="2">
        <v>43953</v>
      </c>
      <c r="B71" s="10">
        <v>69</v>
      </c>
      <c r="D71">
        <f t="shared" si="12"/>
        <v>0</v>
      </c>
      <c r="E71" s="11">
        <f t="shared" si="10"/>
        <v>2599.9608553864482</v>
      </c>
      <c r="F71" s="11">
        <f t="shared" si="11"/>
        <v>0.12133199340041756</v>
      </c>
      <c r="G71" s="11">
        <f t="shared" si="13"/>
        <v>1.2133199340041756E-2</v>
      </c>
    </row>
    <row r="72" spans="1:7">
      <c r="A72" s="2">
        <v>43954</v>
      </c>
      <c r="B72" s="10">
        <v>70</v>
      </c>
      <c r="D72">
        <f t="shared" si="12"/>
        <v>0</v>
      </c>
      <c r="E72" s="11">
        <f t="shared" si="10"/>
        <v>2599.9701176982462</v>
      </c>
      <c r="F72" s="11">
        <f t="shared" si="11"/>
        <v>9.2623117980110692E-2</v>
      </c>
      <c r="G72" s="11">
        <f t="shared" si="13"/>
        <v>9.2623117980110692E-3</v>
      </c>
    </row>
    <row r="73" spans="1:7">
      <c r="A73" s="2">
        <v>43955</v>
      </c>
      <c r="B73" s="10">
        <v>71</v>
      </c>
      <c r="D73">
        <f t="shared" si="12"/>
        <v>0</v>
      </c>
      <c r="E73" s="11">
        <f t="shared" si="10"/>
        <v>2599.9771884015604</v>
      </c>
      <c r="F73" s="11">
        <f t="shared" si="11"/>
        <v>7.0707033141843567E-2</v>
      </c>
      <c r="G73" s="11">
        <f t="shared" si="13"/>
        <v>7.0707033141843567E-3</v>
      </c>
    </row>
    <row r="74" spans="1:7">
      <c r="A74" s="2">
        <v>43956</v>
      </c>
      <c r="B74" s="10">
        <v>72</v>
      </c>
      <c r="D74">
        <f t="shared" si="12"/>
        <v>0</v>
      </c>
      <c r="E74" s="11">
        <f t="shared" si="10"/>
        <v>2599.9825860573665</v>
      </c>
      <c r="F74" s="11">
        <f t="shared" si="11"/>
        <v>5.3976558060639945E-2</v>
      </c>
      <c r="G74" s="11">
        <f t="shared" si="13"/>
        <v>5.3976558060639945E-3</v>
      </c>
    </row>
    <row r="75" spans="1:7">
      <c r="A75" s="2">
        <v>43957</v>
      </c>
      <c r="B75" s="10">
        <v>73</v>
      </c>
      <c r="D75">
        <f t="shared" si="12"/>
        <v>0</v>
      </c>
      <c r="E75" s="11">
        <f t="shared" si="10"/>
        <v>2599.9867065322105</v>
      </c>
      <c r="F75" s="11">
        <f t="shared" si="11"/>
        <v>4.1204748440577532E-2</v>
      </c>
      <c r="G75" s="11">
        <f t="shared" si="13"/>
        <v>4.1204748440577532E-3</v>
      </c>
    </row>
    <row r="76" spans="1:7">
      <c r="A76" s="2">
        <v>43958</v>
      </c>
      <c r="B76" s="10">
        <v>74</v>
      </c>
      <c r="D76">
        <f t="shared" si="12"/>
        <v>0</v>
      </c>
      <c r="E76" s="11">
        <f t="shared" si="10"/>
        <v>2599.9898520270035</v>
      </c>
      <c r="F76" s="11">
        <f t="shared" si="11"/>
        <v>3.1454947929887567E-2</v>
      </c>
      <c r="G76" s="11">
        <f t="shared" si="13"/>
        <v>3.1454947929887567E-3</v>
      </c>
    </row>
    <row r="77" spans="1:7">
      <c r="A77" s="2">
        <v>43959</v>
      </c>
      <c r="B77" s="10">
        <v>75</v>
      </c>
      <c r="D77">
        <f t="shared" si="12"/>
        <v>0</v>
      </c>
      <c r="E77" s="11">
        <f t="shared" si="10"/>
        <v>2599.9922532383512</v>
      </c>
      <c r="F77" s="11">
        <f t="shared" si="11"/>
        <v>2.4012113476601371E-2</v>
      </c>
      <c r="G77" s="11">
        <f t="shared" si="13"/>
        <v>2.4012113476601371E-3</v>
      </c>
    </row>
    <row r="78" spans="1:7">
      <c r="A78" s="2">
        <v>43960</v>
      </c>
      <c r="B78" s="10">
        <v>76</v>
      </c>
      <c r="D78">
        <f t="shared" si="12"/>
        <v>0</v>
      </c>
      <c r="E78" s="11">
        <f t="shared" si="10"/>
        <v>2599.9940862768408</v>
      </c>
      <c r="F78" s="11">
        <f t="shared" si="11"/>
        <v>1.8330384896216856E-2</v>
      </c>
      <c r="G78" s="11">
        <f t="shared" si="13"/>
        <v>1.8330384896216856E-3</v>
      </c>
    </row>
    <row r="79" spans="1:7">
      <c r="A79" s="2">
        <v>43961</v>
      </c>
      <c r="B79" s="10">
        <v>77</v>
      </c>
      <c r="D79">
        <f t="shared" si="12"/>
        <v>0</v>
      </c>
      <c r="E79" s="11">
        <f t="shared" si="10"/>
        <v>2599.9954855825754</v>
      </c>
      <c r="F79" s="11">
        <f t="shared" si="11"/>
        <v>1.3993057345942361E-2</v>
      </c>
      <c r="G79" s="11">
        <f t="shared" si="13"/>
        <v>1.3993057345942361E-3</v>
      </c>
    </row>
    <row r="80" spans="1:7">
      <c r="A80" s="2">
        <v>43962</v>
      </c>
      <c r="B80" s="10">
        <v>78</v>
      </c>
      <c r="D80">
        <f t="shared" si="12"/>
        <v>0</v>
      </c>
      <c r="E80" s="11">
        <f t="shared" si="10"/>
        <v>2599.9965537848934</v>
      </c>
      <c r="F80" s="11">
        <f t="shared" si="11"/>
        <v>1.0682023180379474E-2</v>
      </c>
      <c r="G80" s="11">
        <f t="shared" si="13"/>
        <v>1.0682023180379474E-3</v>
      </c>
    </row>
    <row r="81" spans="1:7">
      <c r="A81" s="2">
        <v>43963</v>
      </c>
      <c r="B81" s="10">
        <v>79</v>
      </c>
      <c r="D81">
        <f t="shared" si="12"/>
        <v>0</v>
      </c>
      <c r="E81" s="11">
        <f t="shared" si="10"/>
        <v>2599.9973692292292</v>
      </c>
      <c r="F81" s="11">
        <f t="shared" si="11"/>
        <v>8.1544433578528697E-3</v>
      </c>
      <c r="G81" s="11">
        <f t="shared" si="13"/>
        <v>8.1544433578528697E-4</v>
      </c>
    </row>
    <row r="82" spans="1:7">
      <c r="A82" s="2">
        <v>43964</v>
      </c>
      <c r="B82" s="10">
        <v>80</v>
      </c>
      <c r="D82">
        <f t="shared" si="12"/>
        <v>0</v>
      </c>
      <c r="E82" s="11">
        <f t="shared" si="10"/>
        <v>2599.997991723058</v>
      </c>
      <c r="F82" s="11">
        <f t="shared" si="11"/>
        <v>6.2249382881418569E-3</v>
      </c>
      <c r="G82" s="11">
        <f t="shared" si="13"/>
        <v>6.2249382881418569E-4</v>
      </c>
    </row>
    <row r="83" spans="1:7">
      <c r="A83" s="2">
        <v>43965</v>
      </c>
      <c r="B83" s="10">
        <v>81</v>
      </c>
      <c r="D83">
        <f t="shared" si="12"/>
        <v>0</v>
      </c>
      <c r="E83" s="11">
        <f t="shared" si="10"/>
        <v>2599.9984669222836</v>
      </c>
      <c r="F83" s="11">
        <f t="shared" si="11"/>
        <v>4.7519922554783989E-3</v>
      </c>
      <c r="G83" s="11">
        <f t="shared" si="13"/>
        <v>4.7519922554783989E-4</v>
      </c>
    </row>
    <row r="84" spans="1:7">
      <c r="A84" s="2">
        <v>43966</v>
      </c>
      <c r="B84" s="10">
        <v>82</v>
      </c>
      <c r="D84">
        <f t="shared" si="12"/>
        <v>0</v>
      </c>
      <c r="E84" s="11">
        <f t="shared" si="10"/>
        <v>2599.9988296797446</v>
      </c>
      <c r="F84" s="11">
        <f t="shared" si="11"/>
        <v>3.627574610618467E-3</v>
      </c>
      <c r="G84" s="11">
        <f t="shared" si="13"/>
        <v>3.627574610618467E-4</v>
      </c>
    </row>
    <row r="85" spans="1:7">
      <c r="A85" s="2">
        <v>43967</v>
      </c>
      <c r="B85" s="10">
        <v>83</v>
      </c>
      <c r="D85">
        <f t="shared" si="12"/>
        <v>0</v>
      </c>
      <c r="E85" s="11">
        <f t="shared" si="10"/>
        <v>2599.99910660142</v>
      </c>
      <c r="F85" s="11">
        <f t="shared" si="11"/>
        <v>2.7692167532222811E-3</v>
      </c>
      <c r="G85" s="11">
        <f t="shared" si="13"/>
        <v>2.7692167532222811E-4</v>
      </c>
    </row>
    <row r="86" spans="1:7">
      <c r="A86" s="2">
        <v>43968</v>
      </c>
      <c r="B86" s="10">
        <v>84</v>
      </c>
      <c r="D86">
        <f t="shared" si="12"/>
        <v>0</v>
      </c>
      <c r="E86" s="11">
        <f t="shared" si="10"/>
        <v>2599.9993179977882</v>
      </c>
      <c r="F86" s="11">
        <f t="shared" si="11"/>
        <v>2.1139636828593211E-3</v>
      </c>
      <c r="G86" s="11">
        <f t="shared" si="13"/>
        <v>2.1139636828593211E-4</v>
      </c>
    </row>
    <row r="87" spans="1:7">
      <c r="A87" s="2">
        <v>43969</v>
      </c>
      <c r="B87" s="10">
        <v>85</v>
      </c>
      <c r="D87">
        <f t="shared" si="12"/>
        <v>0</v>
      </c>
      <c r="E87" s="11">
        <f t="shared" si="10"/>
        <v>2599.9994793734645</v>
      </c>
      <c r="F87" s="11">
        <f t="shared" si="11"/>
        <v>1.6137567627083627E-3</v>
      </c>
      <c r="G87" s="11">
        <f t="shared" si="13"/>
        <v>1.6137567627083627E-4</v>
      </c>
    </row>
    <row r="88" spans="1:7">
      <c r="A88" s="2">
        <v>43970</v>
      </c>
      <c r="B88" s="10">
        <v>86</v>
      </c>
      <c r="D88">
        <f t="shared" si="12"/>
        <v>0</v>
      </c>
      <c r="E88" s="11">
        <f t="shared" si="10"/>
        <v>2599.99960256436</v>
      </c>
      <c r="F88" s="11">
        <f t="shared" si="11"/>
        <v>1.2319089546508621E-3</v>
      </c>
      <c r="G88" s="11">
        <f t="shared" si="13"/>
        <v>1.2319089546508621E-4</v>
      </c>
    </row>
    <row r="89" spans="1:7">
      <c r="A89" s="2">
        <v>43971</v>
      </c>
      <c r="B89" s="10">
        <v>87</v>
      </c>
      <c r="D89">
        <f t="shared" si="12"/>
        <v>0</v>
      </c>
      <c r="E89" s="11">
        <f t="shared" si="10"/>
        <v>2599.9996966057706</v>
      </c>
      <c r="F89" s="11">
        <f t="shared" si="11"/>
        <v>9.4041410648060264E-4</v>
      </c>
      <c r="G89" s="11">
        <f t="shared" si="13"/>
        <v>9.4041410648060264E-5</v>
      </c>
    </row>
    <row r="90" spans="1:7">
      <c r="A90" s="2">
        <v>43972</v>
      </c>
      <c r="B90" s="10">
        <v>88</v>
      </c>
      <c r="D90">
        <f t="shared" si="12"/>
        <v>0</v>
      </c>
      <c r="E90" s="11">
        <f t="shared" si="10"/>
        <v>2599.9997683950605</v>
      </c>
      <c r="F90" s="11">
        <f t="shared" si="11"/>
        <v>7.1789289904700126E-4</v>
      </c>
      <c r="G90" s="11">
        <f t="shared" si="13"/>
        <v>7.1789289904700126E-5</v>
      </c>
    </row>
    <row r="91" spans="1:7">
      <c r="A91" s="2">
        <v>43973</v>
      </c>
      <c r="B91" s="10">
        <v>89</v>
      </c>
      <c r="D91">
        <f t="shared" si="12"/>
        <v>0</v>
      </c>
      <c r="E91" s="11">
        <f t="shared" si="10"/>
        <v>2599.9998231975346</v>
      </c>
      <c r="F91" s="11">
        <f t="shared" si="11"/>
        <v>5.4802474096504739E-4</v>
      </c>
      <c r="G91" s="11">
        <f t="shared" si="13"/>
        <v>5.4802474096504739E-5</v>
      </c>
    </row>
    <row r="92" spans="1:7">
      <c r="A92" s="2">
        <v>43974</v>
      </c>
      <c r="B92" s="10">
        <v>90</v>
      </c>
      <c r="D92">
        <f t="shared" si="12"/>
        <v>0</v>
      </c>
      <c r="E92" s="11">
        <f t="shared" si="10"/>
        <v>2599.9998650326211</v>
      </c>
      <c r="F92" s="11">
        <f t="shared" si="11"/>
        <v>4.1835086449282244E-4</v>
      </c>
      <c r="G92" s="11">
        <f t="shared" si="13"/>
        <v>4.1835086449282244E-5</v>
      </c>
    </row>
    <row r="93" spans="1:7">
      <c r="A93" s="2">
        <v>43975</v>
      </c>
      <c r="B93" s="10">
        <v>91</v>
      </c>
      <c r="D93">
        <f t="shared" si="12"/>
        <v>0</v>
      </c>
      <c r="E93" s="11">
        <f t="shared" si="10"/>
        <v>2599.9998969686694</v>
      </c>
      <c r="F93" s="11">
        <f t="shared" si="11"/>
        <v>3.1936048344505252E-4</v>
      </c>
      <c r="G93" s="11">
        <f t="shared" si="13"/>
        <v>3.1936048344505252E-5</v>
      </c>
    </row>
    <row r="94" spans="1:7">
      <c r="A94" s="2">
        <v>43976</v>
      </c>
      <c r="B94" s="10">
        <v>92</v>
      </c>
      <c r="D94">
        <f t="shared" si="12"/>
        <v>0</v>
      </c>
      <c r="E94" s="11">
        <f t="shared" si="10"/>
        <v>2599.9999213479941</v>
      </c>
      <c r="F94" s="11">
        <f t="shared" si="11"/>
        <v>2.4379324713663664E-4</v>
      </c>
      <c r="G94" s="11">
        <f t="shared" si="13"/>
        <v>2.4379324713663664E-5</v>
      </c>
    </row>
    <row r="95" spans="1:7">
      <c r="A95" s="2">
        <v>43977</v>
      </c>
      <c r="B95" s="10">
        <v>93</v>
      </c>
      <c r="D95">
        <f t="shared" si="12"/>
        <v>0</v>
      </c>
      <c r="E95" s="11">
        <f t="shared" si="10"/>
        <v>2599.9999399586709</v>
      </c>
      <c r="F95" s="11">
        <f t="shared" si="11"/>
        <v>1.861067676145467E-4</v>
      </c>
      <c r="G95" s="11">
        <f t="shared" si="13"/>
        <v>1.861067676145467E-5</v>
      </c>
    </row>
    <row r="96" spans="1:7">
      <c r="A96" s="2">
        <v>43978</v>
      </c>
      <c r="B96" s="10">
        <v>94</v>
      </c>
      <c r="D96">
        <f t="shared" si="12"/>
        <v>0</v>
      </c>
      <c r="E96" s="11">
        <f t="shared" si="10"/>
        <v>2599.9999541656803</v>
      </c>
      <c r="F96" s="11">
        <f t="shared" si="11"/>
        <v>1.4207009371602908E-4</v>
      </c>
      <c r="G96" s="11">
        <f t="shared" si="13"/>
        <v>1.4207009371602908E-5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13" workbookViewId="0">
      <selection activeCell="C34" sqref="C3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39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4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>
        <f t="shared" si="5"/>
        <v>-21.889845790012657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>
        <f t="shared" si="5"/>
        <v>-12.753673665697136</v>
      </c>
      <c r="J39" s="11"/>
    </row>
    <row r="40" spans="1:10">
      <c r="A40" s="2">
        <v>43922</v>
      </c>
      <c r="B40" s="10">
        <v>38</v>
      </c>
      <c r="C40" s="3"/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3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3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3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3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3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3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3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3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C20"/>
  <sheetViews>
    <sheetView workbookViewId="0">
      <selection sqref="A1:C20"/>
    </sheetView>
  </sheetViews>
  <sheetFormatPr defaultRowHeight="13.8"/>
  <cols>
    <col min="2" max="2" width="9.8984375" customWidth="1"/>
    <col min="3" max="3" width="9.8984375" bestFit="1" customWidth="1"/>
  </cols>
  <sheetData>
    <row r="1" spans="1:3">
      <c r="A1" s="20" t="s">
        <v>36</v>
      </c>
      <c r="B1" s="20"/>
    </row>
    <row r="6" spans="1:3">
      <c r="B6" s="19">
        <v>43918</v>
      </c>
      <c r="C6" s="19">
        <v>43919</v>
      </c>
    </row>
    <row r="7" spans="1:3">
      <c r="A7" s="4" t="s">
        <v>22</v>
      </c>
      <c r="B7" s="9">
        <v>3500</v>
      </c>
      <c r="C7" s="9">
        <v>2600</v>
      </c>
    </row>
    <row r="8" spans="1:3">
      <c r="A8" s="4" t="s">
        <v>23</v>
      </c>
      <c r="B8" s="9">
        <v>8</v>
      </c>
      <c r="C8" s="9">
        <v>1.4</v>
      </c>
    </row>
    <row r="9" spans="1:3">
      <c r="A9" s="4" t="s">
        <v>24</v>
      </c>
      <c r="B9" s="9">
        <v>0.2</v>
      </c>
      <c r="C9" s="9">
        <v>0.27</v>
      </c>
    </row>
    <row r="12" spans="1:3">
      <c r="A12" s="20" t="s">
        <v>37</v>
      </c>
      <c r="B12" s="20"/>
    </row>
    <row r="17" spans="1:3">
      <c r="B17" s="19">
        <v>43918</v>
      </c>
      <c r="C17" s="19">
        <v>43919</v>
      </c>
    </row>
    <row r="18" spans="1:3">
      <c r="A18" s="4" t="s">
        <v>22</v>
      </c>
      <c r="B18" s="9">
        <v>800</v>
      </c>
      <c r="C18" s="9">
        <v>530</v>
      </c>
    </row>
    <row r="19" spans="1:3">
      <c r="A19" s="4" t="s">
        <v>23</v>
      </c>
      <c r="B19" s="9">
        <v>0.8</v>
      </c>
      <c r="C19" s="9">
        <v>0.12</v>
      </c>
    </row>
    <row r="20" spans="1:3">
      <c r="A20" s="4" t="s">
        <v>24</v>
      </c>
      <c r="B20" s="9">
        <v>0.2</v>
      </c>
      <c r="C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16" workbookViewId="0">
      <selection activeCell="A38" sqref="A38:E3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25" workbookViewId="0">
      <selection activeCell="A38" sqref="A38:E3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topLeftCell="A16" workbookViewId="0">
      <selection activeCell="G42" sqref="G4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A17" workbookViewId="0">
      <selection activeCell="E44" sqref="E4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9"/>
  <sheetViews>
    <sheetView topLeftCell="A16" workbookViewId="0">
      <selection activeCell="A38" sqref="A38:E3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G41" sqref="G4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topLeftCell="A10" workbookViewId="0">
      <selection activeCell="A38" sqref="A38:E3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9"/>
  <sheetViews>
    <sheetView topLeftCell="A16" workbookViewId="0">
      <selection activeCell="K44" sqref="K4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2020-03-31T17:05:01Z</dcterms:modified>
</cp:coreProperties>
</file>