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 Drive\fanta 2020_2021\"/>
    </mc:Choice>
  </mc:AlternateContent>
  <bookViews>
    <workbookView xWindow="-105" yWindow="-105" windowWidth="23250" windowHeight="12570" activeTab="1"/>
  </bookViews>
  <sheets>
    <sheet name="my" sheetId="5" r:id="rId1"/>
    <sheet name="NEVERENDING TURD" sheetId="6" r:id="rId2"/>
    <sheet name="LOKOMOTIV SMILLAUS" sheetId="21" r:id="rId3"/>
    <sheet name="REAL GHETTO" sheetId="15" r:id="rId4"/>
    <sheet name="MATTIA TEAM V 5" sheetId="16" r:id="rId5"/>
    <sheet name="ASSASSINCRIN" sheetId="17" r:id="rId6"/>
    <sheet name="CSK LARISSA" sheetId="18" r:id="rId7"/>
    <sheet name="AZTEKA FC" sheetId="19" r:id="rId8"/>
    <sheet name="PARTIZAN DEGRADO" sheetId="20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6" l="1"/>
  <c r="K12" i="6" l="1"/>
  <c r="F12" i="6"/>
  <c r="P19" i="6" s="1"/>
  <c r="O12" i="6" l="1"/>
  <c r="G12" i="6"/>
  <c r="C12" i="6"/>
  <c r="R12" i="6" l="1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N12" i="21" l="1"/>
  <c r="J12" i="21"/>
  <c r="F12" i="21"/>
  <c r="B12" i="21"/>
  <c r="K10" i="21"/>
  <c r="G10" i="21"/>
  <c r="K9" i="21"/>
  <c r="G9" i="21"/>
  <c r="O8" i="21"/>
  <c r="K8" i="21"/>
  <c r="G8" i="21"/>
  <c r="O7" i="21"/>
  <c r="K7" i="21"/>
  <c r="G7" i="21"/>
  <c r="O6" i="21"/>
  <c r="K6" i="21"/>
  <c r="G6" i="21"/>
  <c r="O5" i="21"/>
  <c r="K5" i="21"/>
  <c r="G5" i="21"/>
  <c r="C5" i="21"/>
  <c r="O4" i="21"/>
  <c r="K4" i="21"/>
  <c r="G4" i="21"/>
  <c r="C4" i="21"/>
  <c r="O3" i="21"/>
  <c r="K3" i="21"/>
  <c r="G3" i="21"/>
  <c r="C3" i="21"/>
  <c r="B12" i="6"/>
  <c r="P18" i="6" l="1"/>
  <c r="C12" i="21"/>
  <c r="K12" i="21"/>
  <c r="G12" i="21"/>
  <c r="O12" i="21"/>
  <c r="B15" i="21"/>
  <c r="B25" i="6" s="1"/>
  <c r="N12" i="20"/>
  <c r="J12" i="20"/>
  <c r="F12" i="20"/>
  <c r="B12" i="20"/>
  <c r="K10" i="20"/>
  <c r="G10" i="20"/>
  <c r="K9" i="20"/>
  <c r="G9" i="20"/>
  <c r="O8" i="20"/>
  <c r="K8" i="20"/>
  <c r="G8" i="20"/>
  <c r="O7" i="20"/>
  <c r="K7" i="20"/>
  <c r="G7" i="20"/>
  <c r="O6" i="20"/>
  <c r="K6" i="20"/>
  <c r="G6" i="20"/>
  <c r="O5" i="20"/>
  <c r="K5" i="20"/>
  <c r="G5" i="20"/>
  <c r="C5" i="20"/>
  <c r="O4" i="20"/>
  <c r="K4" i="20"/>
  <c r="G4" i="20"/>
  <c r="C4" i="20"/>
  <c r="O3" i="20"/>
  <c r="K3" i="20"/>
  <c r="G3" i="20"/>
  <c r="C3" i="20"/>
  <c r="N12" i="19"/>
  <c r="J12" i="19"/>
  <c r="F12" i="19"/>
  <c r="B12" i="19"/>
  <c r="K10" i="19"/>
  <c r="G10" i="19"/>
  <c r="K9" i="19"/>
  <c r="G9" i="19"/>
  <c r="O8" i="19"/>
  <c r="K8" i="19"/>
  <c r="G8" i="19"/>
  <c r="O7" i="19"/>
  <c r="K7" i="19"/>
  <c r="G7" i="19"/>
  <c r="O6" i="19"/>
  <c r="K6" i="19"/>
  <c r="G6" i="19"/>
  <c r="O5" i="19"/>
  <c r="K5" i="19"/>
  <c r="G5" i="19"/>
  <c r="C5" i="19"/>
  <c r="O4" i="19"/>
  <c r="K4" i="19"/>
  <c r="G4" i="19"/>
  <c r="C4" i="19"/>
  <c r="O3" i="19"/>
  <c r="K3" i="19"/>
  <c r="G3" i="19"/>
  <c r="C3" i="19"/>
  <c r="N12" i="18"/>
  <c r="J12" i="18"/>
  <c r="F12" i="18"/>
  <c r="B12" i="18"/>
  <c r="K10" i="18"/>
  <c r="G10" i="18"/>
  <c r="K9" i="18"/>
  <c r="G9" i="18"/>
  <c r="O8" i="18"/>
  <c r="K8" i="18"/>
  <c r="G8" i="18"/>
  <c r="O7" i="18"/>
  <c r="K7" i="18"/>
  <c r="G7" i="18"/>
  <c r="O6" i="18"/>
  <c r="K6" i="18"/>
  <c r="G6" i="18"/>
  <c r="O5" i="18"/>
  <c r="K5" i="18"/>
  <c r="G5" i="18"/>
  <c r="C5" i="18"/>
  <c r="O4" i="18"/>
  <c r="K4" i="18"/>
  <c r="G4" i="18"/>
  <c r="C4" i="18"/>
  <c r="O3" i="18"/>
  <c r="K3" i="18"/>
  <c r="G3" i="18"/>
  <c r="C3" i="18"/>
  <c r="N12" i="17"/>
  <c r="J12" i="17"/>
  <c r="F12" i="17"/>
  <c r="B12" i="17"/>
  <c r="K10" i="17"/>
  <c r="G10" i="17"/>
  <c r="K9" i="17"/>
  <c r="G9" i="17"/>
  <c r="O8" i="17"/>
  <c r="K8" i="17"/>
  <c r="G8" i="17"/>
  <c r="O7" i="17"/>
  <c r="K7" i="17"/>
  <c r="G7" i="17"/>
  <c r="O6" i="17"/>
  <c r="K6" i="17"/>
  <c r="G6" i="17"/>
  <c r="O5" i="17"/>
  <c r="K5" i="17"/>
  <c r="G5" i="17"/>
  <c r="C5" i="17"/>
  <c r="O4" i="17"/>
  <c r="K4" i="17"/>
  <c r="G4" i="17"/>
  <c r="C4" i="17"/>
  <c r="O3" i="17"/>
  <c r="K3" i="17"/>
  <c r="G3" i="17"/>
  <c r="C3" i="17"/>
  <c r="N12" i="16"/>
  <c r="J12" i="16"/>
  <c r="F12" i="16"/>
  <c r="B12" i="16"/>
  <c r="K10" i="16"/>
  <c r="G10" i="16"/>
  <c r="K9" i="16"/>
  <c r="G9" i="16"/>
  <c r="O8" i="16"/>
  <c r="K8" i="16"/>
  <c r="G8" i="16"/>
  <c r="O7" i="16"/>
  <c r="K7" i="16"/>
  <c r="G7" i="16"/>
  <c r="O6" i="16"/>
  <c r="K6" i="16"/>
  <c r="G6" i="16"/>
  <c r="O5" i="16"/>
  <c r="K5" i="16"/>
  <c r="G5" i="16"/>
  <c r="C5" i="16"/>
  <c r="O4" i="16"/>
  <c r="K4" i="16"/>
  <c r="G4" i="16"/>
  <c r="C4" i="16"/>
  <c r="O3" i="16"/>
  <c r="K3" i="16"/>
  <c r="G3" i="16"/>
  <c r="C3" i="16"/>
  <c r="N12" i="15"/>
  <c r="J12" i="15"/>
  <c r="F12" i="15"/>
  <c r="B12" i="15"/>
  <c r="K10" i="15"/>
  <c r="G10" i="15"/>
  <c r="K9" i="15"/>
  <c r="G9" i="15"/>
  <c r="O8" i="15"/>
  <c r="K8" i="15"/>
  <c r="G8" i="15"/>
  <c r="O7" i="15"/>
  <c r="K7" i="15"/>
  <c r="G7" i="15"/>
  <c r="O6" i="15"/>
  <c r="K6" i="15"/>
  <c r="G6" i="15"/>
  <c r="O5" i="15"/>
  <c r="K5" i="15"/>
  <c r="G5" i="15"/>
  <c r="C5" i="15"/>
  <c r="O4" i="15"/>
  <c r="K4" i="15"/>
  <c r="G4" i="15"/>
  <c r="C4" i="15"/>
  <c r="O3" i="15"/>
  <c r="K3" i="15"/>
  <c r="G3" i="15"/>
  <c r="C3" i="15"/>
  <c r="N12" i="6"/>
  <c r="P21" i="6" s="1"/>
  <c r="J12" i="6"/>
  <c r="P20" i="6" s="1"/>
  <c r="C12" i="20" l="1"/>
  <c r="B15" i="6"/>
  <c r="B18" i="6" s="1"/>
  <c r="P23" i="6"/>
  <c r="C12" i="18"/>
  <c r="C12" i="19"/>
  <c r="B15" i="19"/>
  <c r="C12" i="17"/>
  <c r="K12" i="15"/>
  <c r="G12" i="15"/>
  <c r="C12" i="15"/>
  <c r="G12" i="20"/>
  <c r="C12" i="16"/>
  <c r="O12" i="18"/>
  <c r="K12" i="20"/>
  <c r="K12" i="17"/>
  <c r="R12" i="21"/>
  <c r="O12" i="15"/>
  <c r="K12" i="19"/>
  <c r="O12" i="17"/>
  <c r="K12" i="18"/>
  <c r="K12" i="16"/>
  <c r="B23" i="6"/>
  <c r="O12" i="19"/>
  <c r="O12" i="16"/>
  <c r="O12" i="20"/>
  <c r="G12" i="17"/>
  <c r="B15" i="17"/>
  <c r="B21" i="6" s="1"/>
  <c r="B15" i="16"/>
  <c r="B20" i="6" s="1"/>
  <c r="B15" i="18"/>
  <c r="B22" i="6" s="1"/>
  <c r="G12" i="18"/>
  <c r="B15" i="15"/>
  <c r="B19" i="6" s="1"/>
  <c r="G12" i="19"/>
  <c r="B15" i="20"/>
  <c r="B24" i="6" s="1"/>
  <c r="G12" i="16"/>
  <c r="R12" i="17" l="1"/>
  <c r="R12" i="15"/>
  <c r="R12" i="20"/>
  <c r="R12" i="18"/>
  <c r="R12" i="16"/>
  <c r="R12" i="19"/>
</calcChain>
</file>

<file path=xl/sharedStrings.xml><?xml version="1.0" encoding="utf-8"?>
<sst xmlns="http://schemas.openxmlformats.org/spreadsheetml/2006/main" count="618" uniqueCount="289">
  <si>
    <t>%</t>
  </si>
  <si>
    <t>portiere</t>
  </si>
  <si>
    <t>difensori</t>
  </si>
  <si>
    <t>centrocampisti</t>
  </si>
  <si>
    <t>attaccanti</t>
  </si>
  <si>
    <t>meret</t>
  </si>
  <si>
    <t>ospina</t>
  </si>
  <si>
    <t>reina</t>
  </si>
  <si>
    <t>gollini</t>
  </si>
  <si>
    <t>sirigu</t>
  </si>
  <si>
    <t>audero</t>
  </si>
  <si>
    <t>skorupski</t>
  </si>
  <si>
    <t>dragowski</t>
  </si>
  <si>
    <t>sepe</t>
  </si>
  <si>
    <t>consigli</t>
  </si>
  <si>
    <t>silvestri</t>
  </si>
  <si>
    <t>totale</t>
  </si>
  <si>
    <t>df</t>
  </si>
  <si>
    <t>cc</t>
  </si>
  <si>
    <t>att</t>
  </si>
  <si>
    <t>gk</t>
  </si>
  <si>
    <t>resto</t>
  </si>
  <si>
    <t>tot</t>
  </si>
  <si>
    <t>$</t>
  </si>
  <si>
    <t>ID</t>
  </si>
  <si>
    <t>sum%</t>
  </si>
  <si>
    <t>team</t>
  </si>
  <si>
    <t>FABIO</t>
  </si>
  <si>
    <t>MATTIA</t>
  </si>
  <si>
    <t>SIMO</t>
  </si>
  <si>
    <t>FRUTTA</t>
  </si>
  <si>
    <t>BIA</t>
  </si>
  <si>
    <t>LOTTY</t>
  </si>
  <si>
    <t>RESTO OPPONENTS</t>
  </si>
  <si>
    <t>IO</t>
  </si>
  <si>
    <t>smilzo</t>
  </si>
  <si>
    <t>handa</t>
  </si>
  <si>
    <t>donna</t>
  </si>
  <si>
    <t>szczeny</t>
  </si>
  <si>
    <t>stakosha</t>
  </si>
  <si>
    <t>musso</t>
  </si>
  <si>
    <t>cragno</t>
  </si>
  <si>
    <t>pau lopez</t>
  </si>
  <si>
    <t>perin</t>
  </si>
  <si>
    <t>cordaz</t>
  </si>
  <si>
    <t>montipo</t>
  </si>
  <si>
    <t>zoet</t>
  </si>
  <si>
    <t>theo</t>
  </si>
  <si>
    <t>gosens</t>
  </si>
  <si>
    <t>hakimi</t>
  </si>
  <si>
    <t>de vrij</t>
  </si>
  <si>
    <t>acerbi</t>
  </si>
  <si>
    <t>bonucci</t>
  </si>
  <si>
    <t>cuadrado</t>
  </si>
  <si>
    <t>de ligt</t>
  </si>
  <si>
    <t>criscito</t>
  </si>
  <si>
    <t>milenkovic</t>
  </si>
  <si>
    <t>faraoni</t>
  </si>
  <si>
    <t>young</t>
  </si>
  <si>
    <t>pezzerlla</t>
  </si>
  <si>
    <t>sandro</t>
  </si>
  <si>
    <t>hateboer</t>
  </si>
  <si>
    <t>spinazzola</t>
  </si>
  <si>
    <t>rodriguez</t>
  </si>
  <si>
    <t>romagnoli</t>
  </si>
  <si>
    <t>manolas</t>
  </si>
  <si>
    <t>toloi</t>
  </si>
  <si>
    <t>di lorenzo</t>
  </si>
  <si>
    <t>godin</t>
  </si>
  <si>
    <t>kumbulla</t>
  </si>
  <si>
    <t>lazzari</t>
  </si>
  <si>
    <t>kjaer</t>
  </si>
  <si>
    <t>n'kolou</t>
  </si>
  <si>
    <t>mancini</t>
  </si>
  <si>
    <t>djimsiti</t>
  </si>
  <si>
    <t>palomino</t>
  </si>
  <si>
    <t>gagliolo</t>
  </si>
  <si>
    <t>glik</t>
  </si>
  <si>
    <t>bruno alves</t>
  </si>
  <si>
    <t>ferrari</t>
  </si>
  <si>
    <t>ansaldi</t>
  </si>
  <si>
    <t>chiello</t>
  </si>
  <si>
    <t>d'ambrosio</t>
  </si>
  <si>
    <t>skriniar</t>
  </si>
  <si>
    <t>erlic</t>
  </si>
  <si>
    <t>cetin</t>
  </si>
  <si>
    <t>muldur</t>
  </si>
  <si>
    <t>ibanez</t>
  </si>
  <si>
    <t>vojvoda</t>
  </si>
  <si>
    <t>toljan</t>
  </si>
  <si>
    <t>gomez</t>
  </si>
  <si>
    <t>luis alberto</t>
  </si>
  <si>
    <t>calhanoglu</t>
  </si>
  <si>
    <t>chiesa</t>
  </si>
  <si>
    <t>de paul</t>
  </si>
  <si>
    <t>kulusevski</t>
  </si>
  <si>
    <t>savic</t>
  </si>
  <si>
    <t>mkhitaryan</t>
  </si>
  <si>
    <t>eriksen</t>
  </si>
  <si>
    <t>pasalic</t>
  </si>
  <si>
    <t>malinovsky</t>
  </si>
  <si>
    <t>veretout</t>
  </si>
  <si>
    <t>pellegrini</t>
  </si>
  <si>
    <t>ramirez</t>
  </si>
  <si>
    <t>soriano</t>
  </si>
  <si>
    <t>verdi</t>
  </si>
  <si>
    <t>miranchuk</t>
  </si>
  <si>
    <t>castillejo</t>
  </si>
  <si>
    <t xml:space="preserve">arthur </t>
  </si>
  <si>
    <t>brozovic</t>
  </si>
  <si>
    <t>castrovilli</t>
  </si>
  <si>
    <t>djuricic</t>
  </si>
  <si>
    <t>f.ruiz</t>
  </si>
  <si>
    <t>barella</t>
  </si>
  <si>
    <t>locatellu</t>
  </si>
  <si>
    <t>zielinski</t>
  </si>
  <si>
    <t>amrabat</t>
  </si>
  <si>
    <t>politano</t>
  </si>
  <si>
    <t>bennacer</t>
  </si>
  <si>
    <t>betancur</t>
  </si>
  <si>
    <t>de roon</t>
  </si>
  <si>
    <t>freuler</t>
  </si>
  <si>
    <t>kessie</t>
  </si>
  <si>
    <t>kucka</t>
  </si>
  <si>
    <t>kurtic</t>
  </si>
  <si>
    <t>lazovic</t>
  </si>
  <si>
    <t>linetty</t>
  </si>
  <si>
    <t>nandez</t>
  </si>
  <si>
    <t>pulgar</t>
  </si>
  <si>
    <t>rabiot</t>
  </si>
  <si>
    <t>rog</t>
  </si>
  <si>
    <t>zaccagni</t>
  </si>
  <si>
    <t>veloso</t>
  </si>
  <si>
    <t>bartolomei</t>
  </si>
  <si>
    <t>benali</t>
  </si>
  <si>
    <t>damsgaard</t>
  </si>
  <si>
    <t>dominguez</t>
  </si>
  <si>
    <t>elmas</t>
  </si>
  <si>
    <t>pereiro</t>
  </si>
  <si>
    <t>sottil</t>
  </si>
  <si>
    <t>ricci</t>
  </si>
  <si>
    <t>viola</t>
  </si>
  <si>
    <t>ronaldo</t>
  </si>
  <si>
    <t>lukaku</t>
  </si>
  <si>
    <t>immobile</t>
  </si>
  <si>
    <t>ibra</t>
  </si>
  <si>
    <t>zapata</t>
  </si>
  <si>
    <t>lautaro</t>
  </si>
  <si>
    <t>dybala</t>
  </si>
  <si>
    <t>dzeko</t>
  </si>
  <si>
    <t>caputo</t>
  </si>
  <si>
    <t>belotti</t>
  </si>
  <si>
    <t>mertens</t>
  </si>
  <si>
    <t>osimhen</t>
  </si>
  <si>
    <t>barrow</t>
  </si>
  <si>
    <t>berardi</t>
  </si>
  <si>
    <t>boga</t>
  </si>
  <si>
    <t>correa</t>
  </si>
  <si>
    <t>joao pedro</t>
  </si>
  <si>
    <t>insigne</t>
  </si>
  <si>
    <t>quagliarella</t>
  </si>
  <si>
    <t>muriel</t>
  </si>
  <si>
    <t>pedro</t>
  </si>
  <si>
    <t>rebic</t>
  </si>
  <si>
    <t>simeone</t>
  </si>
  <si>
    <t>cornelius</t>
  </si>
  <si>
    <t>cutrone</t>
  </si>
  <si>
    <t>kouame</t>
  </si>
  <si>
    <t>lasagna</t>
  </si>
  <si>
    <t>lapadula</t>
  </si>
  <si>
    <t>orsolini</t>
  </si>
  <si>
    <t>pandev</t>
  </si>
  <si>
    <t>palacio</t>
  </si>
  <si>
    <t>ribery</t>
  </si>
  <si>
    <t>bonazzoli</t>
  </si>
  <si>
    <t>caprari</t>
  </si>
  <si>
    <t>di carmine</t>
  </si>
  <si>
    <t>leao</t>
  </si>
  <si>
    <t>lozano</t>
  </si>
  <si>
    <t>galabinov</t>
  </si>
  <si>
    <t>gyasu</t>
  </si>
  <si>
    <t>falque</t>
  </si>
  <si>
    <t>messia</t>
  </si>
  <si>
    <t>pavoletti</t>
  </si>
  <si>
    <t>raspadori</t>
  </si>
  <si>
    <t>simy</t>
  </si>
  <si>
    <t>vlahovic</t>
  </si>
  <si>
    <t>zaza</t>
  </si>
  <si>
    <t>ilicic</t>
  </si>
  <si>
    <t>benassi</t>
  </si>
  <si>
    <t>PERCENTAGE FOR ROLE</t>
  </si>
  <si>
    <t>GK</t>
  </si>
  <si>
    <t>DF</t>
  </si>
  <si>
    <t>CC</t>
  </si>
  <si>
    <t>ATT</t>
  </si>
  <si>
    <t>letizia</t>
  </si>
  <si>
    <t>hickey</t>
  </si>
  <si>
    <t>de silvestri</t>
  </si>
  <si>
    <t>reca</t>
  </si>
  <si>
    <t>callejon</t>
  </si>
  <si>
    <t>bonaventura</t>
  </si>
  <si>
    <t>lirola</t>
  </si>
  <si>
    <t>gagliardini</t>
  </si>
  <si>
    <t>sensi</t>
  </si>
  <si>
    <t>nainggolan</t>
  </si>
  <si>
    <t>kolarov</t>
  </si>
  <si>
    <t>ramsey</t>
  </si>
  <si>
    <t>larsen</t>
  </si>
  <si>
    <t>ouwejan</t>
  </si>
  <si>
    <t xml:space="preserve">immobile </t>
  </si>
  <si>
    <t>kulu</t>
  </si>
  <si>
    <t>papu</t>
  </si>
  <si>
    <t>handanovic</t>
  </si>
  <si>
    <t>skezny</t>
  </si>
  <si>
    <t>hernandez</t>
  </si>
  <si>
    <t>Ciccio</t>
  </si>
  <si>
    <t>chala</t>
  </si>
  <si>
    <t>quaglia</t>
  </si>
  <si>
    <t>vidal</t>
  </si>
  <si>
    <t>martinez</t>
  </si>
  <si>
    <t>donnaruma</t>
  </si>
  <si>
    <t>buffon</t>
  </si>
  <si>
    <t xml:space="preserve">cragno </t>
  </si>
  <si>
    <t>milinkovic</t>
  </si>
  <si>
    <t>myky</t>
  </si>
  <si>
    <t>x</t>
  </si>
  <si>
    <t>strakosha</t>
  </si>
  <si>
    <t>colley</t>
  </si>
  <si>
    <t>marrone</t>
  </si>
  <si>
    <t>joao</t>
  </si>
  <si>
    <t>ruiz</t>
  </si>
  <si>
    <t>chabot</t>
  </si>
  <si>
    <t>sportiello</t>
  </si>
  <si>
    <t>perisic</t>
  </si>
  <si>
    <t>zappa</t>
  </si>
  <si>
    <t>illicici</t>
  </si>
  <si>
    <t>chiellini</t>
  </si>
  <si>
    <t>gervinho</t>
  </si>
  <si>
    <t>Morata</t>
  </si>
  <si>
    <t>locatelli</t>
  </si>
  <si>
    <t>cuadradro</t>
  </si>
  <si>
    <t>Pedro</t>
  </si>
  <si>
    <t>alex sandro</t>
  </si>
  <si>
    <t>frabotta</t>
  </si>
  <si>
    <t>djurici</t>
  </si>
  <si>
    <t>laurini</t>
  </si>
  <si>
    <t>Mkchenny</t>
  </si>
  <si>
    <t>Simy</t>
  </si>
  <si>
    <t>sanchez</t>
  </si>
  <si>
    <t>ionita</t>
  </si>
  <si>
    <t>naingollan</t>
  </si>
  <si>
    <t>hatebor</t>
  </si>
  <si>
    <t>brozo</t>
  </si>
  <si>
    <t>mirante</t>
  </si>
  <si>
    <t>proto</t>
  </si>
  <si>
    <t>koulibaly</t>
  </si>
  <si>
    <t>zlielinski</t>
  </si>
  <si>
    <t>cyprien</t>
  </si>
  <si>
    <t>bentancour</t>
  </si>
  <si>
    <t>biraghi</t>
  </si>
  <si>
    <t>keita</t>
  </si>
  <si>
    <t>pereyra</t>
  </si>
  <si>
    <t xml:space="preserve">caldirola </t>
  </si>
  <si>
    <t>djimisiti</t>
  </si>
  <si>
    <t>sep</t>
  </si>
  <si>
    <t>radu</t>
  </si>
  <si>
    <t>padelli</t>
  </si>
  <si>
    <t>danilo</t>
  </si>
  <si>
    <t>candreva</t>
  </si>
  <si>
    <t>tomyasu</t>
  </si>
  <si>
    <t>demiral</t>
  </si>
  <si>
    <t>diaz</t>
  </si>
  <si>
    <t>okaka</t>
  </si>
  <si>
    <t>arthur</t>
  </si>
  <si>
    <t>pezzella</t>
  </si>
  <si>
    <t>booooo</t>
  </si>
  <si>
    <t>izzo</t>
  </si>
  <si>
    <t>luis felipe</t>
  </si>
  <si>
    <t>glick</t>
  </si>
  <si>
    <t>bernardeschi</t>
  </si>
  <si>
    <t>kessi</t>
  </si>
  <si>
    <t>calabria</t>
  </si>
  <si>
    <t>bastoni</t>
  </si>
  <si>
    <t>kuko</t>
  </si>
  <si>
    <t>verre</t>
  </si>
  <si>
    <t>medel</t>
  </si>
  <si>
    <t>kalinic</t>
  </si>
  <si>
    <t>lasangna</t>
  </si>
  <si>
    <t>leiva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</si>
</sst>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7" fillId="0" borderId="0" xfId="0" applyFont="1"/>
    <xf numFmtId="0" fontId="0" fillId="3" borderId="0" xfId="0" applyFill="1"/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6" borderId="2" xfId="0" applyNumberFormat="1" applyFill="1" applyBorder="1"/>
    <xf numFmtId="0" fontId="0" fillId="5" borderId="5" xfId="0" applyNumberFormat="1" applyFill="1" applyBorder="1"/>
    <xf numFmtId="0" fontId="0" fillId="4" borderId="5" xfId="0" applyNumberFormat="1" applyFill="1" applyBorder="1"/>
    <xf numFmtId="0" fontId="0" fillId="2" borderId="5" xfId="0" applyNumberFormat="1" applyFill="1" applyBorder="1"/>
    <xf numFmtId="0" fontId="9" fillId="0" borderId="0" xfId="0" applyFont="1"/>
    <xf numFmtId="0" fontId="8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6" borderId="5" xfId="0" applyNumberFormat="1" applyFill="1" applyBorder="1"/>
    <xf numFmtId="0" fontId="6" fillId="0" borderId="0" xfId="0" applyFont="1"/>
    <xf numFmtId="0" fontId="5" fillId="2" borderId="3" xfId="0" applyFont="1" applyFill="1" applyBorder="1"/>
    <xf numFmtId="0" fontId="5" fillId="0" borderId="0" xfId="0" applyFont="1"/>
    <xf numFmtId="0" fontId="5" fillId="5" borderId="4" xfId="0" applyFont="1" applyFill="1" applyBorder="1"/>
    <xf numFmtId="0" fontId="5" fillId="4" borderId="4" xfId="0" applyFont="1" applyFill="1" applyBorder="1"/>
    <xf numFmtId="0" fontId="5" fillId="2" borderId="4" xfId="0" applyFont="1" applyFill="1" applyBorder="1"/>
    <xf numFmtId="0" fontId="4" fillId="4" borderId="3" xfId="0" applyFont="1" applyFill="1" applyBorder="1"/>
    <xf numFmtId="0" fontId="3" fillId="0" borderId="0" xfId="0" applyFont="1"/>
    <xf numFmtId="0" fontId="3" fillId="8" borderId="0" xfId="0" applyFont="1" applyFill="1"/>
    <xf numFmtId="2" fontId="0" fillId="0" borderId="0" xfId="0" applyNumberFormat="1"/>
    <xf numFmtId="0" fontId="2" fillId="0" borderId="0" xfId="0" applyFont="1"/>
    <xf numFmtId="0" fontId="2" fillId="8" borderId="0" xfId="0" applyFont="1" applyFill="1"/>
    <xf numFmtId="0" fontId="3" fillId="9" borderId="0" xfId="0" applyFont="1" applyFill="1"/>
    <xf numFmtId="0" fontId="2" fillId="2" borderId="5" xfId="0" applyNumberFormat="1" applyFont="1" applyFill="1" applyBorder="1"/>
    <xf numFmtId="0" fontId="8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3" xfId="0" applyFont="1" applyFill="1" applyBorder="1"/>
    <xf numFmtId="0" fontId="1" fillId="4" borderId="3" xfId="0" applyFont="1" applyFill="1" applyBorder="1"/>
    <xf numFmtId="0" fontId="1" fillId="6" borderId="3" xfId="0" applyFont="1" applyFill="1" applyBorder="1"/>
    <xf numFmtId="0" fontId="1" fillId="5" borderId="3" xfId="0" applyFont="1" applyFill="1" applyBorder="1"/>
    <xf numFmtId="0" fontId="1" fillId="7" borderId="3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6B6B6B"/>
      <color rgb="FFFFB7B7"/>
      <color rgb="FFAA9602"/>
      <color rgb="FF000066"/>
      <color rgb="FFE50BCB"/>
      <color rgb="FF00CC00"/>
      <color rgb="FF00FF00"/>
      <color rgb="FFFF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9-4B3A-A035-9020EBEB66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9-4B3A-A035-9020EBEB66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59-4B3A-A035-9020EBEB66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59-4B3A-A035-9020EBEB66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59-4B3A-A035-9020EBEB66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59-4B3A-A035-9020EBEB66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59-4B3A-A035-9020EBEB66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59-4B3A-A035-9020EBEB6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'NEVERENDING TURD'!$A$18:$A$25</c:f>
              <c:strCache>
                <c:ptCount val="8"/>
                <c:pt idx="0">
                  <c:v>IO</c:v>
                </c:pt>
                <c:pt idx="1">
                  <c:v>FABIO</c:v>
                </c:pt>
                <c:pt idx="2">
                  <c:v>MATTIA</c:v>
                </c:pt>
                <c:pt idx="3">
                  <c:v>SIMO</c:v>
                </c:pt>
                <c:pt idx="4">
                  <c:v>FRUTTA</c:v>
                </c:pt>
                <c:pt idx="5">
                  <c:v>BIA</c:v>
                </c:pt>
                <c:pt idx="6">
                  <c:v>LOTTY</c:v>
                </c:pt>
                <c:pt idx="7">
                  <c:v>smilzo</c:v>
                </c:pt>
              </c:strCache>
            </c:strRef>
          </c:cat>
          <c:val>
            <c:numRef>
              <c:f>'NEVERENDING TURD'!$B$18:$B$25</c:f>
              <c:numCache>
                <c:formatCode>General</c:formatCode>
                <c:ptCount val="8"/>
                <c:pt idx="0">
                  <c:v>16</c:v>
                </c:pt>
                <c:pt idx="1">
                  <c:v>21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C2D-87FF-21AE1E5E6C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75324695634495"/>
          <c:y val="0.13211919405596689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A-4634-A26D-A3BD92AFD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9A-4634-A26D-A3BD92AFD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2A-45E2-91B7-9D07F1E9B4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9A-4634-A26D-A3BD92AFD8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9A-4634-A26D-A3BD92AFD8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'NEVERENDING TURD'!$O$17:$O$21</c:f>
              <c:strCache>
                <c:ptCount val="5"/>
                <c:pt idx="0">
                  <c:v>PERCENTAGE FOR ROLE</c:v>
                </c:pt>
                <c:pt idx="1">
                  <c:v>GK</c:v>
                </c:pt>
                <c:pt idx="2">
                  <c:v>DF</c:v>
                </c:pt>
                <c:pt idx="3">
                  <c:v>CC</c:v>
                </c:pt>
                <c:pt idx="4">
                  <c:v>ATT</c:v>
                </c:pt>
              </c:strCache>
            </c:strRef>
          </c:cat>
          <c:val>
            <c:numRef>
              <c:f>'NEVERENDING TURD'!$P$17:$P$21</c:f>
              <c:numCache>
                <c:formatCode>0.00</c:formatCode>
                <c:ptCount val="5"/>
                <c:pt idx="1">
                  <c:v>14.499999999999998</c:v>
                </c:pt>
                <c:pt idx="2">
                  <c:v>8.5</c:v>
                </c:pt>
                <c:pt idx="3">
                  <c:v>21.25</c:v>
                </c:pt>
                <c:pt idx="4">
                  <c:v>51.749999999999993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A-45E2-91B7-9D07F1E9B4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13</xdr:row>
      <xdr:rowOff>187322</xdr:rowOff>
    </xdr:from>
    <xdr:to>
      <xdr:col>12</xdr:col>
      <xdr:colOff>603250</xdr:colOff>
      <xdr:row>36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13</xdr:row>
      <xdr:rowOff>31750</xdr:rowOff>
    </xdr:from>
    <xdr:to>
      <xdr:col>27</xdr:col>
      <xdr:colOff>12700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4A533-2827-405B-8312-2F103C9A4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37" workbookViewId="0">
      <selection activeCell="A65" sqref="A65"/>
    </sheetView>
  </sheetViews>
  <sheetFormatPr defaultRowHeight="15"/>
  <cols>
    <col min="4" max="4" width="11.140625" bestFit="1" customWidth="1"/>
    <col min="5" max="5" width="10.140625" bestFit="1" customWidth="1"/>
    <col min="7" max="7" width="18.42578125" bestFit="1" customWidth="1"/>
    <col min="8" max="8" width="16.7109375" bestFit="1" customWidth="1"/>
    <col min="10" max="10" width="13.28515625" bestFit="1" customWidth="1"/>
    <col min="11" max="11" width="9.85546875" bestFit="1" customWidth="1"/>
  </cols>
  <sheetData>
    <row r="1" spans="1:14">
      <c r="A1" s="1" t="s">
        <v>1</v>
      </c>
      <c r="D1" s="1" t="s">
        <v>2</v>
      </c>
      <c r="E1" s="1"/>
      <c r="F1" s="1"/>
      <c r="G1" s="1" t="s">
        <v>3</v>
      </c>
      <c r="H1" s="1"/>
      <c r="I1" s="1"/>
      <c r="J1" s="1" t="s">
        <v>4</v>
      </c>
      <c r="K1" s="1"/>
      <c r="L1" s="1"/>
      <c r="M1" s="1"/>
      <c r="N1" s="1"/>
    </row>
    <row r="2" spans="1:1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1"/>
      <c r="M2" s="1"/>
      <c r="N2" s="1"/>
    </row>
    <row r="3" spans="1:14">
      <c r="A3" s="33" t="s">
        <v>36</v>
      </c>
      <c r="B3" s="30"/>
      <c r="C3" s="30"/>
      <c r="D3" s="30" t="s">
        <v>47</v>
      </c>
      <c r="E3" s="30"/>
      <c r="F3" s="30"/>
      <c r="G3" s="30" t="s">
        <v>90</v>
      </c>
      <c r="H3" s="46" t="s">
        <v>225</v>
      </c>
      <c r="I3" s="30"/>
      <c r="J3" s="30" t="s">
        <v>142</v>
      </c>
      <c r="K3" s="46" t="s">
        <v>225</v>
      </c>
      <c r="L3" s="1"/>
      <c r="M3" s="1"/>
      <c r="N3" s="1"/>
    </row>
    <row r="4" spans="1:14">
      <c r="A4" s="33" t="s">
        <v>37</v>
      </c>
      <c r="B4" s="30"/>
      <c r="C4" s="30"/>
      <c r="D4" s="30" t="s">
        <v>48</v>
      </c>
      <c r="E4" s="30"/>
      <c r="F4" s="30"/>
      <c r="G4" s="30" t="s">
        <v>91</v>
      </c>
      <c r="H4" s="46" t="s">
        <v>225</v>
      </c>
      <c r="I4" s="30"/>
      <c r="J4" s="30" t="s">
        <v>143</v>
      </c>
      <c r="K4" s="46" t="s">
        <v>225</v>
      </c>
    </row>
    <row r="5" spans="1:14">
      <c r="A5" s="33" t="s">
        <v>38</v>
      </c>
      <c r="B5" s="30"/>
      <c r="C5" s="30"/>
      <c r="D5" s="30" t="s">
        <v>49</v>
      </c>
      <c r="E5" s="30"/>
      <c r="F5" s="30"/>
      <c r="G5" s="31" t="s">
        <v>92</v>
      </c>
      <c r="H5" s="46" t="s">
        <v>225</v>
      </c>
      <c r="I5" s="30"/>
      <c r="J5" s="30" t="s">
        <v>144</v>
      </c>
      <c r="K5" s="46" t="s">
        <v>225</v>
      </c>
    </row>
    <row r="6" spans="1:14">
      <c r="A6" s="30" t="s">
        <v>39</v>
      </c>
      <c r="B6" s="30" t="s">
        <v>7</v>
      </c>
      <c r="C6" s="30"/>
      <c r="D6" s="30" t="s">
        <v>50</v>
      </c>
      <c r="E6" s="30"/>
      <c r="F6" s="30"/>
      <c r="G6" s="30" t="s">
        <v>93</v>
      </c>
      <c r="H6" s="46" t="s">
        <v>225</v>
      </c>
      <c r="I6" s="30"/>
      <c r="J6" s="30" t="s">
        <v>145</v>
      </c>
      <c r="K6" s="46" t="s">
        <v>225</v>
      </c>
    </row>
    <row r="7" spans="1:14">
      <c r="A7" s="30" t="s">
        <v>5</v>
      </c>
      <c r="B7" s="30" t="s">
        <v>6</v>
      </c>
      <c r="C7" s="30"/>
      <c r="D7" s="30" t="s">
        <v>51</v>
      </c>
      <c r="E7" s="30"/>
      <c r="F7" s="30"/>
      <c r="G7" s="30" t="s">
        <v>94</v>
      </c>
      <c r="H7" s="30"/>
      <c r="I7" s="30"/>
      <c r="J7" s="30" t="s">
        <v>146</v>
      </c>
      <c r="K7" s="46" t="s">
        <v>225</v>
      </c>
    </row>
    <row r="8" spans="1:14">
      <c r="A8" s="30" t="s">
        <v>40</v>
      </c>
      <c r="B8" s="30"/>
      <c r="C8" s="30"/>
      <c r="D8" s="30" t="s">
        <v>52</v>
      </c>
      <c r="E8" s="30"/>
      <c r="F8" s="30"/>
      <c r="G8" s="31" t="s">
        <v>95</v>
      </c>
      <c r="H8" s="46" t="s">
        <v>225</v>
      </c>
      <c r="I8" s="30"/>
      <c r="J8" s="31" t="s">
        <v>147</v>
      </c>
      <c r="K8" s="46" t="s">
        <v>225</v>
      </c>
    </row>
    <row r="9" spans="1:14">
      <c r="A9" s="30" t="s">
        <v>8</v>
      </c>
      <c r="B9" s="30"/>
      <c r="C9" s="30"/>
      <c r="D9" s="30" t="s">
        <v>53</v>
      </c>
      <c r="E9" s="30"/>
      <c r="F9" s="30"/>
      <c r="G9" s="30" t="s">
        <v>96</v>
      </c>
      <c r="H9" s="46" t="s">
        <v>225</v>
      </c>
      <c r="I9" s="30"/>
      <c r="J9" s="31" t="s">
        <v>148</v>
      </c>
      <c r="K9" s="46" t="s">
        <v>225</v>
      </c>
    </row>
    <row r="10" spans="1:14">
      <c r="A10" s="30" t="s">
        <v>15</v>
      </c>
      <c r="B10" s="30"/>
      <c r="C10" s="30"/>
      <c r="D10" s="30" t="s">
        <v>54</v>
      </c>
      <c r="E10" s="30"/>
      <c r="F10" s="30"/>
      <c r="G10" s="31" t="s">
        <v>97</v>
      </c>
      <c r="H10" s="46" t="s">
        <v>225</v>
      </c>
      <c r="I10" s="30"/>
      <c r="J10" s="31" t="s">
        <v>149</v>
      </c>
      <c r="K10" s="46" t="s">
        <v>225</v>
      </c>
    </row>
    <row r="11" spans="1:14">
      <c r="A11" s="30" t="s">
        <v>9</v>
      </c>
      <c r="B11" s="30"/>
      <c r="C11" s="30"/>
      <c r="D11" s="30" t="s">
        <v>55</v>
      </c>
      <c r="E11" s="30"/>
      <c r="F11" s="30"/>
      <c r="G11" s="30" t="s">
        <v>98</v>
      </c>
      <c r="H11" s="46" t="s">
        <v>225</v>
      </c>
      <c r="I11" s="30"/>
      <c r="J11" s="30" t="s">
        <v>150</v>
      </c>
      <c r="K11" s="46" t="s">
        <v>225</v>
      </c>
    </row>
    <row r="12" spans="1:14">
      <c r="A12" s="30" t="s">
        <v>41</v>
      </c>
      <c r="B12" s="30"/>
      <c r="C12" s="30"/>
      <c r="D12" s="30" t="s">
        <v>56</v>
      </c>
      <c r="E12" s="30"/>
      <c r="F12" s="30"/>
      <c r="G12" s="30" t="s">
        <v>99</v>
      </c>
      <c r="H12" s="30"/>
      <c r="I12" s="30"/>
      <c r="J12" s="30" t="s">
        <v>151</v>
      </c>
      <c r="K12" s="46" t="s">
        <v>225</v>
      </c>
    </row>
    <row r="13" spans="1:14">
      <c r="A13" s="30" t="s">
        <v>42</v>
      </c>
      <c r="B13" s="30"/>
      <c r="C13" s="30"/>
      <c r="D13" s="31" t="s">
        <v>57</v>
      </c>
      <c r="E13" s="30"/>
      <c r="F13" s="30"/>
      <c r="G13" s="30" t="s">
        <v>100</v>
      </c>
      <c r="H13" s="46" t="s">
        <v>225</v>
      </c>
      <c r="I13" s="30"/>
      <c r="J13" s="31" t="s">
        <v>152</v>
      </c>
      <c r="K13" s="46" t="s">
        <v>225</v>
      </c>
    </row>
    <row r="14" spans="1:14">
      <c r="A14" s="30" t="s">
        <v>12</v>
      </c>
      <c r="B14" s="30"/>
      <c r="C14" s="30"/>
      <c r="D14" s="31" t="s">
        <v>58</v>
      </c>
      <c r="E14" s="30"/>
      <c r="F14" s="30"/>
      <c r="G14" s="31" t="s">
        <v>101</v>
      </c>
      <c r="H14" s="30"/>
      <c r="I14" s="30"/>
      <c r="J14" s="30" t="s">
        <v>153</v>
      </c>
      <c r="K14" s="46" t="s">
        <v>225</v>
      </c>
    </row>
    <row r="15" spans="1:14">
      <c r="A15" s="30" t="s">
        <v>13</v>
      </c>
      <c r="B15" s="30"/>
      <c r="C15" s="30"/>
      <c r="D15" s="30" t="s">
        <v>59</v>
      </c>
      <c r="E15" s="30"/>
      <c r="F15" s="30"/>
      <c r="G15" s="30" t="s">
        <v>102</v>
      </c>
      <c r="H15" s="30"/>
      <c r="I15" s="30"/>
      <c r="J15" s="31" t="s">
        <v>154</v>
      </c>
      <c r="K15" s="46" t="s">
        <v>225</v>
      </c>
    </row>
    <row r="16" spans="1:14">
      <c r="A16" s="30" t="s">
        <v>14</v>
      </c>
      <c r="B16" s="30"/>
      <c r="C16" s="30"/>
      <c r="D16" s="30" t="s">
        <v>60</v>
      </c>
      <c r="E16" s="30"/>
      <c r="F16" s="30"/>
      <c r="G16" s="30" t="s">
        <v>103</v>
      </c>
      <c r="H16" s="30"/>
      <c r="I16" s="30"/>
      <c r="J16" s="30" t="s">
        <v>155</v>
      </c>
      <c r="K16" s="30"/>
    </row>
    <row r="17" spans="1:11">
      <c r="A17" s="30" t="s">
        <v>43</v>
      </c>
      <c r="B17" s="30"/>
      <c r="C17" s="30"/>
      <c r="D17" s="30" t="s">
        <v>61</v>
      </c>
      <c r="E17" s="30"/>
      <c r="F17" s="30"/>
      <c r="G17" s="31" t="s">
        <v>104</v>
      </c>
      <c r="H17" s="46" t="s">
        <v>225</v>
      </c>
      <c r="I17" s="30"/>
      <c r="J17" s="30" t="s">
        <v>156</v>
      </c>
      <c r="K17" s="30"/>
    </row>
    <row r="18" spans="1:11">
      <c r="A18" s="30" t="s">
        <v>44</v>
      </c>
      <c r="B18" s="30"/>
      <c r="C18" s="30"/>
      <c r="D18" s="31" t="s">
        <v>62</v>
      </c>
      <c r="E18" s="30"/>
      <c r="F18" s="30"/>
      <c r="G18" s="30" t="s">
        <v>105</v>
      </c>
      <c r="H18" s="30"/>
      <c r="I18" s="30"/>
      <c r="J18" s="30" t="s">
        <v>157</v>
      </c>
      <c r="K18" s="30"/>
    </row>
    <row r="19" spans="1:11">
      <c r="A19" s="30" t="s">
        <v>10</v>
      </c>
      <c r="B19" s="30"/>
      <c r="C19" s="30"/>
      <c r="D19" s="30" t="s">
        <v>63</v>
      </c>
      <c r="E19" s="30"/>
      <c r="F19" s="30"/>
      <c r="G19" s="30" t="s">
        <v>106</v>
      </c>
      <c r="H19" s="30"/>
      <c r="I19" s="30"/>
      <c r="J19" s="31" t="s">
        <v>158</v>
      </c>
      <c r="K19" s="30"/>
    </row>
    <row r="20" spans="1:11">
      <c r="A20" s="30" t="s">
        <v>11</v>
      </c>
      <c r="B20" s="30"/>
      <c r="C20" s="30"/>
      <c r="D20" s="30" t="s">
        <v>64</v>
      </c>
      <c r="E20" s="30"/>
      <c r="F20" s="30"/>
      <c r="G20" s="30" t="s">
        <v>107</v>
      </c>
      <c r="H20" s="30"/>
      <c r="I20" s="30"/>
      <c r="J20" s="30" t="s">
        <v>159</v>
      </c>
      <c r="K20" s="30"/>
    </row>
    <row r="21" spans="1:11">
      <c r="A21" s="30" t="s">
        <v>45</v>
      </c>
      <c r="B21" s="30"/>
      <c r="C21" s="30"/>
      <c r="D21" s="30" t="s">
        <v>65</v>
      </c>
      <c r="E21" s="30"/>
      <c r="F21" s="30"/>
      <c r="G21" s="31" t="s">
        <v>108</v>
      </c>
      <c r="H21" s="30"/>
      <c r="I21" s="30"/>
      <c r="J21" s="30" t="s">
        <v>160</v>
      </c>
      <c r="K21" s="46" t="s">
        <v>225</v>
      </c>
    </row>
    <row r="22" spans="1:11">
      <c r="A22" s="30" t="s">
        <v>46</v>
      </c>
      <c r="B22" s="30"/>
      <c r="C22" s="30"/>
      <c r="D22" s="30" t="s">
        <v>66</v>
      </c>
      <c r="E22" s="30"/>
      <c r="F22" s="30"/>
      <c r="G22" s="30" t="s">
        <v>109</v>
      </c>
      <c r="H22" s="30"/>
      <c r="I22" s="30"/>
      <c r="J22" s="30" t="s">
        <v>161</v>
      </c>
      <c r="K22" s="46" t="s">
        <v>225</v>
      </c>
    </row>
    <row r="23" spans="1:11">
      <c r="A23" s="30"/>
      <c r="B23" s="30"/>
      <c r="C23" s="30"/>
      <c r="D23" s="31" t="s">
        <v>67</v>
      </c>
      <c r="E23" s="30"/>
      <c r="F23" s="30"/>
      <c r="G23" s="30" t="s">
        <v>110</v>
      </c>
      <c r="H23" s="30"/>
      <c r="I23" s="30"/>
      <c r="J23" s="30" t="s">
        <v>162</v>
      </c>
      <c r="K23" s="46" t="s">
        <v>225</v>
      </c>
    </row>
    <row r="24" spans="1:11">
      <c r="A24" s="30"/>
      <c r="B24" s="30"/>
      <c r="C24" s="30"/>
      <c r="D24" s="30" t="s">
        <v>68</v>
      </c>
      <c r="E24" s="30"/>
      <c r="F24" s="30"/>
      <c r="G24" s="31" t="s">
        <v>111</v>
      </c>
      <c r="H24" s="30"/>
      <c r="I24" s="30"/>
      <c r="J24" s="30" t="s">
        <v>163</v>
      </c>
      <c r="K24" s="46" t="s">
        <v>225</v>
      </c>
    </row>
    <row r="25" spans="1:11">
      <c r="A25" s="30"/>
      <c r="B25" s="30"/>
      <c r="C25" s="30"/>
      <c r="D25" s="30" t="s">
        <v>69</v>
      </c>
      <c r="E25" s="30"/>
      <c r="F25" s="30"/>
      <c r="G25" s="30" t="s">
        <v>112</v>
      </c>
      <c r="H25" s="30"/>
      <c r="I25" s="30"/>
      <c r="J25" s="30" t="s">
        <v>164</v>
      </c>
      <c r="K25" s="46" t="s">
        <v>225</v>
      </c>
    </row>
    <row r="26" spans="1:11">
      <c r="A26" s="30"/>
      <c r="B26" s="30"/>
      <c r="C26" s="30"/>
      <c r="D26" s="30" t="s">
        <v>70</v>
      </c>
      <c r="E26" s="30"/>
      <c r="F26" s="30"/>
      <c r="G26" s="30" t="s">
        <v>113</v>
      </c>
      <c r="H26" s="30"/>
      <c r="I26" s="30"/>
      <c r="J26" s="30" t="s">
        <v>165</v>
      </c>
      <c r="K26" s="46" t="s">
        <v>225</v>
      </c>
    </row>
    <row r="27" spans="1:11">
      <c r="A27" s="30"/>
      <c r="B27" s="30"/>
      <c r="C27" s="30"/>
      <c r="D27" s="30" t="s">
        <v>71</v>
      </c>
      <c r="E27" s="30"/>
      <c r="F27" s="30"/>
      <c r="G27" s="30" t="s">
        <v>114</v>
      </c>
      <c r="H27" s="30"/>
      <c r="I27" s="30"/>
      <c r="J27" s="30" t="s">
        <v>166</v>
      </c>
      <c r="K27" s="30"/>
    </row>
    <row r="28" spans="1:11">
      <c r="A28" s="30"/>
      <c r="B28" s="30"/>
      <c r="C28" s="30"/>
      <c r="D28" s="30" t="s">
        <v>72</v>
      </c>
      <c r="E28" s="30"/>
      <c r="F28" s="30"/>
      <c r="G28" s="30" t="s">
        <v>115</v>
      </c>
      <c r="H28" s="30"/>
      <c r="I28" s="30"/>
      <c r="J28" s="30" t="s">
        <v>167</v>
      </c>
      <c r="K28" s="30"/>
    </row>
    <row r="29" spans="1:11">
      <c r="A29" s="30"/>
      <c r="B29" s="30"/>
      <c r="C29" s="30"/>
      <c r="D29" s="30" t="s">
        <v>73</v>
      </c>
      <c r="E29" s="30"/>
      <c r="F29" s="30"/>
      <c r="G29" s="35" t="s">
        <v>116</v>
      </c>
      <c r="H29" s="30"/>
      <c r="I29" s="30"/>
      <c r="J29" s="30" t="s">
        <v>168</v>
      </c>
      <c r="K29" s="30"/>
    </row>
    <row r="30" spans="1:11">
      <c r="A30" s="30"/>
      <c r="B30" s="30"/>
      <c r="C30" s="30"/>
      <c r="D30" s="30" t="s">
        <v>74</v>
      </c>
      <c r="E30" s="30"/>
      <c r="F30" s="30"/>
      <c r="G30" s="31" t="s">
        <v>117</v>
      </c>
      <c r="H30" s="30"/>
      <c r="I30" s="30"/>
      <c r="J30" s="30" t="s">
        <v>169</v>
      </c>
      <c r="K30" s="30"/>
    </row>
    <row r="31" spans="1:11">
      <c r="A31" s="30"/>
      <c r="B31" s="30"/>
      <c r="C31" s="30"/>
      <c r="D31" s="30" t="s">
        <v>75</v>
      </c>
      <c r="E31" s="30"/>
      <c r="F31" s="30"/>
      <c r="G31" s="30" t="s">
        <v>118</v>
      </c>
      <c r="H31" s="30"/>
      <c r="I31" s="30"/>
      <c r="J31" s="30" t="s">
        <v>170</v>
      </c>
      <c r="K31" s="30"/>
    </row>
    <row r="32" spans="1:11">
      <c r="A32" s="30"/>
      <c r="B32" s="30"/>
      <c r="C32" s="30"/>
      <c r="D32" s="30" t="s">
        <v>76</v>
      </c>
      <c r="E32" s="30"/>
      <c r="F32" s="30"/>
      <c r="G32" s="30" t="s">
        <v>119</v>
      </c>
      <c r="H32" s="30"/>
      <c r="I32" s="30"/>
      <c r="J32" s="30" t="s">
        <v>171</v>
      </c>
      <c r="K32" s="30"/>
    </row>
    <row r="33" spans="1:11">
      <c r="A33" s="30"/>
      <c r="B33" s="30"/>
      <c r="C33" s="30"/>
      <c r="D33" s="30" t="s">
        <v>77</v>
      </c>
      <c r="E33" s="30"/>
      <c r="F33" s="30"/>
      <c r="G33" s="30" t="s">
        <v>120</v>
      </c>
      <c r="H33" s="30"/>
      <c r="I33" s="30"/>
      <c r="J33" s="30" t="s">
        <v>172</v>
      </c>
      <c r="K33" s="30"/>
    </row>
    <row r="34" spans="1:11">
      <c r="D34" s="30" t="s">
        <v>78</v>
      </c>
      <c r="G34" s="30" t="s">
        <v>121</v>
      </c>
      <c r="J34" s="30" t="s">
        <v>173</v>
      </c>
    </row>
    <row r="35" spans="1:11">
      <c r="D35" s="30" t="s">
        <v>79</v>
      </c>
      <c r="G35" s="30" t="s">
        <v>122</v>
      </c>
      <c r="J35" s="30" t="s">
        <v>174</v>
      </c>
    </row>
    <row r="36" spans="1:11">
      <c r="D36" s="30" t="s">
        <v>80</v>
      </c>
      <c r="G36" s="30" t="s">
        <v>123</v>
      </c>
      <c r="J36" s="30" t="s">
        <v>175</v>
      </c>
    </row>
    <row r="37" spans="1:11">
      <c r="D37" s="30" t="s">
        <v>81</v>
      </c>
      <c r="G37" s="30" t="s">
        <v>124</v>
      </c>
      <c r="J37" s="30" t="s">
        <v>176</v>
      </c>
    </row>
    <row r="38" spans="1:11">
      <c r="D38" s="30" t="s">
        <v>82</v>
      </c>
      <c r="G38" s="35" t="s">
        <v>125</v>
      </c>
      <c r="J38" s="31" t="s">
        <v>177</v>
      </c>
    </row>
    <row r="39" spans="1:11">
      <c r="D39" s="30" t="s">
        <v>83</v>
      </c>
      <c r="G39" s="30" t="s">
        <v>70</v>
      </c>
      <c r="J39" s="30" t="s">
        <v>178</v>
      </c>
    </row>
    <row r="40" spans="1:11">
      <c r="D40" s="30" t="s">
        <v>84</v>
      </c>
      <c r="G40" s="30" t="s">
        <v>126</v>
      </c>
      <c r="J40" s="30" t="s">
        <v>179</v>
      </c>
    </row>
    <row r="41" spans="1:11">
      <c r="D41" s="30" t="s">
        <v>85</v>
      </c>
      <c r="G41" s="30" t="s">
        <v>127</v>
      </c>
      <c r="J41" s="30" t="s">
        <v>180</v>
      </c>
    </row>
    <row r="42" spans="1:11">
      <c r="D42" s="31" t="s">
        <v>86</v>
      </c>
      <c r="E42" s="31" t="s">
        <v>89</v>
      </c>
      <c r="G42" s="30" t="s">
        <v>128</v>
      </c>
      <c r="J42" s="30" t="s">
        <v>181</v>
      </c>
    </row>
    <row r="43" spans="1:11">
      <c r="D43" s="30" t="s">
        <v>87</v>
      </c>
      <c r="G43" s="30" t="s">
        <v>129</v>
      </c>
      <c r="J43" s="30" t="s">
        <v>182</v>
      </c>
    </row>
    <row r="44" spans="1:11">
      <c r="D44" s="31" t="s">
        <v>88</v>
      </c>
      <c r="G44" s="30" t="s">
        <v>130</v>
      </c>
      <c r="J44" s="31" t="s">
        <v>183</v>
      </c>
    </row>
    <row r="45" spans="1:11">
      <c r="D45" s="34" t="s">
        <v>195</v>
      </c>
      <c r="G45" s="30" t="s">
        <v>131</v>
      </c>
      <c r="J45" s="30" t="s">
        <v>184</v>
      </c>
    </row>
    <row r="46" spans="1:11">
      <c r="D46" s="34" t="s">
        <v>196</v>
      </c>
      <c r="E46" s="34" t="s">
        <v>197</v>
      </c>
      <c r="G46" s="35" t="s">
        <v>132</v>
      </c>
      <c r="J46" s="30" t="s">
        <v>185</v>
      </c>
    </row>
    <row r="47" spans="1:11">
      <c r="D47" s="34" t="s">
        <v>198</v>
      </c>
      <c r="G47" s="30" t="s">
        <v>133</v>
      </c>
      <c r="J47" s="30" t="s">
        <v>186</v>
      </c>
    </row>
    <row r="48" spans="1:11">
      <c r="D48" s="34" t="s">
        <v>201</v>
      </c>
      <c r="G48" s="31" t="s">
        <v>134</v>
      </c>
      <c r="J48" s="30" t="s">
        <v>187</v>
      </c>
    </row>
    <row r="49" spans="4:10">
      <c r="D49" s="34" t="s">
        <v>102</v>
      </c>
      <c r="G49" s="30" t="s">
        <v>135</v>
      </c>
      <c r="J49" s="30" t="s">
        <v>188</v>
      </c>
    </row>
    <row r="50" spans="4:10">
      <c r="D50" s="34" t="s">
        <v>205</v>
      </c>
      <c r="G50" s="30" t="s">
        <v>136</v>
      </c>
    </row>
    <row r="51" spans="4:10">
      <c r="D51" s="34" t="s">
        <v>207</v>
      </c>
      <c r="E51" s="34" t="s">
        <v>208</v>
      </c>
      <c r="G51" s="30" t="s">
        <v>137</v>
      </c>
    </row>
    <row r="52" spans="4:10">
      <c r="G52" s="31" t="s">
        <v>138</v>
      </c>
    </row>
    <row r="53" spans="4:10">
      <c r="G53" s="46" t="s">
        <v>139</v>
      </c>
    </row>
    <row r="54" spans="4:10">
      <c r="G54" s="31" t="s">
        <v>140</v>
      </c>
    </row>
    <row r="55" spans="4:10">
      <c r="G55" s="31" t="s">
        <v>141</v>
      </c>
    </row>
    <row r="56" spans="4:10">
      <c r="G56" s="31" t="s">
        <v>189</v>
      </c>
    </row>
    <row r="57" spans="4:10">
      <c r="G57" s="34" t="s">
        <v>199</v>
      </c>
      <c r="H57" s="34" t="s">
        <v>200</v>
      </c>
    </row>
    <row r="58" spans="4:10">
      <c r="G58" s="34" t="s">
        <v>202</v>
      </c>
    </row>
    <row r="59" spans="4:10">
      <c r="G59" s="34" t="s">
        <v>203</v>
      </c>
    </row>
    <row r="60" spans="4:10">
      <c r="G60" s="33" t="s">
        <v>204</v>
      </c>
    </row>
    <row r="61" spans="4:10">
      <c r="G61" s="34" t="s">
        <v>206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Normal="100" workbookViewId="0">
      <selection activeCell="F9" sqref="F9"/>
    </sheetView>
  </sheetViews>
  <sheetFormatPr defaultRowHeight="15"/>
  <cols>
    <col min="1" max="1" width="18.28515625" bestFit="1" customWidth="1"/>
    <col min="3" max="3" width="11.140625" bestFit="1" customWidth="1"/>
    <col min="4" max="4" width="15.7109375" bestFit="1" customWidth="1"/>
    <col min="5" max="5" width="10.42578125" bestFit="1" customWidth="1"/>
    <col min="8" max="8" width="11.28515625" bestFit="1" customWidth="1"/>
    <col min="12" max="12" width="11.28515625" bestFit="1" customWidth="1"/>
    <col min="16" max="16" width="11.28515625" bestFit="1" customWidth="1"/>
  </cols>
  <sheetData>
    <row r="1" spans="1:21" ht="31.5">
      <c r="A1" s="37" t="s">
        <v>20</v>
      </c>
      <c r="B1" s="37"/>
      <c r="C1" s="37"/>
      <c r="D1" s="17"/>
      <c r="E1" s="38" t="s">
        <v>17</v>
      </c>
      <c r="F1" s="38"/>
      <c r="G1" s="38"/>
      <c r="H1" s="17"/>
      <c r="I1" s="39" t="s">
        <v>18</v>
      </c>
      <c r="J1" s="39"/>
      <c r="K1" s="39"/>
      <c r="L1" s="17"/>
      <c r="M1" s="40" t="s">
        <v>19</v>
      </c>
      <c r="N1" s="40"/>
      <c r="O1" s="40"/>
    </row>
    <row r="2" spans="1:21" ht="32.25" thickBot="1">
      <c r="A2" s="18" t="s">
        <v>24</v>
      </c>
      <c r="B2" s="18" t="s">
        <v>23</v>
      </c>
      <c r="C2" s="18" t="s">
        <v>0</v>
      </c>
      <c r="D2" s="17" t="s">
        <v>26</v>
      </c>
      <c r="E2" s="19" t="s">
        <v>24</v>
      </c>
      <c r="F2" s="19" t="s">
        <v>23</v>
      </c>
      <c r="G2" s="19" t="s">
        <v>0</v>
      </c>
      <c r="H2" s="17" t="s">
        <v>26</v>
      </c>
      <c r="I2" s="20" t="s">
        <v>24</v>
      </c>
      <c r="J2" s="20" t="s">
        <v>23</v>
      </c>
      <c r="K2" s="20" t="s">
        <v>0</v>
      </c>
      <c r="L2" s="17" t="s">
        <v>26</v>
      </c>
      <c r="M2" s="21" t="s">
        <v>24</v>
      </c>
      <c r="N2" s="21" t="s">
        <v>23</v>
      </c>
      <c r="O2" s="21" t="s">
        <v>0</v>
      </c>
      <c r="P2" s="17" t="s">
        <v>26</v>
      </c>
    </row>
    <row r="3" spans="1:21" ht="16.5" thickTop="1" thickBot="1">
      <c r="A3" s="43" t="s">
        <v>212</v>
      </c>
      <c r="B3" s="5">
        <v>56</v>
      </c>
      <c r="C3" s="22">
        <v>43</v>
      </c>
      <c r="E3" s="44" t="s">
        <v>67</v>
      </c>
      <c r="F3" s="8">
        <v>7</v>
      </c>
      <c r="G3" s="14">
        <v>10</v>
      </c>
      <c r="I3" s="42" t="s">
        <v>224</v>
      </c>
      <c r="J3" s="27">
        <v>26</v>
      </c>
      <c r="K3" s="15">
        <v>40</v>
      </c>
      <c r="M3" s="41" t="s">
        <v>215</v>
      </c>
      <c r="N3" s="12">
        <v>98</v>
      </c>
      <c r="O3" s="16">
        <v>180</v>
      </c>
      <c r="P3">
        <v>75</v>
      </c>
    </row>
    <row r="4" spans="1:21" ht="16.5" thickTop="1" thickBot="1">
      <c r="A4" s="45" t="s">
        <v>265</v>
      </c>
      <c r="B4" s="3">
        <v>1</v>
      </c>
      <c r="C4" s="13">
        <v>1</v>
      </c>
      <c r="E4" s="44" t="s">
        <v>242</v>
      </c>
      <c r="F4" s="8">
        <v>6</v>
      </c>
      <c r="G4" s="14">
        <v>1</v>
      </c>
      <c r="I4" s="42" t="s">
        <v>230</v>
      </c>
      <c r="J4" s="27">
        <v>19</v>
      </c>
      <c r="K4" s="15">
        <v>12</v>
      </c>
      <c r="M4" s="41" t="s">
        <v>237</v>
      </c>
      <c r="N4" s="12">
        <v>24</v>
      </c>
      <c r="O4" s="16">
        <v>50</v>
      </c>
      <c r="P4">
        <v>75</v>
      </c>
    </row>
    <row r="5" spans="1:21" ht="16.5" thickTop="1" thickBot="1">
      <c r="A5" s="45" t="s">
        <v>266</v>
      </c>
      <c r="B5" s="3">
        <v>1</v>
      </c>
      <c r="C5" s="13">
        <v>1</v>
      </c>
      <c r="E5" s="44" t="s">
        <v>243</v>
      </c>
      <c r="F5" s="8">
        <v>1</v>
      </c>
      <c r="G5" s="14">
        <v>1</v>
      </c>
      <c r="I5" s="42" t="s">
        <v>206</v>
      </c>
      <c r="J5" s="27">
        <v>5</v>
      </c>
      <c r="K5" s="15">
        <v>1</v>
      </c>
      <c r="M5" s="41" t="s">
        <v>238</v>
      </c>
      <c r="N5" s="12">
        <v>50</v>
      </c>
      <c r="O5" s="16">
        <v>30</v>
      </c>
      <c r="P5">
        <v>75</v>
      </c>
    </row>
    <row r="6" spans="1:21" ht="16.5" thickTop="1" thickBot="1">
      <c r="E6" s="44" t="s">
        <v>58</v>
      </c>
      <c r="F6" s="8">
        <v>4</v>
      </c>
      <c r="G6" s="14">
        <v>1</v>
      </c>
      <c r="I6" s="42" t="s">
        <v>252</v>
      </c>
      <c r="J6" s="10">
        <v>5</v>
      </c>
      <c r="K6" s="15">
        <v>1</v>
      </c>
      <c r="M6" s="41" t="s">
        <v>241</v>
      </c>
      <c r="N6" s="12">
        <v>21</v>
      </c>
      <c r="O6" s="36">
        <v>15</v>
      </c>
      <c r="P6">
        <v>23</v>
      </c>
      <c r="U6" s="33"/>
    </row>
    <row r="7" spans="1:21" ht="16.5" thickTop="1" thickBot="1">
      <c r="E7" s="44" t="s">
        <v>267</v>
      </c>
      <c r="F7" s="8">
        <v>5</v>
      </c>
      <c r="G7" s="14">
        <v>1</v>
      </c>
      <c r="I7" s="42" t="s">
        <v>127</v>
      </c>
      <c r="J7" s="10">
        <v>2</v>
      </c>
      <c r="K7" s="15">
        <v>1</v>
      </c>
      <c r="M7" s="41" t="s">
        <v>177</v>
      </c>
      <c r="N7" s="12">
        <v>7</v>
      </c>
      <c r="O7" s="16">
        <v>4</v>
      </c>
      <c r="P7">
        <v>1</v>
      </c>
    </row>
    <row r="8" spans="1:21" ht="16.5" thickTop="1" thickBot="1">
      <c r="E8" s="44" t="s">
        <v>86</v>
      </c>
      <c r="F8" s="8">
        <v>4</v>
      </c>
      <c r="G8" s="14">
        <v>1</v>
      </c>
      <c r="I8" s="42" t="s">
        <v>202</v>
      </c>
      <c r="J8" s="10">
        <v>1</v>
      </c>
      <c r="K8" s="15">
        <v>1</v>
      </c>
      <c r="M8" s="41" t="s">
        <v>179</v>
      </c>
      <c r="N8" s="12">
        <v>7</v>
      </c>
      <c r="O8" s="16">
        <v>1</v>
      </c>
      <c r="P8">
        <v>1</v>
      </c>
    </row>
    <row r="9" spans="1:21" ht="16.5" thickTop="1" thickBot="1">
      <c r="E9" s="44" t="s">
        <v>282</v>
      </c>
      <c r="F9" s="8">
        <v>6</v>
      </c>
      <c r="G9" s="14">
        <v>1</v>
      </c>
      <c r="I9" s="42" t="s">
        <v>268</v>
      </c>
      <c r="J9" s="10">
        <v>18</v>
      </c>
      <c r="K9" s="15">
        <v>1</v>
      </c>
      <c r="P9">
        <f>SUM(P3:P8)</f>
        <v>250</v>
      </c>
    </row>
    <row r="10" spans="1:21" ht="16.5" thickTop="1" thickBot="1">
      <c r="E10" s="44" t="s">
        <v>89</v>
      </c>
      <c r="F10" s="8">
        <v>1</v>
      </c>
      <c r="G10" s="14">
        <v>1</v>
      </c>
      <c r="I10" s="42" t="s">
        <v>273</v>
      </c>
      <c r="J10" s="10">
        <v>9</v>
      </c>
      <c r="K10" s="15">
        <v>1</v>
      </c>
    </row>
    <row r="11" spans="1:21" ht="15.75" thickTop="1"/>
    <row r="12" spans="1:21">
      <c r="A12" t="s">
        <v>22</v>
      </c>
      <c r="B12">
        <f>SUM(B3:B5)</f>
        <v>58</v>
      </c>
      <c r="C12" s="2">
        <f>SUM(C3:C5)</f>
        <v>45</v>
      </c>
      <c r="E12" t="s">
        <v>22</v>
      </c>
      <c r="F12">
        <f>SUM(F3:F10)</f>
        <v>34</v>
      </c>
      <c r="G12" s="2">
        <f>SUM(G3:G10)</f>
        <v>17</v>
      </c>
      <c r="I12" t="s">
        <v>22</v>
      </c>
      <c r="J12">
        <f>SUM(J3:J10)</f>
        <v>85</v>
      </c>
      <c r="K12" s="2">
        <f>SUM(K3:K10)</f>
        <v>58</v>
      </c>
      <c r="M12" t="s">
        <v>22</v>
      </c>
      <c r="N12">
        <f>SUM(N3:N8)</f>
        <v>207</v>
      </c>
      <c r="O12" s="2">
        <f>SUM(O3:O8)</f>
        <v>280</v>
      </c>
      <c r="Q12" s="23" t="s">
        <v>25</v>
      </c>
      <c r="R12">
        <f>SUM(C12+G12+K12+O12)</f>
        <v>400</v>
      </c>
    </row>
    <row r="14" spans="1:21">
      <c r="A14" t="s">
        <v>16</v>
      </c>
      <c r="B14">
        <v>400</v>
      </c>
    </row>
    <row r="15" spans="1:21">
      <c r="A15" s="2" t="s">
        <v>21</v>
      </c>
      <c r="B15">
        <f>B14-(B12+F12+J12+N12)</f>
        <v>16</v>
      </c>
    </row>
    <row r="16" spans="1:21" ht="15.6" customHeight="1"/>
    <row r="17" spans="1:16" ht="13.15" customHeight="1">
      <c r="A17" s="23" t="s">
        <v>33</v>
      </c>
      <c r="B17" s="23"/>
      <c r="C17" s="23"/>
      <c r="D17" s="23"/>
      <c r="O17" t="s">
        <v>190</v>
      </c>
    </row>
    <row r="18" spans="1:16">
      <c r="A18" s="25" t="s">
        <v>34</v>
      </c>
      <c r="B18" s="23">
        <f>B15</f>
        <v>16</v>
      </c>
      <c r="C18" s="23"/>
      <c r="D18" s="23"/>
      <c r="O18" t="s">
        <v>191</v>
      </c>
      <c r="P18" s="32">
        <f>(B12/400)*100</f>
        <v>14.499999999999998</v>
      </c>
    </row>
    <row r="19" spans="1:16">
      <c r="A19" s="23" t="s">
        <v>27</v>
      </c>
      <c r="B19">
        <f>'REAL GHETTO'!B15</f>
        <v>21</v>
      </c>
      <c r="O19" t="s">
        <v>192</v>
      </c>
      <c r="P19" s="32">
        <f>(F12/400)*100</f>
        <v>8.5</v>
      </c>
    </row>
    <row r="20" spans="1:16">
      <c r="A20" s="23" t="s">
        <v>28</v>
      </c>
      <c r="B20">
        <f>'MATTIA TEAM V 5'!B15</f>
        <v>5</v>
      </c>
      <c r="O20" t="s">
        <v>193</v>
      </c>
      <c r="P20" s="32">
        <f>(J12/400)*100</f>
        <v>21.25</v>
      </c>
    </row>
    <row r="21" spans="1:16">
      <c r="A21" s="23" t="s">
        <v>29</v>
      </c>
      <c r="B21">
        <f>ASSASSINCRIN!B15</f>
        <v>0</v>
      </c>
      <c r="O21" t="s">
        <v>194</v>
      </c>
      <c r="P21" s="32">
        <f>(N12/400)*100</f>
        <v>51.749999999999993</v>
      </c>
    </row>
    <row r="22" spans="1:16">
      <c r="A22" s="23" t="s">
        <v>30</v>
      </c>
      <c r="B22">
        <f>'CSK LARISSA'!B15</f>
        <v>2</v>
      </c>
    </row>
    <row r="23" spans="1:16">
      <c r="A23" s="23" t="s">
        <v>31</v>
      </c>
      <c r="B23">
        <f>'AZTEKA FC'!B15</f>
        <v>5</v>
      </c>
      <c r="O23" s="33" t="s">
        <v>22</v>
      </c>
      <c r="P23" s="32">
        <f>SUM(P18:P21)</f>
        <v>96</v>
      </c>
    </row>
    <row r="24" spans="1:16">
      <c r="A24" s="23" t="s">
        <v>32</v>
      </c>
      <c r="B24">
        <f>'PARTIZAN DEGRADO'!B15</f>
        <v>9</v>
      </c>
    </row>
    <row r="25" spans="1:16">
      <c r="A25" s="25" t="s">
        <v>35</v>
      </c>
      <c r="B25">
        <f>'LOKOMOTIV SMILLAUS'!B15</f>
        <v>12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F28" sqref="F28"/>
    </sheetView>
  </sheetViews>
  <sheetFormatPr defaultRowHeight="15"/>
  <sheetData>
    <row r="1" spans="1:18" ht="31.5">
      <c r="A1" s="37" t="s">
        <v>20</v>
      </c>
      <c r="B1" s="37"/>
      <c r="C1" s="37"/>
      <c r="D1" s="17"/>
      <c r="E1" s="38" t="s">
        <v>17</v>
      </c>
      <c r="F1" s="38"/>
      <c r="G1" s="38"/>
      <c r="H1" s="17"/>
      <c r="I1" s="39" t="s">
        <v>18</v>
      </c>
      <c r="J1" s="39"/>
      <c r="K1" s="39"/>
      <c r="L1" s="17"/>
      <c r="M1" s="40" t="s">
        <v>19</v>
      </c>
      <c r="N1" s="40"/>
      <c r="O1" s="40"/>
    </row>
    <row r="2" spans="1:18" ht="32.25" thickBot="1">
      <c r="A2" s="18" t="s">
        <v>24</v>
      </c>
      <c r="B2" s="18" t="s">
        <v>23</v>
      </c>
      <c r="C2" s="18" t="s">
        <v>0</v>
      </c>
      <c r="D2" s="17" t="s">
        <v>26</v>
      </c>
      <c r="E2" s="19" t="s">
        <v>24</v>
      </c>
      <c r="F2" s="19" t="s">
        <v>23</v>
      </c>
      <c r="G2" s="19" t="s">
        <v>0</v>
      </c>
      <c r="H2" s="17" t="s">
        <v>26</v>
      </c>
      <c r="I2" s="20" t="s">
        <v>24</v>
      </c>
      <c r="J2" s="20" t="s">
        <v>23</v>
      </c>
      <c r="K2" s="20" t="s">
        <v>0</v>
      </c>
      <c r="L2" s="17" t="s">
        <v>26</v>
      </c>
      <c r="M2" s="21" t="s">
        <v>24</v>
      </c>
      <c r="N2" s="21" t="s">
        <v>23</v>
      </c>
      <c r="O2" s="21" t="s">
        <v>0</v>
      </c>
      <c r="P2" s="17" t="s">
        <v>26</v>
      </c>
    </row>
    <row r="3" spans="1:18" ht="16.5" thickTop="1" thickBot="1">
      <c r="A3" s="43" t="s">
        <v>8</v>
      </c>
      <c r="B3" s="5">
        <v>9</v>
      </c>
      <c r="C3" s="22">
        <f>B3/$B$14*100</f>
        <v>2.25</v>
      </c>
      <c r="E3" s="44" t="s">
        <v>205</v>
      </c>
      <c r="F3" s="8">
        <v>5</v>
      </c>
      <c r="G3" s="14">
        <f t="shared" ref="G3:G10" si="0">F3/$B$14*100</f>
        <v>1.25</v>
      </c>
      <c r="I3" s="42" t="s">
        <v>210</v>
      </c>
      <c r="J3" s="10">
        <v>51</v>
      </c>
      <c r="K3" s="15">
        <f t="shared" ref="K3:K10" si="1">J3/$B$14*100</f>
        <v>12.75</v>
      </c>
      <c r="M3" s="41" t="s">
        <v>209</v>
      </c>
      <c r="N3" s="12">
        <v>170</v>
      </c>
      <c r="O3" s="16">
        <f t="shared" ref="O3:O8" si="2">N3/$B$14*100</f>
        <v>42.5</v>
      </c>
    </row>
    <row r="4" spans="1:18" ht="16.5" thickTop="1" thickBot="1">
      <c r="A4" s="6" t="s">
        <v>9</v>
      </c>
      <c r="B4" s="3">
        <v>6</v>
      </c>
      <c r="C4" s="13">
        <f>B4/$B$14*100</f>
        <v>1.5</v>
      </c>
      <c r="E4" s="44" t="s">
        <v>240</v>
      </c>
      <c r="F4" s="8">
        <v>6</v>
      </c>
      <c r="G4" s="14">
        <f t="shared" si="0"/>
        <v>1.5</v>
      </c>
      <c r="I4" s="42" t="s">
        <v>91</v>
      </c>
      <c r="J4" s="10">
        <v>39</v>
      </c>
      <c r="K4" s="15">
        <f t="shared" si="1"/>
        <v>9.75</v>
      </c>
      <c r="M4" s="41" t="s">
        <v>152</v>
      </c>
      <c r="N4" s="28">
        <v>74</v>
      </c>
      <c r="O4" s="16">
        <f t="shared" si="2"/>
        <v>18.5</v>
      </c>
    </row>
    <row r="5" spans="1:18" ht="16.5" thickTop="1" thickBot="1">
      <c r="A5" s="6" t="s">
        <v>43</v>
      </c>
      <c r="B5" s="3">
        <v>1</v>
      </c>
      <c r="C5" s="13">
        <f>B5/$B$14*100</f>
        <v>0.25</v>
      </c>
      <c r="E5" s="44" t="s">
        <v>71</v>
      </c>
      <c r="F5" s="8">
        <v>2</v>
      </c>
      <c r="G5" s="14">
        <f t="shared" si="0"/>
        <v>0.5</v>
      </c>
      <c r="I5" s="42" t="s">
        <v>107</v>
      </c>
      <c r="J5" s="10">
        <v>2</v>
      </c>
      <c r="K5" s="15">
        <f t="shared" si="1"/>
        <v>0.5</v>
      </c>
      <c r="M5" s="41" t="s">
        <v>235</v>
      </c>
      <c r="N5" s="12">
        <v>20</v>
      </c>
      <c r="O5" s="16">
        <f t="shared" si="2"/>
        <v>5</v>
      </c>
    </row>
    <row r="6" spans="1:18" ht="16.5" thickTop="1" thickBot="1">
      <c r="E6" s="7" t="s">
        <v>278</v>
      </c>
      <c r="F6" s="8">
        <v>2</v>
      </c>
      <c r="G6" s="14">
        <f t="shared" si="0"/>
        <v>0.5</v>
      </c>
      <c r="I6" s="42" t="s">
        <v>121</v>
      </c>
      <c r="J6" s="10">
        <v>1</v>
      </c>
      <c r="K6" s="15">
        <f t="shared" si="1"/>
        <v>0.25</v>
      </c>
      <c r="M6" s="24"/>
      <c r="N6" s="12"/>
      <c r="O6" s="16">
        <f t="shared" si="2"/>
        <v>0</v>
      </c>
    </row>
    <row r="7" spans="1:18" ht="16.5" thickTop="1" thickBot="1">
      <c r="E7" s="7"/>
      <c r="F7" s="8"/>
      <c r="G7" s="14">
        <f t="shared" si="0"/>
        <v>0</v>
      </c>
      <c r="I7" s="9"/>
      <c r="J7" s="10"/>
      <c r="K7" s="15">
        <f t="shared" si="1"/>
        <v>0</v>
      </c>
      <c r="M7" s="11"/>
      <c r="N7" s="12"/>
      <c r="O7" s="16">
        <f t="shared" si="2"/>
        <v>0</v>
      </c>
    </row>
    <row r="8" spans="1:18" ht="16.5" thickTop="1" thickBot="1">
      <c r="E8" s="7"/>
      <c r="F8" s="8"/>
      <c r="G8" s="14">
        <f t="shared" si="0"/>
        <v>0</v>
      </c>
      <c r="I8" s="9"/>
      <c r="J8" s="10"/>
      <c r="K8" s="15">
        <f t="shared" si="1"/>
        <v>0</v>
      </c>
      <c r="M8" s="11"/>
      <c r="N8" s="12"/>
      <c r="O8" s="16">
        <f t="shared" si="2"/>
        <v>0</v>
      </c>
    </row>
    <row r="9" spans="1:18" ht="16.5" thickTop="1" thickBot="1">
      <c r="E9" s="7"/>
      <c r="F9" s="8"/>
      <c r="G9" s="14">
        <f t="shared" si="0"/>
        <v>0</v>
      </c>
      <c r="I9" s="9"/>
      <c r="J9" s="10"/>
      <c r="K9" s="15">
        <f t="shared" si="1"/>
        <v>0</v>
      </c>
    </row>
    <row r="10" spans="1:18" ht="16.5" thickTop="1" thickBot="1">
      <c r="E10" s="7"/>
      <c r="F10" s="8"/>
      <c r="G10" s="14">
        <f t="shared" si="0"/>
        <v>0</v>
      </c>
      <c r="I10" s="9"/>
      <c r="J10" s="10"/>
      <c r="K10" s="15">
        <f t="shared" si="1"/>
        <v>0</v>
      </c>
    </row>
    <row r="11" spans="1:18" ht="15.75" thickTop="1"/>
    <row r="12" spans="1:18">
      <c r="A12" t="s">
        <v>22</v>
      </c>
      <c r="B12">
        <f>SUM(B3:B5)</f>
        <v>16</v>
      </c>
      <c r="C12" s="2">
        <f>SUM(C3:C5)</f>
        <v>4</v>
      </c>
      <c r="E12" t="s">
        <v>22</v>
      </c>
      <c r="F12">
        <f>SUM(F3:F10)</f>
        <v>15</v>
      </c>
      <c r="G12" s="2">
        <f>SUM(G3:G10)</f>
        <v>3.75</v>
      </c>
      <c r="I12" t="s">
        <v>22</v>
      </c>
      <c r="J12">
        <f>SUM(J3:J10)</f>
        <v>93</v>
      </c>
      <c r="K12" s="2">
        <f>SUM(K3:K10)</f>
        <v>23.25</v>
      </c>
      <c r="M12" t="s">
        <v>22</v>
      </c>
      <c r="N12">
        <f>SUM(N3:N8)</f>
        <v>264</v>
      </c>
      <c r="O12" s="2">
        <f>SUM(O3:O8)</f>
        <v>66</v>
      </c>
      <c r="Q12" s="23" t="s">
        <v>25</v>
      </c>
      <c r="R12">
        <f>SUM(C12+G12+K12+O12)</f>
        <v>97</v>
      </c>
    </row>
    <row r="14" spans="1:18">
      <c r="A14" t="s">
        <v>16</v>
      </c>
      <c r="B14">
        <v>400</v>
      </c>
    </row>
    <row r="15" spans="1:18">
      <c r="A15" t="s">
        <v>21</v>
      </c>
      <c r="B15">
        <f>B14-(B12+F12+J12+N12)</f>
        <v>12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W33" sqref="W33"/>
    </sheetView>
  </sheetViews>
  <sheetFormatPr defaultRowHeight="15"/>
  <cols>
    <col min="1" max="1" width="6.28515625" customWidth="1"/>
    <col min="3" max="3" width="11.140625" bestFit="1" customWidth="1"/>
    <col min="4" max="4" width="11.28515625" bestFit="1" customWidth="1"/>
    <col min="8" max="8" width="11.28515625" bestFit="1" customWidth="1"/>
    <col min="12" max="12" width="11.28515625" bestFit="1" customWidth="1"/>
    <col min="16" max="16" width="11.28515625" bestFit="1" customWidth="1"/>
  </cols>
  <sheetData>
    <row r="1" spans="1:18" ht="31.5">
      <c r="A1" s="37" t="s">
        <v>20</v>
      </c>
      <c r="B1" s="37"/>
      <c r="C1" s="37"/>
      <c r="D1" s="17"/>
      <c r="E1" s="38" t="s">
        <v>17</v>
      </c>
      <c r="F1" s="38"/>
      <c r="G1" s="38"/>
      <c r="H1" s="17"/>
      <c r="I1" s="39" t="s">
        <v>18</v>
      </c>
      <c r="J1" s="39"/>
      <c r="K1" s="39"/>
      <c r="L1" s="17"/>
      <c r="M1" s="40" t="s">
        <v>19</v>
      </c>
      <c r="N1" s="40"/>
      <c r="O1" s="40"/>
    </row>
    <row r="2" spans="1:18" ht="32.25" thickBot="1">
      <c r="A2" s="18" t="s">
        <v>24</v>
      </c>
      <c r="B2" s="18" t="s">
        <v>23</v>
      </c>
      <c r="C2" s="18" t="s">
        <v>0</v>
      </c>
      <c r="D2" s="17" t="s">
        <v>26</v>
      </c>
      <c r="E2" s="19" t="s">
        <v>24</v>
      </c>
      <c r="F2" s="19" t="s">
        <v>23</v>
      </c>
      <c r="G2" s="19" t="s">
        <v>0</v>
      </c>
      <c r="H2" s="17" t="s">
        <v>26</v>
      </c>
      <c r="I2" s="20" t="s">
        <v>24</v>
      </c>
      <c r="J2" s="20" t="s">
        <v>23</v>
      </c>
      <c r="K2" s="20" t="s">
        <v>0</v>
      </c>
      <c r="L2" s="17" t="s">
        <v>26</v>
      </c>
      <c r="M2" s="21" t="s">
        <v>24</v>
      </c>
      <c r="N2" s="21" t="s">
        <v>23</v>
      </c>
      <c r="O2" s="21" t="s">
        <v>0</v>
      </c>
      <c r="P2" s="17" t="s">
        <v>26</v>
      </c>
    </row>
    <row r="3" spans="1:18" ht="16.5" thickTop="1" thickBot="1">
      <c r="A3" s="43" t="s">
        <v>220</v>
      </c>
      <c r="B3" s="5">
        <v>37</v>
      </c>
      <c r="C3" s="22">
        <f>B3/$B$14*100</f>
        <v>9.25</v>
      </c>
      <c r="E3" s="44" t="s">
        <v>51</v>
      </c>
      <c r="F3" s="8">
        <v>5</v>
      </c>
      <c r="G3" s="14">
        <f t="shared" ref="G3:G10" si="0">F3/$B$14*100</f>
        <v>1.25</v>
      </c>
      <c r="I3" s="42" t="s">
        <v>117</v>
      </c>
      <c r="J3" s="10">
        <v>15</v>
      </c>
      <c r="K3" s="15">
        <f t="shared" ref="K3:K10" si="1">J3/$B$14*100</f>
        <v>3.75</v>
      </c>
      <c r="M3" s="41" t="s">
        <v>148</v>
      </c>
      <c r="N3" s="12">
        <v>79</v>
      </c>
      <c r="O3" s="16">
        <f t="shared" ref="O3:O8" si="2">N3/$B$14*100</f>
        <v>19.75</v>
      </c>
    </row>
    <row r="4" spans="1:18" ht="16.5" thickTop="1" thickBot="1">
      <c r="A4" s="45" t="s">
        <v>221</v>
      </c>
      <c r="B4" s="3">
        <v>8</v>
      </c>
      <c r="C4" s="13">
        <f>B4/$B$14*100</f>
        <v>2</v>
      </c>
      <c r="E4" s="7" t="s">
        <v>259</v>
      </c>
      <c r="F4" s="8">
        <v>1</v>
      </c>
      <c r="G4" s="14">
        <f t="shared" si="0"/>
        <v>0.25</v>
      </c>
      <c r="I4" s="42" t="s">
        <v>216</v>
      </c>
      <c r="J4" s="10">
        <v>43</v>
      </c>
      <c r="K4" s="15">
        <f t="shared" si="1"/>
        <v>10.75</v>
      </c>
      <c r="M4" s="41" t="s">
        <v>149</v>
      </c>
      <c r="N4" s="12">
        <v>130</v>
      </c>
      <c r="O4" s="16">
        <f t="shared" si="2"/>
        <v>32.5</v>
      </c>
    </row>
    <row r="5" spans="1:18" ht="16.5" thickTop="1" thickBot="1">
      <c r="A5" s="6"/>
      <c r="B5" s="3"/>
      <c r="C5" s="13">
        <f>B5/$B$14*100</f>
        <v>0</v>
      </c>
      <c r="E5" s="7" t="s">
        <v>261</v>
      </c>
      <c r="F5" s="8">
        <v>2</v>
      </c>
      <c r="G5" s="14">
        <f t="shared" si="0"/>
        <v>0.5</v>
      </c>
      <c r="I5" s="42" t="s">
        <v>125</v>
      </c>
      <c r="J5" s="10">
        <v>4</v>
      </c>
      <c r="K5" s="15">
        <f t="shared" si="1"/>
        <v>1</v>
      </c>
      <c r="M5" s="41" t="s">
        <v>163</v>
      </c>
      <c r="N5" s="12">
        <v>10</v>
      </c>
      <c r="O5" s="16">
        <f t="shared" si="2"/>
        <v>2.5</v>
      </c>
    </row>
    <row r="6" spans="1:18" ht="16.5" thickTop="1" thickBot="1">
      <c r="E6" s="7" t="s">
        <v>66</v>
      </c>
      <c r="F6" s="8">
        <v>2</v>
      </c>
      <c r="G6" s="14">
        <f t="shared" si="0"/>
        <v>0.5</v>
      </c>
      <c r="I6" s="42" t="s">
        <v>200</v>
      </c>
      <c r="J6" s="10">
        <v>4</v>
      </c>
      <c r="K6" s="15">
        <f t="shared" si="1"/>
        <v>1</v>
      </c>
      <c r="M6" s="41" t="s">
        <v>186</v>
      </c>
      <c r="N6" s="12">
        <v>3</v>
      </c>
      <c r="O6" s="16">
        <f t="shared" si="2"/>
        <v>0.75</v>
      </c>
    </row>
    <row r="7" spans="1:18" ht="16.5" thickTop="1" thickBot="1">
      <c r="E7" s="7" t="s">
        <v>73</v>
      </c>
      <c r="F7" s="8">
        <v>2</v>
      </c>
      <c r="G7" s="14">
        <f t="shared" si="0"/>
        <v>0.5</v>
      </c>
      <c r="I7" s="42" t="s">
        <v>199</v>
      </c>
      <c r="J7" s="10">
        <v>11</v>
      </c>
      <c r="K7" s="15">
        <f t="shared" si="1"/>
        <v>2.75</v>
      </c>
      <c r="M7" s="11" t="s">
        <v>286</v>
      </c>
      <c r="N7" s="12">
        <v>3</v>
      </c>
      <c r="O7" s="16">
        <f t="shared" si="2"/>
        <v>0.75</v>
      </c>
    </row>
    <row r="8" spans="1:18" ht="16.5" thickTop="1" thickBot="1">
      <c r="E8" s="7" t="s">
        <v>82</v>
      </c>
      <c r="F8" s="8">
        <v>6</v>
      </c>
      <c r="G8" s="14">
        <f t="shared" si="0"/>
        <v>1.5</v>
      </c>
      <c r="I8" s="9" t="s">
        <v>103</v>
      </c>
      <c r="J8" s="10">
        <v>5</v>
      </c>
      <c r="K8" s="15">
        <f t="shared" si="1"/>
        <v>1.25</v>
      </c>
      <c r="M8" s="11" t="s">
        <v>287</v>
      </c>
      <c r="N8" s="12">
        <v>2</v>
      </c>
      <c r="O8" s="16">
        <f t="shared" si="2"/>
        <v>0.5</v>
      </c>
    </row>
    <row r="9" spans="1:18" ht="16.5" thickTop="1" thickBot="1">
      <c r="E9" s="7"/>
      <c r="F9" s="8"/>
      <c r="G9" s="14">
        <f t="shared" si="0"/>
        <v>0</v>
      </c>
      <c r="I9" s="9" t="s">
        <v>99</v>
      </c>
      <c r="J9" s="10">
        <v>7</v>
      </c>
      <c r="K9" s="15">
        <f t="shared" si="1"/>
        <v>1.7500000000000002</v>
      </c>
    </row>
    <row r="10" spans="1:18" ht="16.5" thickTop="1" thickBot="1">
      <c r="E10" s="7"/>
      <c r="F10" s="8"/>
      <c r="G10" s="14">
        <f t="shared" si="0"/>
        <v>0</v>
      </c>
      <c r="I10" s="9"/>
      <c r="J10" s="10"/>
      <c r="K10" s="15">
        <f t="shared" si="1"/>
        <v>0</v>
      </c>
    </row>
    <row r="11" spans="1:18" ht="15.75" thickTop="1"/>
    <row r="12" spans="1:18">
      <c r="A12" t="s">
        <v>22</v>
      </c>
      <c r="B12">
        <f>SUM(B3:B5)</f>
        <v>45</v>
      </c>
      <c r="C12" s="2">
        <f>SUM(C3:C5)</f>
        <v>11.25</v>
      </c>
      <c r="E12" t="s">
        <v>22</v>
      </c>
      <c r="F12">
        <f>SUM(F3:F10)</f>
        <v>18</v>
      </c>
      <c r="G12" s="2">
        <f>SUM(G3:G10)</f>
        <v>4.5</v>
      </c>
      <c r="I12" t="s">
        <v>22</v>
      </c>
      <c r="J12">
        <f>SUM(J3:J10)</f>
        <v>89</v>
      </c>
      <c r="K12" s="2">
        <f>SUM(K3:K10)</f>
        <v>22.25</v>
      </c>
      <c r="M12" t="s">
        <v>22</v>
      </c>
      <c r="N12">
        <f>SUM(N3:N8)</f>
        <v>227</v>
      </c>
      <c r="O12" s="2">
        <f>SUM(O3:O8)</f>
        <v>56.75</v>
      </c>
      <c r="Q12" s="23" t="s">
        <v>25</v>
      </c>
      <c r="R12">
        <f>SUM(C12+G12+K12+O12)</f>
        <v>94.75</v>
      </c>
    </row>
    <row r="14" spans="1:18">
      <c r="A14" t="s">
        <v>16</v>
      </c>
      <c r="B14">
        <v>400</v>
      </c>
    </row>
    <row r="15" spans="1:18">
      <c r="A15" t="s">
        <v>21</v>
      </c>
      <c r="B15">
        <f>B14-(B12+F12+J12+N12)</f>
        <v>21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F10" sqref="F10"/>
    </sheetView>
  </sheetViews>
  <sheetFormatPr defaultRowHeight="15"/>
  <cols>
    <col min="1" max="1" width="6.28515625" customWidth="1"/>
    <col min="3" max="3" width="11.140625" bestFit="1" customWidth="1"/>
    <col min="4" max="4" width="11.28515625" bestFit="1" customWidth="1"/>
    <col min="8" max="8" width="11.28515625" bestFit="1" customWidth="1"/>
    <col min="12" max="12" width="11.28515625" bestFit="1" customWidth="1"/>
    <col min="16" max="16" width="11.28515625" bestFit="1" customWidth="1"/>
  </cols>
  <sheetData>
    <row r="1" spans="1:18" ht="31.5">
      <c r="A1" s="37" t="s">
        <v>20</v>
      </c>
      <c r="B1" s="37"/>
      <c r="C1" s="37"/>
      <c r="D1" s="17"/>
      <c r="E1" s="38" t="s">
        <v>17</v>
      </c>
      <c r="F1" s="38"/>
      <c r="G1" s="38"/>
      <c r="H1" s="17"/>
      <c r="I1" s="39" t="s">
        <v>18</v>
      </c>
      <c r="J1" s="39"/>
      <c r="K1" s="39"/>
      <c r="L1" s="17"/>
      <c r="M1" s="40" t="s">
        <v>19</v>
      </c>
      <c r="N1" s="40"/>
      <c r="O1" s="40"/>
    </row>
    <row r="2" spans="1:18" ht="32.25" thickBot="1">
      <c r="A2" s="18" t="s">
        <v>24</v>
      </c>
      <c r="B2" s="18" t="s">
        <v>23</v>
      </c>
      <c r="C2" s="18" t="s">
        <v>0</v>
      </c>
      <c r="D2" s="17" t="s">
        <v>26</v>
      </c>
      <c r="E2" s="19" t="s">
        <v>24</v>
      </c>
      <c r="F2" s="19" t="s">
        <v>23</v>
      </c>
      <c r="G2" s="19" t="s">
        <v>0</v>
      </c>
      <c r="H2" s="17" t="s">
        <v>26</v>
      </c>
      <c r="I2" s="20" t="s">
        <v>24</v>
      </c>
      <c r="J2" s="20" t="s">
        <v>23</v>
      </c>
      <c r="K2" s="20" t="s">
        <v>0</v>
      </c>
      <c r="L2" s="17" t="s">
        <v>26</v>
      </c>
      <c r="M2" s="21" t="s">
        <v>24</v>
      </c>
      <c r="N2" s="21" t="s">
        <v>23</v>
      </c>
      <c r="O2" s="21" t="s">
        <v>0</v>
      </c>
      <c r="P2" s="17" t="s">
        <v>26</v>
      </c>
    </row>
    <row r="3" spans="1:18" ht="16.5" thickTop="1" thickBot="1">
      <c r="A3" s="43" t="s">
        <v>222</v>
      </c>
      <c r="B3" s="5">
        <v>10</v>
      </c>
      <c r="C3" s="22">
        <f>B3/$B$14*100</f>
        <v>2.5</v>
      </c>
      <c r="E3" s="44" t="s">
        <v>48</v>
      </c>
      <c r="F3" s="8">
        <v>26</v>
      </c>
      <c r="G3" s="14">
        <f t="shared" ref="G3:G10" si="0">F3/$B$14*100</f>
        <v>6.5</v>
      </c>
      <c r="I3" s="42" t="s">
        <v>223</v>
      </c>
      <c r="J3" s="10">
        <v>36</v>
      </c>
      <c r="K3" s="15">
        <f t="shared" ref="K3:K10" si="1">J3/$B$14*100</f>
        <v>9</v>
      </c>
      <c r="M3" s="41" t="s">
        <v>217</v>
      </c>
      <c r="N3" s="12">
        <v>40</v>
      </c>
      <c r="O3" s="16">
        <f t="shared" ref="O3:O8" si="2">N3/$B$14*100</f>
        <v>10</v>
      </c>
    </row>
    <row r="4" spans="1:18" ht="16.5" thickTop="1" thickBot="1">
      <c r="A4" s="6" t="s">
        <v>15</v>
      </c>
      <c r="B4" s="3">
        <v>5</v>
      </c>
      <c r="C4" s="13">
        <f>B4/$B$14*100</f>
        <v>1.25</v>
      </c>
      <c r="E4" s="44" t="s">
        <v>57</v>
      </c>
      <c r="F4" s="8">
        <v>5</v>
      </c>
      <c r="G4" s="14">
        <f t="shared" si="0"/>
        <v>1.25</v>
      </c>
      <c r="I4" s="42" t="s">
        <v>258</v>
      </c>
      <c r="J4" s="10">
        <v>5</v>
      </c>
      <c r="K4" s="15">
        <f t="shared" si="1"/>
        <v>1.25</v>
      </c>
      <c r="M4" s="41" t="s">
        <v>219</v>
      </c>
      <c r="N4" s="12">
        <v>100</v>
      </c>
      <c r="O4" s="16">
        <f t="shared" si="2"/>
        <v>25</v>
      </c>
    </row>
    <row r="5" spans="1:18" ht="16.5" thickTop="1" thickBot="1">
      <c r="A5" s="6" t="s">
        <v>253</v>
      </c>
      <c r="B5" s="3">
        <v>2</v>
      </c>
      <c r="C5" s="13">
        <f>B5/$B$14*100</f>
        <v>0.5</v>
      </c>
      <c r="E5" s="44" t="s">
        <v>56</v>
      </c>
      <c r="F5" s="8">
        <v>4</v>
      </c>
      <c r="G5" s="14">
        <f t="shared" si="0"/>
        <v>1</v>
      </c>
      <c r="I5" s="42" t="s">
        <v>104</v>
      </c>
      <c r="J5" s="10">
        <v>11</v>
      </c>
      <c r="K5" s="15">
        <f t="shared" si="1"/>
        <v>2.75</v>
      </c>
      <c r="M5" s="41" t="s">
        <v>161</v>
      </c>
      <c r="N5" s="12">
        <v>53</v>
      </c>
      <c r="O5" s="16">
        <f t="shared" si="2"/>
        <v>13.25</v>
      </c>
    </row>
    <row r="6" spans="1:18" ht="16.5" thickTop="1" thickBot="1">
      <c r="E6" s="44" t="s">
        <v>255</v>
      </c>
      <c r="F6" s="8">
        <v>7</v>
      </c>
      <c r="G6" s="14">
        <f t="shared" si="0"/>
        <v>1.7500000000000002</v>
      </c>
      <c r="I6" s="42" t="s">
        <v>113</v>
      </c>
      <c r="J6" s="10">
        <v>15</v>
      </c>
      <c r="K6" s="15">
        <f t="shared" si="1"/>
        <v>3.75</v>
      </c>
      <c r="M6" s="41" t="s">
        <v>248</v>
      </c>
      <c r="N6" s="12">
        <v>15</v>
      </c>
      <c r="O6" s="16">
        <f t="shared" si="2"/>
        <v>3.75</v>
      </c>
    </row>
    <row r="7" spans="1:18" ht="16.5" thickTop="1" thickBot="1">
      <c r="E7" s="44" t="s">
        <v>262</v>
      </c>
      <c r="F7" s="8">
        <v>1</v>
      </c>
      <c r="G7" s="14">
        <f t="shared" si="0"/>
        <v>0.25</v>
      </c>
      <c r="I7" s="42" t="s">
        <v>239</v>
      </c>
      <c r="J7" s="10">
        <v>7</v>
      </c>
      <c r="K7" s="15">
        <f t="shared" si="1"/>
        <v>1.7500000000000002</v>
      </c>
      <c r="M7" s="41" t="s">
        <v>167</v>
      </c>
      <c r="N7" s="12">
        <v>10</v>
      </c>
      <c r="O7" s="16">
        <f t="shared" si="2"/>
        <v>2.5</v>
      </c>
    </row>
    <row r="8" spans="1:18" ht="16.5" thickTop="1" thickBot="1">
      <c r="E8" s="7" t="s">
        <v>83</v>
      </c>
      <c r="F8" s="8">
        <v>1</v>
      </c>
      <c r="G8" s="14">
        <f t="shared" si="0"/>
        <v>0.25</v>
      </c>
      <c r="I8" s="42" t="s">
        <v>246</v>
      </c>
      <c r="J8" s="10">
        <v>3</v>
      </c>
      <c r="K8" s="15">
        <f t="shared" si="1"/>
        <v>0.75</v>
      </c>
      <c r="M8" s="11" t="s">
        <v>173</v>
      </c>
      <c r="N8" s="12">
        <v>18</v>
      </c>
      <c r="O8" s="16">
        <f t="shared" si="2"/>
        <v>4.5</v>
      </c>
    </row>
    <row r="9" spans="1:18" ht="16.5" thickTop="1" thickBot="1">
      <c r="E9" s="7" t="s">
        <v>277</v>
      </c>
      <c r="F9" s="8">
        <v>1</v>
      </c>
      <c r="G9" s="14">
        <f t="shared" si="0"/>
        <v>0.25</v>
      </c>
      <c r="I9" s="42" t="s">
        <v>203</v>
      </c>
      <c r="J9" s="10">
        <v>10</v>
      </c>
      <c r="K9" s="15">
        <f t="shared" si="1"/>
        <v>2.5</v>
      </c>
    </row>
    <row r="10" spans="1:18" ht="16.5" thickTop="1" thickBot="1">
      <c r="E10" s="7"/>
      <c r="F10" s="8"/>
      <c r="G10" s="14">
        <f t="shared" si="0"/>
        <v>0</v>
      </c>
      <c r="I10" s="9" t="s">
        <v>256</v>
      </c>
      <c r="J10" s="10">
        <v>10</v>
      </c>
      <c r="K10" s="15">
        <f t="shared" si="1"/>
        <v>2.5</v>
      </c>
    </row>
    <row r="11" spans="1:18" ht="15.75" thickTop="1"/>
    <row r="12" spans="1:18">
      <c r="A12" t="s">
        <v>22</v>
      </c>
      <c r="B12">
        <f>SUM(B3:B5)</f>
        <v>17</v>
      </c>
      <c r="C12" s="2">
        <f>SUM(C3:C5)</f>
        <v>4.25</v>
      </c>
      <c r="E12" t="s">
        <v>22</v>
      </c>
      <c r="F12">
        <f>SUM(F3:F10)</f>
        <v>45</v>
      </c>
      <c r="G12" s="2">
        <f>SUM(G3:G10)</f>
        <v>11.25</v>
      </c>
      <c r="I12" t="s">
        <v>22</v>
      </c>
      <c r="J12">
        <f>SUM(J3:J10)</f>
        <v>97</v>
      </c>
      <c r="K12" s="2">
        <f>SUM(K3:K10)</f>
        <v>24.25</v>
      </c>
      <c r="M12" t="s">
        <v>22</v>
      </c>
      <c r="N12">
        <f>SUM(N3:N8)</f>
        <v>236</v>
      </c>
      <c r="O12" s="2">
        <f>SUM(O3:O8)</f>
        <v>59</v>
      </c>
      <c r="Q12" s="23" t="s">
        <v>25</v>
      </c>
      <c r="R12">
        <f>SUM(C12+G12+K12+O12)</f>
        <v>98.75</v>
      </c>
    </row>
    <row r="14" spans="1:18">
      <c r="A14" t="s">
        <v>16</v>
      </c>
      <c r="B14">
        <v>400</v>
      </c>
    </row>
    <row r="15" spans="1:18">
      <c r="A15" t="s">
        <v>21</v>
      </c>
      <c r="B15">
        <f>B14-(B12+F12+J12+N12)</f>
        <v>5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J10" sqref="J10"/>
    </sheetView>
  </sheetViews>
  <sheetFormatPr defaultRowHeight="15"/>
  <cols>
    <col min="1" max="1" width="6.28515625" customWidth="1"/>
    <col min="3" max="3" width="11.140625" bestFit="1" customWidth="1"/>
    <col min="4" max="4" width="11.28515625" bestFit="1" customWidth="1"/>
    <col min="8" max="8" width="11.28515625" bestFit="1" customWidth="1"/>
    <col min="12" max="12" width="11.28515625" bestFit="1" customWidth="1"/>
    <col min="16" max="16" width="11.28515625" bestFit="1" customWidth="1"/>
  </cols>
  <sheetData>
    <row r="1" spans="1:18" ht="31.5">
      <c r="A1" s="37" t="s">
        <v>20</v>
      </c>
      <c r="B1" s="37"/>
      <c r="C1" s="37"/>
      <c r="D1" s="17"/>
      <c r="E1" s="38" t="s">
        <v>17</v>
      </c>
      <c r="F1" s="38"/>
      <c r="G1" s="38"/>
      <c r="H1" s="17"/>
      <c r="I1" s="39" t="s">
        <v>18</v>
      </c>
      <c r="J1" s="39"/>
      <c r="K1" s="39"/>
      <c r="L1" s="17"/>
      <c r="M1" s="40" t="s">
        <v>19</v>
      </c>
      <c r="N1" s="40"/>
      <c r="O1" s="40"/>
    </row>
    <row r="2" spans="1:18" ht="32.25" thickBot="1">
      <c r="A2" s="18" t="s">
        <v>24</v>
      </c>
      <c r="B2" s="18" t="s">
        <v>23</v>
      </c>
      <c r="C2" s="18" t="s">
        <v>0</v>
      </c>
      <c r="D2" s="17" t="s">
        <v>26</v>
      </c>
      <c r="E2" s="19" t="s">
        <v>24</v>
      </c>
      <c r="F2" s="19" t="s">
        <v>23</v>
      </c>
      <c r="G2" s="19" t="s">
        <v>0</v>
      </c>
      <c r="H2" s="17" t="s">
        <v>26</v>
      </c>
      <c r="I2" s="20" t="s">
        <v>24</v>
      </c>
      <c r="J2" s="20" t="s">
        <v>23</v>
      </c>
      <c r="K2" s="20" t="s">
        <v>0</v>
      </c>
      <c r="L2" s="17" t="s">
        <v>26</v>
      </c>
      <c r="M2" s="21" t="s">
        <v>24</v>
      </c>
      <c r="N2" s="21" t="s">
        <v>23</v>
      </c>
      <c r="O2" s="21" t="s">
        <v>0</v>
      </c>
      <c r="P2" s="17" t="s">
        <v>26</v>
      </c>
    </row>
    <row r="3" spans="1:18" ht="16.5" thickTop="1" thickBot="1">
      <c r="A3" s="43" t="s">
        <v>232</v>
      </c>
      <c r="B3" s="5">
        <v>2</v>
      </c>
      <c r="C3" s="22">
        <f>B3/$B$14*100</f>
        <v>0.5</v>
      </c>
      <c r="E3" s="44" t="s">
        <v>228</v>
      </c>
      <c r="F3" s="8">
        <v>1</v>
      </c>
      <c r="G3" s="14">
        <f t="shared" ref="G3:G10" si="0">F3/$B$14*100</f>
        <v>0.25</v>
      </c>
      <c r="I3" s="42" t="s">
        <v>218</v>
      </c>
      <c r="J3" s="10">
        <v>48</v>
      </c>
      <c r="K3" s="15">
        <f t="shared" ref="K3:K10" si="1">J3/$B$14*100</f>
        <v>12</v>
      </c>
      <c r="M3" s="41" t="s">
        <v>142</v>
      </c>
      <c r="N3" s="12">
        <v>191</v>
      </c>
      <c r="O3" s="16">
        <f t="shared" ref="O3:O8" si="2">N3/$B$14*100</f>
        <v>47.75</v>
      </c>
    </row>
    <row r="4" spans="1:18" ht="16.5" thickTop="1" thickBot="1">
      <c r="A4" s="45" t="s">
        <v>42</v>
      </c>
      <c r="B4" s="3">
        <v>3</v>
      </c>
      <c r="C4" s="13">
        <f>B4/$B$14*100</f>
        <v>0.75</v>
      </c>
      <c r="E4" s="44" t="s">
        <v>231</v>
      </c>
      <c r="F4" s="8">
        <v>1</v>
      </c>
      <c r="G4" s="14">
        <f t="shared" si="0"/>
        <v>0.25</v>
      </c>
      <c r="I4" s="42" t="s">
        <v>93</v>
      </c>
      <c r="J4" s="10">
        <v>26</v>
      </c>
      <c r="K4" s="15">
        <f t="shared" si="1"/>
        <v>6.5</v>
      </c>
      <c r="M4" s="41" t="s">
        <v>153</v>
      </c>
      <c r="N4" s="12">
        <v>101</v>
      </c>
      <c r="O4" s="16">
        <f t="shared" si="2"/>
        <v>25.25</v>
      </c>
    </row>
    <row r="5" spans="1:18" ht="16.5" thickTop="1" thickBot="1">
      <c r="A5" s="45" t="s">
        <v>264</v>
      </c>
      <c r="B5" s="3">
        <v>1</v>
      </c>
      <c r="C5" s="13">
        <f>B5/$B$14*100</f>
        <v>0.25</v>
      </c>
      <c r="E5" s="44" t="s">
        <v>234</v>
      </c>
      <c r="F5" s="8">
        <v>1</v>
      </c>
      <c r="G5" s="14">
        <f t="shared" si="0"/>
        <v>0.25</v>
      </c>
      <c r="I5" s="42" t="s">
        <v>249</v>
      </c>
      <c r="J5" s="10">
        <v>1</v>
      </c>
      <c r="K5" s="15">
        <f t="shared" si="1"/>
        <v>0.25</v>
      </c>
      <c r="M5" s="41" t="s">
        <v>233</v>
      </c>
      <c r="N5" s="12">
        <v>2</v>
      </c>
      <c r="O5" s="16">
        <f t="shared" si="2"/>
        <v>0.5</v>
      </c>
    </row>
    <row r="6" spans="1:18" ht="16.5" thickTop="1" thickBot="1">
      <c r="E6" s="44" t="s">
        <v>195</v>
      </c>
      <c r="F6" s="8">
        <v>3</v>
      </c>
      <c r="G6" s="14">
        <f t="shared" si="0"/>
        <v>0.75</v>
      </c>
      <c r="I6" s="42" t="s">
        <v>250</v>
      </c>
      <c r="J6" s="10">
        <v>5</v>
      </c>
      <c r="K6" s="15">
        <f t="shared" si="1"/>
        <v>1.25</v>
      </c>
      <c r="M6" s="41" t="s">
        <v>272</v>
      </c>
      <c r="N6" s="12">
        <v>1</v>
      </c>
      <c r="O6" s="16">
        <f t="shared" si="2"/>
        <v>0.25</v>
      </c>
    </row>
    <row r="7" spans="1:18" ht="16.5" thickTop="1" thickBot="1">
      <c r="E7" s="44" t="s">
        <v>78</v>
      </c>
      <c r="F7" s="8">
        <v>3</v>
      </c>
      <c r="G7" s="14">
        <f t="shared" si="0"/>
        <v>0.75</v>
      </c>
      <c r="I7" s="42" t="s">
        <v>130</v>
      </c>
      <c r="J7" s="10">
        <v>1</v>
      </c>
      <c r="K7" s="15">
        <f t="shared" si="1"/>
        <v>0.25</v>
      </c>
      <c r="M7" s="41" t="s">
        <v>171</v>
      </c>
      <c r="N7" s="12">
        <v>2</v>
      </c>
      <c r="O7" s="16">
        <f t="shared" si="2"/>
        <v>0.5</v>
      </c>
    </row>
    <row r="8" spans="1:18" ht="16.5" thickTop="1" thickBot="1">
      <c r="E8" s="44" t="s">
        <v>245</v>
      </c>
      <c r="F8" s="8">
        <v>1</v>
      </c>
      <c r="G8" s="14">
        <f t="shared" si="0"/>
        <v>0.25</v>
      </c>
      <c r="I8" s="42" t="s">
        <v>118</v>
      </c>
      <c r="J8" s="10">
        <v>2</v>
      </c>
      <c r="K8" s="15">
        <f t="shared" si="1"/>
        <v>0.5</v>
      </c>
      <c r="M8" s="41" t="s">
        <v>279</v>
      </c>
      <c r="N8" s="12">
        <v>1</v>
      </c>
      <c r="O8" s="16">
        <f t="shared" si="2"/>
        <v>0.25</v>
      </c>
    </row>
    <row r="9" spans="1:18" ht="16.5" thickTop="1" thickBot="1">
      <c r="E9" s="44" t="s">
        <v>263</v>
      </c>
      <c r="F9" s="8">
        <v>1</v>
      </c>
      <c r="G9" s="14">
        <f t="shared" si="0"/>
        <v>0.25</v>
      </c>
      <c r="I9" s="42" t="s">
        <v>285</v>
      </c>
      <c r="J9" s="10">
        <v>1</v>
      </c>
      <c r="K9" s="15">
        <f t="shared" si="1"/>
        <v>0.25</v>
      </c>
    </row>
    <row r="10" spans="1:18" ht="16.5" thickTop="1" thickBot="1">
      <c r="E10" s="7" t="s">
        <v>276</v>
      </c>
      <c r="F10" s="8">
        <v>1</v>
      </c>
      <c r="G10" s="14">
        <f t="shared" si="0"/>
        <v>0.25</v>
      </c>
      <c r="I10" s="29"/>
      <c r="J10" s="10"/>
      <c r="K10" s="15">
        <f t="shared" si="1"/>
        <v>0</v>
      </c>
    </row>
    <row r="11" spans="1:18" ht="15.75" thickTop="1"/>
    <row r="12" spans="1:18">
      <c r="A12" t="s">
        <v>22</v>
      </c>
      <c r="B12">
        <f>SUM(B3:B5)</f>
        <v>6</v>
      </c>
      <c r="C12" s="2">
        <f>SUM(C3:C5)</f>
        <v>1.5</v>
      </c>
      <c r="E12" t="s">
        <v>22</v>
      </c>
      <c r="F12">
        <f>SUM(F3:F10)</f>
        <v>12</v>
      </c>
      <c r="G12" s="2">
        <f>SUM(G3:G10)</f>
        <v>3</v>
      </c>
      <c r="I12" t="s">
        <v>22</v>
      </c>
      <c r="J12">
        <f>SUM(J3:J10)</f>
        <v>84</v>
      </c>
      <c r="K12" s="2">
        <f>SUM(K3:K10)</f>
        <v>21</v>
      </c>
      <c r="M12" t="s">
        <v>22</v>
      </c>
      <c r="N12">
        <f>SUM(N3:N8)</f>
        <v>298</v>
      </c>
      <c r="O12" s="2">
        <f>SUM(O3:O8)</f>
        <v>74.5</v>
      </c>
      <c r="Q12" s="23" t="s">
        <v>25</v>
      </c>
      <c r="R12">
        <f>SUM(C12+G12+K12+O12)</f>
        <v>100</v>
      </c>
    </row>
    <row r="14" spans="1:18">
      <c r="A14" t="s">
        <v>16</v>
      </c>
      <c r="B14">
        <v>400</v>
      </c>
    </row>
    <row r="15" spans="1:18">
      <c r="A15" t="s">
        <v>21</v>
      </c>
      <c r="B15">
        <f>B14-(B12+F12+J12+N12)</f>
        <v>0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J30" sqref="J30"/>
    </sheetView>
  </sheetViews>
  <sheetFormatPr defaultRowHeight="15"/>
  <cols>
    <col min="1" max="1" width="6.28515625" customWidth="1"/>
    <col min="3" max="3" width="11.140625" bestFit="1" customWidth="1"/>
    <col min="4" max="4" width="11.28515625" bestFit="1" customWidth="1"/>
    <col min="8" max="8" width="11.28515625" bestFit="1" customWidth="1"/>
    <col min="12" max="12" width="11.28515625" bestFit="1" customWidth="1"/>
    <col min="16" max="16" width="11.28515625" bestFit="1" customWidth="1"/>
  </cols>
  <sheetData>
    <row r="1" spans="1:18" ht="31.5">
      <c r="A1" s="37" t="s">
        <v>20</v>
      </c>
      <c r="B1" s="37"/>
      <c r="C1" s="37"/>
      <c r="D1" s="17"/>
      <c r="E1" s="38" t="s">
        <v>17</v>
      </c>
      <c r="F1" s="38"/>
      <c r="G1" s="38"/>
      <c r="H1" s="17"/>
      <c r="I1" s="39" t="s">
        <v>18</v>
      </c>
      <c r="J1" s="39"/>
      <c r="K1" s="39"/>
      <c r="L1" s="17"/>
      <c r="M1" s="40" t="s">
        <v>19</v>
      </c>
      <c r="N1" s="40"/>
      <c r="O1" s="40"/>
    </row>
    <row r="2" spans="1:18" ht="32.25" thickBot="1">
      <c r="A2" s="18" t="s">
        <v>24</v>
      </c>
      <c r="B2" s="18" t="s">
        <v>23</v>
      </c>
      <c r="C2" s="18" t="s">
        <v>0</v>
      </c>
      <c r="D2" s="17" t="s">
        <v>26</v>
      </c>
      <c r="E2" s="19" t="s">
        <v>24</v>
      </c>
      <c r="F2" s="19" t="s">
        <v>23</v>
      </c>
      <c r="G2" s="19" t="s">
        <v>0</v>
      </c>
      <c r="H2" s="17" t="s">
        <v>26</v>
      </c>
      <c r="I2" s="20" t="s">
        <v>24</v>
      </c>
      <c r="J2" s="20" t="s">
        <v>23</v>
      </c>
      <c r="K2" s="20" t="s">
        <v>0</v>
      </c>
      <c r="L2" s="17" t="s">
        <v>26</v>
      </c>
      <c r="M2" s="21" t="s">
        <v>24</v>
      </c>
      <c r="N2" s="21" t="s">
        <v>23</v>
      </c>
      <c r="O2" s="21" t="s">
        <v>0</v>
      </c>
      <c r="P2" s="17" t="s">
        <v>26</v>
      </c>
    </row>
    <row r="3" spans="1:18" ht="16.5" thickTop="1" thickBot="1">
      <c r="A3" s="43" t="s">
        <v>226</v>
      </c>
      <c r="B3" s="5">
        <v>18</v>
      </c>
      <c r="C3" s="22">
        <f>B3/$B$14*100</f>
        <v>4.5</v>
      </c>
      <c r="E3" s="44" t="s">
        <v>49</v>
      </c>
      <c r="F3" s="8">
        <v>34</v>
      </c>
      <c r="G3" s="14">
        <f t="shared" ref="G3:G10" si="0">F3/$B$14*100</f>
        <v>8.5</v>
      </c>
      <c r="I3" s="42" t="s">
        <v>110</v>
      </c>
      <c r="J3" s="10">
        <v>17</v>
      </c>
      <c r="K3" s="15">
        <f t="shared" ref="K3:K10" si="1">J3/$B$14*100</f>
        <v>4.25</v>
      </c>
      <c r="M3" s="41" t="s">
        <v>143</v>
      </c>
      <c r="N3" s="12">
        <v>199</v>
      </c>
      <c r="O3" s="16">
        <f t="shared" ref="O3:O8" si="2">N3/$B$14*100</f>
        <v>49.75</v>
      </c>
    </row>
    <row r="4" spans="1:18" ht="16.5" thickTop="1" thickBot="1">
      <c r="A4" s="45" t="s">
        <v>7</v>
      </c>
      <c r="B4" s="3">
        <v>1</v>
      </c>
      <c r="C4" s="13">
        <f>B4/$B$14*100</f>
        <v>0.25</v>
      </c>
      <c r="E4" s="44" t="s">
        <v>70</v>
      </c>
      <c r="F4" s="8">
        <v>6</v>
      </c>
      <c r="G4" s="14">
        <f t="shared" si="0"/>
        <v>1.5</v>
      </c>
      <c r="I4" s="42" t="s">
        <v>101</v>
      </c>
      <c r="J4" s="10">
        <v>22</v>
      </c>
      <c r="K4" s="15">
        <f t="shared" si="1"/>
        <v>5.5</v>
      </c>
      <c r="M4" s="41" t="s">
        <v>170</v>
      </c>
      <c r="N4" s="12">
        <v>8</v>
      </c>
      <c r="O4" s="16">
        <f t="shared" si="2"/>
        <v>2</v>
      </c>
    </row>
    <row r="5" spans="1:18" ht="16.5" thickTop="1" thickBot="1">
      <c r="A5" s="45" t="s">
        <v>254</v>
      </c>
      <c r="B5" s="3">
        <v>1</v>
      </c>
      <c r="C5" s="13">
        <f>B5/$B$14*100</f>
        <v>0.25</v>
      </c>
      <c r="E5" s="7" t="s">
        <v>236</v>
      </c>
      <c r="F5" s="8">
        <v>3</v>
      </c>
      <c r="G5" s="14">
        <f t="shared" si="0"/>
        <v>0.75</v>
      </c>
      <c r="I5" s="42" t="s">
        <v>244</v>
      </c>
      <c r="J5" s="10">
        <v>17</v>
      </c>
      <c r="K5" s="15">
        <f t="shared" si="1"/>
        <v>4.25</v>
      </c>
      <c r="M5" s="41" t="s">
        <v>154</v>
      </c>
      <c r="N5" s="12">
        <v>35</v>
      </c>
      <c r="O5" s="16">
        <f t="shared" si="2"/>
        <v>8.75</v>
      </c>
    </row>
    <row r="6" spans="1:18" ht="16.5" thickTop="1" thickBot="1">
      <c r="E6" s="7" t="s">
        <v>251</v>
      </c>
      <c r="F6" s="8">
        <v>10</v>
      </c>
      <c r="G6" s="14">
        <f t="shared" si="0"/>
        <v>2.5</v>
      </c>
      <c r="I6" s="42" t="s">
        <v>257</v>
      </c>
      <c r="J6" s="10">
        <v>2</v>
      </c>
      <c r="K6" s="15">
        <f t="shared" si="1"/>
        <v>0.5</v>
      </c>
      <c r="M6" s="41" t="s">
        <v>159</v>
      </c>
      <c r="N6" s="12">
        <v>9</v>
      </c>
      <c r="O6" s="16">
        <f t="shared" si="2"/>
        <v>2.25</v>
      </c>
    </row>
    <row r="7" spans="1:18" ht="16.5" thickTop="1" thickBot="1">
      <c r="E7" s="7" t="s">
        <v>270</v>
      </c>
      <c r="F7" s="8">
        <v>1</v>
      </c>
      <c r="G7" s="14">
        <f t="shared" si="0"/>
        <v>0.25</v>
      </c>
      <c r="I7" s="42" t="s">
        <v>128</v>
      </c>
      <c r="J7" s="10">
        <v>3</v>
      </c>
      <c r="K7" s="15">
        <f t="shared" si="1"/>
        <v>0.75</v>
      </c>
      <c r="M7" s="11" t="s">
        <v>247</v>
      </c>
      <c r="N7" s="12">
        <v>7</v>
      </c>
      <c r="O7" s="16">
        <f t="shared" si="2"/>
        <v>1.7500000000000002</v>
      </c>
    </row>
    <row r="8" spans="1:18" ht="16.5" thickTop="1" thickBot="1">
      <c r="E8" s="7" t="s">
        <v>69</v>
      </c>
      <c r="F8" s="8">
        <v>2</v>
      </c>
      <c r="G8" s="14">
        <f t="shared" si="0"/>
        <v>0.5</v>
      </c>
      <c r="I8" s="9" t="s">
        <v>288</v>
      </c>
      <c r="J8" s="10">
        <v>1</v>
      </c>
      <c r="K8" s="15">
        <f t="shared" si="1"/>
        <v>0.25</v>
      </c>
      <c r="M8" s="11" t="s">
        <v>168</v>
      </c>
      <c r="N8" s="12">
        <v>1</v>
      </c>
      <c r="O8" s="16">
        <f t="shared" si="2"/>
        <v>0.25</v>
      </c>
    </row>
    <row r="9" spans="1:18" ht="16.5" thickTop="1" thickBot="1">
      <c r="E9" s="7" t="s">
        <v>75</v>
      </c>
      <c r="F9" s="8">
        <v>1</v>
      </c>
      <c r="G9" s="14">
        <f t="shared" si="0"/>
        <v>0.25</v>
      </c>
      <c r="I9" s="9"/>
      <c r="J9" s="10"/>
      <c r="K9" s="15">
        <f t="shared" si="1"/>
        <v>0</v>
      </c>
    </row>
    <row r="10" spans="1:18" ht="16.5" thickTop="1" thickBot="1">
      <c r="E10" s="7"/>
      <c r="F10" s="8"/>
      <c r="G10" s="14">
        <f t="shared" si="0"/>
        <v>0</v>
      </c>
      <c r="I10" s="9"/>
      <c r="J10" s="10"/>
      <c r="K10" s="15">
        <f t="shared" si="1"/>
        <v>0</v>
      </c>
    </row>
    <row r="11" spans="1:18" ht="15.75" thickTop="1"/>
    <row r="12" spans="1:18">
      <c r="A12" t="s">
        <v>22</v>
      </c>
      <c r="B12">
        <f>SUM(B3:B5)</f>
        <v>20</v>
      </c>
      <c r="C12" s="2">
        <f>SUM(C3:C5)</f>
        <v>5</v>
      </c>
      <c r="E12" t="s">
        <v>22</v>
      </c>
      <c r="F12">
        <f>SUM(F3:F10)</f>
        <v>57</v>
      </c>
      <c r="G12" s="2">
        <f>SUM(G3:G10)</f>
        <v>14.25</v>
      </c>
      <c r="I12" t="s">
        <v>22</v>
      </c>
      <c r="J12">
        <f>SUM(J3:J10)</f>
        <v>62</v>
      </c>
      <c r="K12" s="2">
        <f>SUM(K3:K10)</f>
        <v>15.5</v>
      </c>
      <c r="M12" t="s">
        <v>22</v>
      </c>
      <c r="N12">
        <f>SUM(N3:N8)</f>
        <v>259</v>
      </c>
      <c r="O12" s="2">
        <f>SUM(O3:O8)</f>
        <v>64.75</v>
      </c>
      <c r="Q12" s="23" t="s">
        <v>25</v>
      </c>
      <c r="R12">
        <f>SUM(C12+G12+K12+O12)</f>
        <v>99.5</v>
      </c>
    </row>
    <row r="14" spans="1:18">
      <c r="A14" t="s">
        <v>16</v>
      </c>
      <c r="B14">
        <v>400</v>
      </c>
    </row>
    <row r="15" spans="1:18">
      <c r="A15" t="s">
        <v>21</v>
      </c>
      <c r="B15">
        <f>B14-(B12+F12+J12+N12)</f>
        <v>2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8" sqref="I8"/>
    </sheetView>
  </sheetViews>
  <sheetFormatPr defaultRowHeight="15"/>
  <cols>
    <col min="1" max="1" width="6.28515625" customWidth="1"/>
    <col min="3" max="3" width="11.140625" bestFit="1" customWidth="1"/>
    <col min="4" max="4" width="11.28515625" bestFit="1" customWidth="1"/>
    <col min="8" max="8" width="11.28515625" bestFit="1" customWidth="1"/>
    <col min="12" max="12" width="11.28515625" bestFit="1" customWidth="1"/>
    <col min="16" max="16" width="11.28515625" bestFit="1" customWidth="1"/>
  </cols>
  <sheetData>
    <row r="1" spans="1:18" ht="31.5">
      <c r="A1" s="37" t="s">
        <v>20</v>
      </c>
      <c r="B1" s="37"/>
      <c r="C1" s="37"/>
      <c r="D1" s="17"/>
      <c r="E1" s="38" t="s">
        <v>17</v>
      </c>
      <c r="F1" s="38"/>
      <c r="G1" s="38"/>
      <c r="H1" s="17"/>
      <c r="I1" s="39" t="s">
        <v>18</v>
      </c>
      <c r="J1" s="39"/>
      <c r="K1" s="39"/>
      <c r="L1" s="17"/>
      <c r="M1" s="40" t="s">
        <v>19</v>
      </c>
      <c r="N1" s="40"/>
      <c r="O1" s="40"/>
    </row>
    <row r="2" spans="1:18" ht="32.25" thickBot="1">
      <c r="A2" s="18" t="s">
        <v>24</v>
      </c>
      <c r="B2" s="18" t="s">
        <v>23</v>
      </c>
      <c r="C2" s="18" t="s">
        <v>0</v>
      </c>
      <c r="D2" s="17" t="s">
        <v>26</v>
      </c>
      <c r="E2" s="19" t="s">
        <v>24</v>
      </c>
      <c r="F2" s="19" t="s">
        <v>23</v>
      </c>
      <c r="G2" s="19" t="s">
        <v>0</v>
      </c>
      <c r="H2" s="17" t="s">
        <v>26</v>
      </c>
      <c r="I2" s="20" t="s">
        <v>24</v>
      </c>
      <c r="J2" s="20" t="s">
        <v>23</v>
      </c>
      <c r="K2" s="20" t="s">
        <v>0</v>
      </c>
      <c r="L2" s="17" t="s">
        <v>26</v>
      </c>
      <c r="M2" s="21" t="s">
        <v>24</v>
      </c>
      <c r="N2" s="21" t="s">
        <v>23</v>
      </c>
      <c r="O2" s="21" t="s">
        <v>0</v>
      </c>
      <c r="P2" s="17" t="s">
        <v>26</v>
      </c>
    </row>
    <row r="3" spans="1:18" ht="16.5" thickTop="1" thickBot="1">
      <c r="A3" s="4" t="s">
        <v>14</v>
      </c>
      <c r="B3" s="5">
        <v>4</v>
      </c>
      <c r="C3" s="22">
        <f>B3/$B$14*100</f>
        <v>1</v>
      </c>
      <c r="E3" s="44" t="s">
        <v>214</v>
      </c>
      <c r="F3" s="26">
        <v>35</v>
      </c>
      <c r="G3" s="14">
        <f t="shared" ref="G3:G10" si="0">F3/$B$14*100</f>
        <v>8.75</v>
      </c>
      <c r="I3" s="42" t="s">
        <v>211</v>
      </c>
      <c r="J3" s="10">
        <v>70</v>
      </c>
      <c r="K3" s="15">
        <f t="shared" ref="K3:K10" si="1">J3/$B$14*100</f>
        <v>17.5</v>
      </c>
      <c r="M3" s="41" t="s">
        <v>146</v>
      </c>
      <c r="N3" s="12">
        <v>170</v>
      </c>
      <c r="O3" s="16">
        <f t="shared" ref="O3:O8" si="2">N3/$B$14*100</f>
        <v>42.5</v>
      </c>
    </row>
    <row r="4" spans="1:18" ht="16.5" thickTop="1" thickBot="1">
      <c r="A4" s="6" t="s">
        <v>6</v>
      </c>
      <c r="B4" s="3">
        <v>3</v>
      </c>
      <c r="C4" s="13">
        <f>B4/$B$14*100</f>
        <v>0.75</v>
      </c>
      <c r="E4" s="44" t="s">
        <v>52</v>
      </c>
      <c r="F4" s="8">
        <v>10</v>
      </c>
      <c r="G4" s="14">
        <f t="shared" si="0"/>
        <v>2.5</v>
      </c>
      <c r="I4" s="42" t="s">
        <v>116</v>
      </c>
      <c r="J4" s="10">
        <v>3</v>
      </c>
      <c r="K4" s="15">
        <f t="shared" si="1"/>
        <v>0.75</v>
      </c>
      <c r="M4" s="41" t="s">
        <v>229</v>
      </c>
      <c r="N4" s="12">
        <v>39</v>
      </c>
      <c r="O4" s="16">
        <f t="shared" si="2"/>
        <v>9.75</v>
      </c>
    </row>
    <row r="5" spans="1:18" ht="16.5" thickTop="1" thickBot="1">
      <c r="A5" s="6" t="s">
        <v>5</v>
      </c>
      <c r="B5" s="3">
        <v>1</v>
      </c>
      <c r="C5" s="13">
        <f>B5/$B$14*100</f>
        <v>0.25</v>
      </c>
      <c r="E5" s="44" t="s">
        <v>227</v>
      </c>
      <c r="F5" s="8">
        <v>3</v>
      </c>
      <c r="G5" s="14">
        <f t="shared" si="0"/>
        <v>0.75</v>
      </c>
      <c r="I5" s="42" t="s">
        <v>131</v>
      </c>
      <c r="J5" s="10">
        <v>1</v>
      </c>
      <c r="K5" s="15">
        <f t="shared" si="1"/>
        <v>0.25</v>
      </c>
      <c r="M5" s="41" t="s">
        <v>155</v>
      </c>
      <c r="N5" s="12">
        <v>21</v>
      </c>
      <c r="O5" s="16">
        <f t="shared" si="2"/>
        <v>5.25</v>
      </c>
    </row>
    <row r="6" spans="1:18" ht="16.5" thickTop="1" thickBot="1">
      <c r="E6" s="44" t="s">
        <v>50</v>
      </c>
      <c r="F6" s="8">
        <v>6</v>
      </c>
      <c r="G6" s="14">
        <f t="shared" si="0"/>
        <v>1.5</v>
      </c>
      <c r="I6" s="42" t="s">
        <v>280</v>
      </c>
      <c r="J6" s="10">
        <v>5</v>
      </c>
      <c r="K6" s="15">
        <f t="shared" si="1"/>
        <v>1.25</v>
      </c>
      <c r="M6" s="41" t="s">
        <v>260</v>
      </c>
      <c r="N6" s="12">
        <v>4</v>
      </c>
      <c r="O6" s="16">
        <f t="shared" si="2"/>
        <v>1</v>
      </c>
    </row>
    <row r="7" spans="1:18" ht="16.5" thickTop="1" thickBot="1">
      <c r="E7" s="7" t="s">
        <v>79</v>
      </c>
      <c r="F7" s="8">
        <v>3</v>
      </c>
      <c r="G7" s="14">
        <f t="shared" si="0"/>
        <v>0.75</v>
      </c>
      <c r="I7" s="42" t="s">
        <v>284</v>
      </c>
      <c r="J7" s="10">
        <v>3</v>
      </c>
      <c r="K7" s="15">
        <f t="shared" si="1"/>
        <v>0.75</v>
      </c>
      <c r="M7" s="11" t="s">
        <v>178</v>
      </c>
      <c r="N7" s="12">
        <v>7</v>
      </c>
      <c r="O7" s="16">
        <f t="shared" si="2"/>
        <v>1.7500000000000002</v>
      </c>
    </row>
    <row r="8" spans="1:18" ht="16.5" thickTop="1" thickBot="1">
      <c r="E8" s="7" t="s">
        <v>65</v>
      </c>
      <c r="F8" s="8">
        <v>3</v>
      </c>
      <c r="G8" s="14">
        <f t="shared" si="0"/>
        <v>0.75</v>
      </c>
      <c r="I8" s="9" t="s">
        <v>129</v>
      </c>
      <c r="J8" s="10">
        <v>2</v>
      </c>
      <c r="K8" s="15">
        <f t="shared" si="1"/>
        <v>0.5</v>
      </c>
      <c r="M8" s="11"/>
      <c r="N8" s="12"/>
      <c r="O8" s="16">
        <f t="shared" si="2"/>
        <v>0</v>
      </c>
    </row>
    <row r="9" spans="1:18" ht="16.5" thickTop="1" thickBot="1">
      <c r="E9" s="7" t="s">
        <v>274</v>
      </c>
      <c r="F9" s="8">
        <v>1</v>
      </c>
      <c r="G9" s="14">
        <f t="shared" si="0"/>
        <v>0.25</v>
      </c>
      <c r="I9" s="9"/>
      <c r="J9" s="10"/>
      <c r="K9" s="15">
        <f t="shared" si="1"/>
        <v>0</v>
      </c>
    </row>
    <row r="10" spans="1:18" ht="16.5" thickTop="1" thickBot="1">
      <c r="E10" s="7" t="s">
        <v>275</v>
      </c>
      <c r="F10" s="8">
        <v>1</v>
      </c>
      <c r="G10" s="14">
        <f t="shared" si="0"/>
        <v>0.25</v>
      </c>
      <c r="I10" s="9"/>
      <c r="J10" s="10"/>
      <c r="K10" s="15">
        <f t="shared" si="1"/>
        <v>0</v>
      </c>
    </row>
    <row r="11" spans="1:18" ht="15.75" thickTop="1"/>
    <row r="12" spans="1:18">
      <c r="A12" t="s">
        <v>22</v>
      </c>
      <c r="B12">
        <f>SUM(B3:B5)</f>
        <v>8</v>
      </c>
      <c r="C12" s="2">
        <f>SUM(C3:C5)</f>
        <v>2</v>
      </c>
      <c r="E12" t="s">
        <v>22</v>
      </c>
      <c r="F12">
        <f>SUM(F3:F10)</f>
        <v>62</v>
      </c>
      <c r="G12" s="2">
        <f>SUM(G3:G10)</f>
        <v>15.5</v>
      </c>
      <c r="I12" t="s">
        <v>22</v>
      </c>
      <c r="J12">
        <f>SUM(J3:J10)</f>
        <v>84</v>
      </c>
      <c r="K12" s="2">
        <f>SUM(K3:K10)</f>
        <v>21</v>
      </c>
      <c r="M12" t="s">
        <v>22</v>
      </c>
      <c r="N12">
        <f>SUM(N3:N8)</f>
        <v>241</v>
      </c>
      <c r="O12" s="2">
        <f>SUM(O3:O8)</f>
        <v>60.25</v>
      </c>
      <c r="Q12" s="23" t="s">
        <v>25</v>
      </c>
      <c r="R12">
        <f>SUM(C12+G12+K12+O12)</f>
        <v>98.75</v>
      </c>
    </row>
    <row r="14" spans="1:18">
      <c r="A14" t="s">
        <v>16</v>
      </c>
      <c r="B14">
        <v>400</v>
      </c>
    </row>
    <row r="15" spans="1:18">
      <c r="A15" t="s">
        <v>21</v>
      </c>
      <c r="B15">
        <f>B14-(B12+F12+J12+N12)</f>
        <v>5</v>
      </c>
    </row>
    <row r="30" spans="3:17">
      <c r="C30" t="str">
        <f t="shared" ref="C30:Q30" si="3">PROPER(C15)</f>
        <v/>
      </c>
      <c r="D30" t="str">
        <f t="shared" si="3"/>
        <v/>
      </c>
      <c r="E30" t="str">
        <f t="shared" si="3"/>
        <v/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3"/>
        <v/>
      </c>
      <c r="N30" t="str">
        <f t="shared" si="3"/>
        <v/>
      </c>
      <c r="O30" t="str">
        <f t="shared" si="3"/>
        <v/>
      </c>
      <c r="P30" t="str">
        <f t="shared" si="3"/>
        <v/>
      </c>
      <c r="Q30" t="str">
        <f t="shared" si="3"/>
        <v/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J9" sqref="J9"/>
    </sheetView>
  </sheetViews>
  <sheetFormatPr defaultRowHeight="15"/>
  <cols>
    <col min="1" max="1" width="6.28515625" customWidth="1"/>
    <col min="3" max="3" width="11.140625" bestFit="1" customWidth="1"/>
    <col min="4" max="4" width="11.28515625" bestFit="1" customWidth="1"/>
    <col min="5" max="5" width="11.5703125" bestFit="1" customWidth="1"/>
    <col min="8" max="8" width="11.28515625" bestFit="1" customWidth="1"/>
    <col min="12" max="12" width="11.28515625" bestFit="1" customWidth="1"/>
    <col min="16" max="16" width="11.28515625" bestFit="1" customWidth="1"/>
  </cols>
  <sheetData>
    <row r="1" spans="1:18" ht="31.5">
      <c r="A1" s="37" t="s">
        <v>20</v>
      </c>
      <c r="B1" s="37"/>
      <c r="C1" s="37"/>
      <c r="D1" s="17"/>
      <c r="E1" s="38" t="s">
        <v>17</v>
      </c>
      <c r="F1" s="38"/>
      <c r="G1" s="38"/>
      <c r="H1" s="17"/>
      <c r="I1" s="39" t="s">
        <v>18</v>
      </c>
      <c r="J1" s="39"/>
      <c r="K1" s="39"/>
      <c r="L1" s="17"/>
      <c r="M1" s="40" t="s">
        <v>19</v>
      </c>
      <c r="N1" s="40"/>
      <c r="O1" s="40"/>
    </row>
    <row r="2" spans="1:18" ht="32.25" thickBot="1">
      <c r="A2" s="18" t="s">
        <v>24</v>
      </c>
      <c r="B2" s="18" t="s">
        <v>23</v>
      </c>
      <c r="C2" s="18" t="s">
        <v>0</v>
      </c>
      <c r="D2" s="17" t="s">
        <v>26</v>
      </c>
      <c r="E2" s="19" t="s">
        <v>24</v>
      </c>
      <c r="F2" s="19" t="s">
        <v>23</v>
      </c>
      <c r="G2" s="19" t="s">
        <v>0</v>
      </c>
      <c r="H2" s="17" t="s">
        <v>26</v>
      </c>
      <c r="I2" s="20" t="s">
        <v>24</v>
      </c>
      <c r="J2" s="20" t="s">
        <v>23</v>
      </c>
      <c r="K2" s="20" t="s">
        <v>0</v>
      </c>
      <c r="L2" s="17" t="s">
        <v>26</v>
      </c>
      <c r="M2" s="21" t="s">
        <v>24</v>
      </c>
      <c r="N2" s="21" t="s">
        <v>23</v>
      </c>
      <c r="O2" s="21" t="s">
        <v>0</v>
      </c>
      <c r="P2" s="17" t="s">
        <v>26</v>
      </c>
    </row>
    <row r="3" spans="1:18" ht="16.5" thickTop="1" thickBot="1">
      <c r="A3" s="43" t="s">
        <v>213</v>
      </c>
      <c r="B3" s="5">
        <v>44</v>
      </c>
      <c r="C3" s="22">
        <f>B3/$B$14*100</f>
        <v>11</v>
      </c>
      <c r="E3" s="44" t="s">
        <v>54</v>
      </c>
      <c r="F3" s="8">
        <v>4</v>
      </c>
      <c r="G3" s="14">
        <f t="shared" ref="G3:G10" si="0">F3/$B$14*100</f>
        <v>1</v>
      </c>
      <c r="I3" s="42" t="s">
        <v>98</v>
      </c>
      <c r="J3" s="10">
        <v>15</v>
      </c>
      <c r="K3" s="15">
        <f t="shared" ref="K3:K10" si="1">J3/$B$14*100</f>
        <v>3.75</v>
      </c>
      <c r="M3" s="41" t="s">
        <v>145</v>
      </c>
      <c r="N3" s="12">
        <v>144</v>
      </c>
      <c r="O3" s="16">
        <f t="shared" ref="O3:O8" si="2">N3/$B$14*100</f>
        <v>36</v>
      </c>
    </row>
    <row r="4" spans="1:18" ht="16.5" thickTop="1" thickBot="1">
      <c r="A4" s="45" t="s">
        <v>12</v>
      </c>
      <c r="B4" s="3">
        <v>9</v>
      </c>
      <c r="C4" s="13">
        <f>B4/$B$14*100</f>
        <v>2.25</v>
      </c>
      <c r="E4" s="44" t="s">
        <v>62</v>
      </c>
      <c r="F4" s="8">
        <v>6</v>
      </c>
      <c r="G4" s="14">
        <f t="shared" si="0"/>
        <v>1.5</v>
      </c>
      <c r="I4" s="42" t="s">
        <v>100</v>
      </c>
      <c r="J4" s="10">
        <v>12</v>
      </c>
      <c r="K4" s="15">
        <f t="shared" si="1"/>
        <v>3</v>
      </c>
      <c r="M4" s="41" t="s">
        <v>151</v>
      </c>
      <c r="N4" s="12">
        <v>80</v>
      </c>
      <c r="O4" s="16">
        <f t="shared" si="2"/>
        <v>20</v>
      </c>
    </row>
    <row r="5" spans="1:18" ht="16.5" thickTop="1" thickBot="1">
      <c r="A5" s="45" t="s">
        <v>40</v>
      </c>
      <c r="B5" s="3">
        <v>1</v>
      </c>
      <c r="C5" s="13">
        <f>B5/$B$14*100</f>
        <v>0.25</v>
      </c>
      <c r="E5" s="44" t="s">
        <v>55</v>
      </c>
      <c r="F5" s="8">
        <v>5</v>
      </c>
      <c r="G5" s="14">
        <f t="shared" si="0"/>
        <v>1.25</v>
      </c>
      <c r="I5" s="42" t="s">
        <v>102</v>
      </c>
      <c r="J5" s="10">
        <v>8</v>
      </c>
      <c r="K5" s="15">
        <f t="shared" si="1"/>
        <v>2</v>
      </c>
      <c r="M5" s="41" t="s">
        <v>157</v>
      </c>
      <c r="N5" s="12">
        <v>17</v>
      </c>
      <c r="O5" s="16">
        <f t="shared" si="2"/>
        <v>4.25</v>
      </c>
    </row>
    <row r="6" spans="1:18" ht="16.5" thickTop="1" thickBot="1">
      <c r="E6" s="7" t="s">
        <v>64</v>
      </c>
      <c r="F6" s="8">
        <v>3</v>
      </c>
      <c r="G6" s="14">
        <f t="shared" si="0"/>
        <v>0.75</v>
      </c>
      <c r="I6" s="42" t="s">
        <v>94</v>
      </c>
      <c r="J6" s="10">
        <v>10</v>
      </c>
      <c r="K6" s="15">
        <f t="shared" si="1"/>
        <v>2.5</v>
      </c>
      <c r="M6" s="41" t="s">
        <v>156</v>
      </c>
      <c r="N6" s="12">
        <v>9</v>
      </c>
      <c r="O6" s="16">
        <f t="shared" si="2"/>
        <v>2.25</v>
      </c>
    </row>
    <row r="7" spans="1:18" ht="16.5" thickTop="1" thickBot="1">
      <c r="E7" s="7" t="s">
        <v>68</v>
      </c>
      <c r="F7" s="8">
        <v>5</v>
      </c>
      <c r="G7" s="14">
        <f t="shared" si="0"/>
        <v>1.25</v>
      </c>
      <c r="I7" s="9" t="s">
        <v>271</v>
      </c>
      <c r="J7" s="10">
        <v>3</v>
      </c>
      <c r="K7" s="15">
        <f t="shared" si="1"/>
        <v>0.75</v>
      </c>
      <c r="M7" s="41" t="s">
        <v>164</v>
      </c>
      <c r="N7" s="12">
        <v>9</v>
      </c>
      <c r="O7" s="16">
        <f t="shared" si="2"/>
        <v>2.25</v>
      </c>
    </row>
    <row r="8" spans="1:18" ht="16.5" thickTop="1" thickBot="1">
      <c r="E8" s="7" t="s">
        <v>269</v>
      </c>
      <c r="F8" s="8">
        <v>2</v>
      </c>
      <c r="G8" s="14">
        <f t="shared" si="0"/>
        <v>0.5</v>
      </c>
      <c r="I8" s="9" t="s">
        <v>283</v>
      </c>
      <c r="J8" s="10">
        <v>4</v>
      </c>
      <c r="K8" s="15">
        <f t="shared" si="1"/>
        <v>1</v>
      </c>
      <c r="M8" s="11"/>
      <c r="N8" s="12"/>
      <c r="O8" s="16">
        <f t="shared" si="2"/>
        <v>0</v>
      </c>
    </row>
    <row r="9" spans="1:18" ht="16.5" thickTop="1" thickBot="1">
      <c r="E9" s="7" t="s">
        <v>281</v>
      </c>
      <c r="F9" s="8">
        <v>1</v>
      </c>
      <c r="G9" s="14">
        <f t="shared" si="0"/>
        <v>0.25</v>
      </c>
      <c r="I9" s="9"/>
      <c r="J9" s="10"/>
      <c r="K9" s="15">
        <f t="shared" si="1"/>
        <v>0</v>
      </c>
    </row>
    <row r="10" spans="1:18" ht="16.5" thickTop="1" thickBot="1">
      <c r="E10" s="7"/>
      <c r="F10" s="8"/>
      <c r="G10" s="14">
        <f t="shared" si="0"/>
        <v>0</v>
      </c>
      <c r="I10" s="9"/>
      <c r="J10" s="10"/>
      <c r="K10" s="15">
        <f t="shared" si="1"/>
        <v>0</v>
      </c>
    </row>
    <row r="11" spans="1:18" ht="15.75" thickTop="1"/>
    <row r="12" spans="1:18">
      <c r="A12" t="s">
        <v>22</v>
      </c>
      <c r="B12">
        <f>SUM(B3:B5)</f>
        <v>54</v>
      </c>
      <c r="C12" s="2">
        <f>SUM(C3:C5)</f>
        <v>13.5</v>
      </c>
      <c r="E12" t="s">
        <v>22</v>
      </c>
      <c r="F12">
        <f>SUM(F3:F10)</f>
        <v>26</v>
      </c>
      <c r="G12" s="2">
        <f>SUM(G3:G10)</f>
        <v>6.5</v>
      </c>
      <c r="I12" t="s">
        <v>22</v>
      </c>
      <c r="J12">
        <f>SUM(J3:J10)</f>
        <v>52</v>
      </c>
      <c r="K12" s="2">
        <f>SUM(K3:K10)</f>
        <v>13</v>
      </c>
      <c r="M12" t="s">
        <v>22</v>
      </c>
      <c r="N12">
        <f>SUM(N3:N8)</f>
        <v>259</v>
      </c>
      <c r="O12" s="2">
        <f>SUM(O3:O8)</f>
        <v>64.75</v>
      </c>
      <c r="Q12" s="23" t="s">
        <v>25</v>
      </c>
      <c r="R12">
        <f>SUM(C12+G12+K12+O12)</f>
        <v>97.75</v>
      </c>
    </row>
    <row r="14" spans="1:18">
      <c r="A14" t="s">
        <v>16</v>
      </c>
      <c r="B14">
        <v>400</v>
      </c>
    </row>
    <row r="15" spans="1:18">
      <c r="A15" t="s">
        <v>21</v>
      </c>
      <c r="B15">
        <f>B14-(B12+F12+J12+N12)</f>
        <v>9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my</vt:lpstr>
      <vt:lpstr>NEVERENDING TURD</vt:lpstr>
      <vt:lpstr>LOKOMOTIV SMILLAUS</vt:lpstr>
      <vt:lpstr>REAL GHETTO</vt:lpstr>
      <vt:lpstr>MATTIA TEAM V 5</vt:lpstr>
      <vt:lpstr>ASSASSINCRIN</vt:lpstr>
      <vt:lpstr>CSK LARISSA</vt:lpstr>
      <vt:lpstr>AZTEKA FC</vt:lpstr>
      <vt:lpstr>PARTIZAN DEGRADO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Jep Visconti</dc:creator>
  <cp:lastModifiedBy>Windows User</cp:lastModifiedBy>
  <dcterms:created xsi:type="dcterms:W3CDTF">2019-08-06T14:45:00Z</dcterms:created>
  <dcterms:modified xsi:type="dcterms:W3CDTF">2020-10-17T01:49:00Z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