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679\Documents\MSc Information Studies\Semester 1\Block 1\Statistics, Simulation and Optimisation\Assignments\Assignment 2\"/>
    </mc:Choice>
  </mc:AlternateContent>
  <xr:revisionPtr revIDLastSave="0" documentId="13_ncr:1_{C51BCA27-2947-429A-B974-C02272090F99}" xr6:coauthVersionLast="47" xr6:coauthVersionMax="47" xr10:uidLastSave="{00000000-0000-0000-0000-000000000000}"/>
  <bookViews>
    <workbookView xWindow="3156" yWindow="2256" windowWidth="17280" windowHeight="8880" firstSheet="1" activeTab="4" xr2:uid="{4D71FDC9-1463-4F78-BB2C-E544552B8873}"/>
  </bookViews>
  <sheets>
    <sheet name="Task 2.3 (a)" sheetId="1" r:id="rId1"/>
    <sheet name="Task 2.3 (b)" sheetId="3" r:id="rId2"/>
    <sheet name="Task 2.3 (c)" sheetId="4" r:id="rId3"/>
    <sheet name="Task 2.4 (a)" sheetId="7" r:id="rId4"/>
    <sheet name="Task 2.4 (b)" sheetId="8" r:id="rId5"/>
  </sheets>
  <definedNames>
    <definedName name="solver_adj" localSheetId="0" hidden="1">'Task 2.3 (a)'!$B$5:$B$9</definedName>
    <definedName name="solver_adj" localSheetId="1" hidden="1">'Task 2.3 (b)'!$B$5:$B$9</definedName>
    <definedName name="solver_adj" localSheetId="2" hidden="1">'Task 2.3 (c)'!$B$5:$B$9</definedName>
    <definedName name="solver_adj" localSheetId="3" hidden="1">'Task 2.4 (a)'!$C$10:$F$12</definedName>
    <definedName name="solver_adj" localSheetId="4" hidden="1">'Task 2.4 (b)'!$C$10:$F$12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2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ng" localSheetId="3" hidden="1">2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'Task 2.3 (a)'!$E$11</definedName>
    <definedName name="solver_lhs1" localSheetId="1" hidden="1">'Task 2.3 (b)'!$E$11</definedName>
    <definedName name="solver_lhs1" localSheetId="2" hidden="1">'Task 2.3 (c)'!$B$5:$B$9</definedName>
    <definedName name="solver_lhs1" localSheetId="3" hidden="1">'Task 2.4 (a)'!$C$13:$F$13</definedName>
    <definedName name="solver_lhs1" localSheetId="4" hidden="1">'Task 2.4 (b)'!$C$13:$F$13</definedName>
    <definedName name="solver_lhs2" localSheetId="0" hidden="1">'Task 2.3 (a)'!$F$11</definedName>
    <definedName name="solver_lhs2" localSheetId="1" hidden="1">'Task 2.3 (b)'!$F$11</definedName>
    <definedName name="solver_lhs2" localSheetId="2" hidden="1">'Task 2.3 (c)'!$E$11</definedName>
    <definedName name="solver_lhs2" localSheetId="3" hidden="1">'Task 2.4 (a)'!$G$10:$G$12</definedName>
    <definedName name="solver_lhs2" localSheetId="4" hidden="1">'Task 2.4 (b)'!$G$10:$G$12</definedName>
    <definedName name="solver_lhs3" localSheetId="0" hidden="1">'Task 2.3 (a)'!$G$11</definedName>
    <definedName name="solver_lhs3" localSheetId="1" hidden="1">'Task 2.3 (b)'!$G$11</definedName>
    <definedName name="solver_lhs3" localSheetId="2" hidden="1">'Task 2.3 (c)'!$F$11</definedName>
    <definedName name="solver_lhs4" localSheetId="0" hidden="1">'Task 2.3 (a)'!$H$11</definedName>
    <definedName name="solver_lhs4" localSheetId="1" hidden="1">'Task 2.3 (b)'!$H$11</definedName>
    <definedName name="solver_lhs4" localSheetId="2" hidden="1">'Task 2.3 (c)'!$G$11</definedName>
    <definedName name="solver_lhs5" localSheetId="2" hidden="1">'Task 2.3 (c)'!$H$11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4</definedName>
    <definedName name="solver_num" localSheetId="1" hidden="1">4</definedName>
    <definedName name="solver_num" localSheetId="2" hidden="1">5</definedName>
    <definedName name="solver_num" localSheetId="3" hidden="1">2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'Task 2.3 (a)'!$B$14</definedName>
    <definedName name="solver_opt" localSheetId="1" hidden="1">'Task 2.3 (b)'!$B$14</definedName>
    <definedName name="solver_opt" localSheetId="2" hidden="1">'Task 2.3 (c)'!$B$14</definedName>
    <definedName name="solver_opt" localSheetId="3" hidden="1">'Task 2.4 (a)'!$C$15</definedName>
    <definedName name="solver_opt" localSheetId="4" hidden="1">'Task 2.4 (b)'!$C$15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2</definedName>
    <definedName name="solver_rbv" localSheetId="2" hidden="1">1</definedName>
    <definedName name="solver_rbv" localSheetId="3" hidden="1">2</definedName>
    <definedName name="solver_rbv" localSheetId="4" hidden="1">1</definedName>
    <definedName name="solver_rel1" localSheetId="0" hidden="1">3</definedName>
    <definedName name="solver_rel1" localSheetId="1" hidden="1">3</definedName>
    <definedName name="solver_rel1" localSheetId="2" hidden="1">4</definedName>
    <definedName name="solver_rel1" localSheetId="3" hidden="1">3</definedName>
    <definedName name="solver_rel1" localSheetId="4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1</definedName>
    <definedName name="solver_rel2" localSheetId="4" hidden="1">1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5" localSheetId="2" hidden="1">3</definedName>
    <definedName name="solver_rhs1" localSheetId="0" hidden="1">'Task 2.3 (a)'!$E$12</definedName>
    <definedName name="solver_rhs1" localSheetId="1" hidden="1">'Task 2.3 (b)'!$E$12</definedName>
    <definedName name="solver_rhs1" localSheetId="2" hidden="1">"integer"</definedName>
    <definedName name="solver_rhs1" localSheetId="3" hidden="1">'Task 2.4 (a)'!$C$6:$F$6</definedName>
    <definedName name="solver_rhs1" localSheetId="4" hidden="1">'Task 2.4 (b)'!$C$6:$F$6</definedName>
    <definedName name="solver_rhs2" localSheetId="0" hidden="1">'Task 2.3 (a)'!$F$12</definedName>
    <definedName name="solver_rhs2" localSheetId="1" hidden="1">'Task 2.3 (b)'!$F$12</definedName>
    <definedName name="solver_rhs2" localSheetId="2" hidden="1">'Task 2.3 (c)'!$E$12</definedName>
    <definedName name="solver_rhs2" localSheetId="3" hidden="1">'Task 2.4 (a)'!$G$3:$G$5</definedName>
    <definedName name="solver_rhs2" localSheetId="4" hidden="1">'Task 2.4 (b)'!$G$3:$G$5</definedName>
    <definedName name="solver_rhs3" localSheetId="0" hidden="1">'Task 2.3 (a)'!$G$12</definedName>
    <definedName name="solver_rhs3" localSheetId="1" hidden="1">'Task 2.3 (b)'!$G$12</definedName>
    <definedName name="solver_rhs3" localSheetId="2" hidden="1">'Task 2.3 (c)'!$F$12</definedName>
    <definedName name="solver_rhs4" localSheetId="0" hidden="1">'Task 2.3 (a)'!$H$12</definedName>
    <definedName name="solver_rhs4" localSheetId="1" hidden="1">'Task 2.3 (b)'!$H$12</definedName>
    <definedName name="solver_rhs4" localSheetId="2" hidden="1">'Task 2.3 (c)'!$G$12</definedName>
    <definedName name="solver_rhs5" localSheetId="2" hidden="1">'Task 2.3 (c)'!$H$12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8" l="1"/>
  <c r="C15" i="8" s="1"/>
  <c r="F13" i="8"/>
  <c r="E13" i="8"/>
  <c r="D13" i="8"/>
  <c r="C13" i="8"/>
  <c r="G12" i="8"/>
  <c r="G11" i="8"/>
  <c r="G10" i="8"/>
  <c r="G12" i="7"/>
  <c r="G11" i="7"/>
  <c r="G10" i="7"/>
  <c r="F13" i="7"/>
  <c r="E13" i="7"/>
  <c r="D13" i="7"/>
  <c r="C13" i="7"/>
  <c r="C15" i="7"/>
  <c r="E18" i="3" l="1"/>
  <c r="B14" i="3" s="1"/>
  <c r="B14" i="4"/>
  <c r="H11" i="4"/>
  <c r="G11" i="4"/>
  <c r="F11" i="4"/>
  <c r="E11" i="4"/>
  <c r="H11" i="3"/>
  <c r="G11" i="3"/>
  <c r="F11" i="3"/>
  <c r="E11" i="3"/>
  <c r="H11" i="1"/>
  <c r="G11" i="1"/>
  <c r="F11" i="1"/>
  <c r="E11" i="1"/>
  <c r="B14" i="1"/>
</calcChain>
</file>

<file path=xl/sharedStrings.xml><?xml version="1.0" encoding="utf-8"?>
<sst xmlns="http://schemas.openxmlformats.org/spreadsheetml/2006/main" count="89" uniqueCount="40">
  <si>
    <t>Quantity (x_i)</t>
  </si>
  <si>
    <t>Usage</t>
  </si>
  <si>
    <t>Objective</t>
  </si>
  <si>
    <t>Color coding:</t>
  </si>
  <si>
    <t>PARAMETERS</t>
  </si>
  <si>
    <t>FORMULAS</t>
  </si>
  <si>
    <t>DECISION VARIABLES</t>
  </si>
  <si>
    <t>OBJECTIVE</t>
  </si>
  <si>
    <t>Price ($)</t>
  </si>
  <si>
    <t>Calories</t>
  </si>
  <si>
    <t>Fat (g)</t>
  </si>
  <si>
    <t>Protein (g)</t>
  </si>
  <si>
    <t>Raw Carrots</t>
  </si>
  <si>
    <t>Baked potatoes</t>
  </si>
  <si>
    <t>Wheat Bread</t>
  </si>
  <si>
    <t>Cheddar cheese</t>
  </si>
  <si>
    <t>Peanut Butter</t>
  </si>
  <si>
    <t>Required nutrients</t>
  </si>
  <si>
    <t>Carbohydrates (g)</t>
  </si>
  <si>
    <t>Minimum consumption</t>
  </si>
  <si>
    <t>Food</t>
  </si>
  <si>
    <t>Objective: Minimize</t>
  </si>
  <si>
    <t>Peanut butter provides the cheapest protein, Peanut butter is reduces to 9 and backed potatoes increases to 9 units</t>
  </si>
  <si>
    <t>Maximum units of peanut butter @ 0.15</t>
  </si>
  <si>
    <t>Peanut butter additional rate</t>
  </si>
  <si>
    <t>Calculation for peanut butter</t>
  </si>
  <si>
    <t>D1</t>
  </si>
  <si>
    <t>D2</t>
  </si>
  <si>
    <t>D3</t>
  </si>
  <si>
    <t>D4</t>
  </si>
  <si>
    <t>Supply at source</t>
  </si>
  <si>
    <t>Demand</t>
  </si>
  <si>
    <t>Source\destination</t>
  </si>
  <si>
    <t>Decision variables x_{ij}</t>
  </si>
  <si>
    <t>Source i\destination j</t>
  </si>
  <si>
    <t>Outflow</t>
  </si>
  <si>
    <t>Inflow</t>
  </si>
  <si>
    <t>Write LO Model</t>
  </si>
  <si>
    <t>Source-Dest Surcharge</t>
  </si>
  <si>
    <t>The cost is much higher as using a source-destination increases the cost, and since supply is limited at a single source multiple sources are still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</si>
</sst>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5" fillId="0" borderId="0" xfId="1" applyFont="1"/>
    <xf numFmtId="0" fontId="4" fillId="0" borderId="0" xfId="1" applyFont="1"/>
    <xf numFmtId="0" fontId="1" fillId="0" borderId="0" xfId="0" applyFont="1"/>
    <xf numFmtId="0" fontId="5" fillId="0" borderId="0" xfId="0" applyFont="1"/>
    <xf numFmtId="0" fontId="5" fillId="0" borderId="0" xfId="1" applyFont="1" applyFill="1"/>
    <xf numFmtId="0" fontId="6" fillId="0" borderId="0" xfId="1" applyFont="1"/>
    <xf numFmtId="0" fontId="7" fillId="0" borderId="0" xfId="1" applyFont="1"/>
    <xf numFmtId="0" fontId="5" fillId="3" borderId="0" xfId="1" applyFont="1" applyFill="1"/>
    <xf numFmtId="0" fontId="5" fillId="4" borderId="0" xfId="1" applyFont="1" applyFill="1"/>
    <xf numFmtId="0" fontId="5" fillId="5" borderId="0" xfId="1" applyFont="1" applyFill="1"/>
    <xf numFmtId="0" fontId="5" fillId="6" borderId="0" xfId="1" applyFont="1" applyFill="1"/>
    <xf numFmtId="0" fontId="5" fillId="6" borderId="0" xfId="0" applyFont="1" applyFill="1"/>
    <xf numFmtId="0" fontId="5" fillId="5" borderId="0" xfId="0" applyFont="1" applyFill="1"/>
    <xf numFmtId="0" fontId="5" fillId="3" borderId="0" xfId="0" applyFont="1" applyFill="1"/>
    <xf numFmtId="0" fontId="5" fillId="4" borderId="0" xfId="0" applyFont="1" applyFill="1"/>
    <xf numFmtId="0" fontId="4" fillId="0" borderId="0" xfId="1" applyFont="1" applyFill="1"/>
    <xf numFmtId="0" fontId="8" fillId="0" borderId="0" xfId="1" applyFont="1" applyAlignment="1">
      <alignment horizontal="left"/>
    </xf>
    <xf numFmtId="0" fontId="8" fillId="0" borderId="0" xfId="1" applyFont="1"/>
    <xf numFmtId="0" fontId="9" fillId="0" borderId="0" xfId="0" applyFont="1"/>
    <xf numFmtId="0" fontId="0" fillId="2" borderId="0" xfId="0" applyFill="1"/>
    <xf numFmtId="0" fontId="3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2">
    <cellStyle name="Normal" xfId="0" builtinId="0"/>
    <cellStyle name="Normal 2" xfId="1" xr:uid="{DC0A88D9-E207-41BB-ADE0-3C8B83EEA2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12</xdr:col>
      <xdr:colOff>586408</xdr:colOff>
      <xdr:row>17</xdr:row>
      <xdr:rowOff>39636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F210BB-A05D-46BD-A085-4D991A098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82880"/>
          <a:ext cx="2415208" cy="2980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CEC5-25F6-4E0A-8067-385636126A83}">
  <dimension ref="A1:J20"/>
  <sheetViews>
    <sheetView workbookViewId="0">
      <selection activeCell="B19" sqref="B19"/>
    </sheetView>
  </sheetViews>
  <sheetFormatPr defaultRowHeight="14.4" x14ac:dyDescent="0.3"/>
  <cols>
    <col min="1" max="1" width="24.77734375" customWidth="1"/>
    <col min="2" max="2" width="17.6640625" customWidth="1"/>
    <col min="3" max="3" width="16.6640625" customWidth="1"/>
    <col min="4" max="4" width="26.6640625" customWidth="1"/>
    <col min="5" max="5" width="16.6640625" customWidth="1"/>
    <col min="6" max="6" width="15.77734375" customWidth="1"/>
    <col min="7" max="8" width="17.88671875" customWidth="1"/>
    <col min="9" max="9" width="9.109375" customWidth="1"/>
    <col min="10" max="10" width="10.44140625" customWidth="1"/>
  </cols>
  <sheetData>
    <row r="1" spans="1:10" ht="18" x14ac:dyDescent="0.35">
      <c r="A1" s="2"/>
      <c r="B1" s="1"/>
      <c r="C1" s="1"/>
      <c r="D1" s="1"/>
      <c r="E1" s="1"/>
      <c r="F1" s="1"/>
      <c r="G1" s="4"/>
    </row>
    <row r="2" spans="1:10" ht="18" x14ac:dyDescent="0.35">
      <c r="A2" s="4"/>
      <c r="B2" s="4"/>
      <c r="C2" s="4"/>
      <c r="D2" s="4"/>
      <c r="E2" s="4"/>
      <c r="F2" s="4"/>
      <c r="G2" s="4"/>
    </row>
    <row r="3" spans="1:10" ht="18" x14ac:dyDescent="0.35">
      <c r="A3" s="1"/>
      <c r="B3" s="1"/>
      <c r="C3" s="1"/>
      <c r="D3" s="1"/>
      <c r="E3" s="7" t="s">
        <v>17</v>
      </c>
      <c r="F3" s="1"/>
      <c r="G3" s="4"/>
      <c r="J3" s="3"/>
    </row>
    <row r="4" spans="1:10" s="3" customFormat="1" ht="18" x14ac:dyDescent="0.35">
      <c r="A4" s="2" t="s">
        <v>20</v>
      </c>
      <c r="B4" s="18" t="s">
        <v>0</v>
      </c>
      <c r="C4" s="18" t="s">
        <v>8</v>
      </c>
      <c r="D4" s="2"/>
      <c r="E4" s="17" t="s">
        <v>9</v>
      </c>
      <c r="F4" s="17" t="s">
        <v>10</v>
      </c>
      <c r="G4" s="17" t="s">
        <v>11</v>
      </c>
      <c r="H4" s="17" t="s">
        <v>18</v>
      </c>
    </row>
    <row r="5" spans="1:10" ht="18" x14ac:dyDescent="0.35">
      <c r="A5" s="1" t="s">
        <v>12</v>
      </c>
      <c r="B5" s="11">
        <v>0</v>
      </c>
      <c r="C5" s="10">
        <v>0.14000000000000001</v>
      </c>
      <c r="D5" s="1"/>
      <c r="E5" s="8">
        <v>23</v>
      </c>
      <c r="F5" s="8">
        <v>0.1</v>
      </c>
      <c r="G5" s="14">
        <v>0.6</v>
      </c>
      <c r="H5" s="14">
        <v>6</v>
      </c>
    </row>
    <row r="6" spans="1:10" ht="18" x14ac:dyDescent="0.35">
      <c r="A6" s="1" t="s">
        <v>13</v>
      </c>
      <c r="B6" s="11">
        <v>7.7146690518783565</v>
      </c>
      <c r="C6" s="10">
        <v>0.12</v>
      </c>
      <c r="D6" s="1"/>
      <c r="E6" s="8">
        <v>171</v>
      </c>
      <c r="F6" s="8">
        <v>0.2</v>
      </c>
      <c r="G6" s="14">
        <v>3.7</v>
      </c>
      <c r="H6" s="14">
        <v>30</v>
      </c>
    </row>
    <row r="7" spans="1:10" ht="18" x14ac:dyDescent="0.35">
      <c r="A7" s="1" t="s">
        <v>14</v>
      </c>
      <c r="B7" s="11">
        <v>0</v>
      </c>
      <c r="C7" s="10">
        <v>0.2</v>
      </c>
      <c r="D7" s="1"/>
      <c r="E7" s="8">
        <v>65</v>
      </c>
      <c r="F7" s="8">
        <v>0</v>
      </c>
      <c r="G7" s="8">
        <v>2.2000000000000002</v>
      </c>
      <c r="H7" s="14">
        <v>13</v>
      </c>
    </row>
    <row r="8" spans="1:10" ht="18" x14ac:dyDescent="0.35">
      <c r="A8" s="5" t="s">
        <v>15</v>
      </c>
      <c r="B8" s="11">
        <v>0</v>
      </c>
      <c r="C8" s="10">
        <v>0.75</v>
      </c>
      <c r="D8" s="4"/>
      <c r="E8" s="8">
        <v>112</v>
      </c>
      <c r="F8" s="8">
        <v>9.3000000000000007</v>
      </c>
      <c r="G8" s="8">
        <v>7</v>
      </c>
      <c r="H8" s="8">
        <v>0</v>
      </c>
    </row>
    <row r="9" spans="1:10" ht="18" x14ac:dyDescent="0.35">
      <c r="A9" s="5" t="s">
        <v>16</v>
      </c>
      <c r="B9" s="12">
        <v>9.2799642218246756</v>
      </c>
      <c r="C9" s="13">
        <v>0.15</v>
      </c>
      <c r="D9" s="4"/>
      <c r="E9" s="8">
        <v>188</v>
      </c>
      <c r="F9" s="8">
        <v>16</v>
      </c>
      <c r="G9" s="8">
        <v>7.7</v>
      </c>
      <c r="H9" s="8">
        <v>2</v>
      </c>
    </row>
    <row r="10" spans="1:10" ht="18" x14ac:dyDescent="0.35">
      <c r="A10" s="4"/>
      <c r="B10" s="4"/>
      <c r="C10" s="4"/>
    </row>
    <row r="11" spans="1:10" ht="18" x14ac:dyDescent="0.35">
      <c r="A11" s="4"/>
      <c r="B11" s="4"/>
      <c r="C11" s="4"/>
      <c r="D11" s="16" t="s">
        <v>1</v>
      </c>
      <c r="E11" s="8">
        <f>SUMPRODUCT(B5:B9,E5:E9)</f>
        <v>3063.841681574238</v>
      </c>
      <c r="F11" s="8">
        <f>SUMPRODUCT(B5:B9,F5:F9)</f>
        <v>150.02236135957048</v>
      </c>
      <c r="G11" s="8">
        <f>SUMPRODUCT(B5:B9,G5:G9)</f>
        <v>99.999999999999929</v>
      </c>
      <c r="H11" s="8">
        <f>SUMPRODUCT(B5:B9,H5:H9)</f>
        <v>250.00000000000003</v>
      </c>
    </row>
    <row r="12" spans="1:10" ht="18" x14ac:dyDescent="0.35">
      <c r="C12" s="1"/>
      <c r="D12" s="2" t="s">
        <v>19</v>
      </c>
      <c r="E12" s="9">
        <v>2000</v>
      </c>
      <c r="F12" s="9">
        <v>50</v>
      </c>
      <c r="G12" s="15">
        <v>100</v>
      </c>
      <c r="H12" s="15">
        <v>250</v>
      </c>
    </row>
    <row r="13" spans="1:10" ht="18" x14ac:dyDescent="0.35">
      <c r="C13" s="4"/>
      <c r="D13" s="1"/>
      <c r="E13" s="1"/>
      <c r="F13" s="1"/>
      <c r="G13" s="4"/>
    </row>
    <row r="14" spans="1:10" ht="18" x14ac:dyDescent="0.35">
      <c r="A14" s="2" t="s">
        <v>21</v>
      </c>
      <c r="B14" s="4">
        <f>SUMPRODUCT(B5:B9,C5:C9)</f>
        <v>2.3177549194991038</v>
      </c>
      <c r="C14" s="4"/>
      <c r="D14" s="1"/>
      <c r="E14" s="1"/>
      <c r="F14" s="1"/>
      <c r="G14" s="4"/>
    </row>
    <row r="15" spans="1:10" ht="18" x14ac:dyDescent="0.35">
      <c r="A15" s="4"/>
      <c r="B15" s="4"/>
      <c r="C15" s="4"/>
      <c r="D15" s="1"/>
      <c r="E15" s="1"/>
      <c r="F15" s="1"/>
      <c r="G15" s="4"/>
    </row>
    <row r="16" spans="1:10" ht="18" x14ac:dyDescent="0.35">
      <c r="A16" s="4"/>
      <c r="B16" s="4"/>
      <c r="C16" s="4"/>
      <c r="D16" s="4"/>
      <c r="E16" s="4"/>
      <c r="F16" s="4"/>
      <c r="G16" s="4"/>
    </row>
    <row r="17" spans="1:7" ht="18" x14ac:dyDescent="0.35">
      <c r="A17" s="6" t="s">
        <v>37</v>
      </c>
      <c r="B17" s="4"/>
      <c r="C17" s="4"/>
      <c r="D17" s="4"/>
      <c r="E17" s="4"/>
      <c r="F17" s="4"/>
      <c r="G17" s="4"/>
    </row>
    <row r="18" spans="1:7" ht="18" x14ac:dyDescent="0.35">
      <c r="A18" s="1"/>
      <c r="B18" s="4"/>
      <c r="C18" s="4"/>
      <c r="D18" s="4"/>
      <c r="E18" s="4"/>
      <c r="F18" s="4"/>
      <c r="G18" s="4"/>
    </row>
    <row r="19" spans="1:7" ht="18" x14ac:dyDescent="0.35">
      <c r="A19" s="1"/>
      <c r="B19" s="4"/>
      <c r="C19" s="4"/>
    </row>
    <row r="20" spans="1:7" ht="18" x14ac:dyDescent="0.35">
      <c r="A20" s="1"/>
      <c r="B20" s="4"/>
      <c r="C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6F22-000F-4A13-A11C-2AD1BF742C6B}">
  <dimension ref="A1:H18"/>
  <sheetViews>
    <sheetView workbookViewId="0">
      <selection activeCell="B14" sqref="B14"/>
    </sheetView>
  </sheetViews>
  <sheetFormatPr defaultRowHeight="14.4" x14ac:dyDescent="0.3"/>
  <cols>
    <col min="1" max="1" width="27" customWidth="1"/>
    <col min="2" max="3" width="17.88671875" customWidth="1"/>
    <col min="4" max="4" width="37.109375" customWidth="1"/>
    <col min="5" max="5" width="17.88671875" customWidth="1"/>
    <col min="6" max="6" width="17.77734375" customWidth="1"/>
    <col min="7" max="7" width="18" customWidth="1"/>
    <col min="8" max="8" width="17.77734375" customWidth="1"/>
  </cols>
  <sheetData>
    <row r="1" spans="1:8" ht="18" x14ac:dyDescent="0.35">
      <c r="A1" s="2"/>
      <c r="B1" s="1"/>
      <c r="C1" s="1"/>
      <c r="D1" s="1"/>
      <c r="E1" s="1"/>
      <c r="F1" s="1"/>
      <c r="G1" s="4"/>
    </row>
    <row r="2" spans="1:8" ht="18" x14ac:dyDescent="0.35">
      <c r="A2" s="4"/>
      <c r="B2" s="4"/>
      <c r="C2" s="4"/>
      <c r="D2" s="4"/>
      <c r="E2" s="4"/>
      <c r="F2" s="4"/>
      <c r="G2" s="4"/>
    </row>
    <row r="3" spans="1:8" ht="18" x14ac:dyDescent="0.35">
      <c r="A3" s="1"/>
      <c r="B3" s="1"/>
      <c r="C3" s="1"/>
      <c r="D3" s="1"/>
      <c r="E3" s="7" t="s">
        <v>17</v>
      </c>
      <c r="F3" s="1"/>
      <c r="G3" s="4"/>
    </row>
    <row r="4" spans="1:8" ht="18" x14ac:dyDescent="0.35">
      <c r="A4" s="2" t="s">
        <v>20</v>
      </c>
      <c r="B4" s="18" t="s">
        <v>0</v>
      </c>
      <c r="C4" s="18" t="s">
        <v>8</v>
      </c>
      <c r="D4" s="2"/>
      <c r="E4" s="17" t="s">
        <v>9</v>
      </c>
      <c r="F4" s="17" t="s">
        <v>10</v>
      </c>
      <c r="G4" s="17" t="s">
        <v>11</v>
      </c>
      <c r="H4" s="17" t="s">
        <v>18</v>
      </c>
    </row>
    <row r="5" spans="1:8" ht="18" x14ac:dyDescent="0.35">
      <c r="A5" s="1" t="s">
        <v>12</v>
      </c>
      <c r="B5" s="11">
        <v>0</v>
      </c>
      <c r="C5" s="10">
        <v>0.14000000000000001</v>
      </c>
      <c r="D5" s="1"/>
      <c r="E5" s="8">
        <v>23</v>
      </c>
      <c r="F5" s="8">
        <v>0.1</v>
      </c>
      <c r="G5" s="14">
        <v>0.6</v>
      </c>
      <c r="H5" s="14">
        <v>6</v>
      </c>
    </row>
    <row r="6" spans="1:8" ht="18" x14ac:dyDescent="0.35">
      <c r="A6" s="1" t="s">
        <v>13</v>
      </c>
      <c r="B6" s="11">
        <v>16.61602883415722</v>
      </c>
      <c r="C6" s="10">
        <v>0.12</v>
      </c>
      <c r="D6" s="1"/>
      <c r="E6" s="8">
        <v>171</v>
      </c>
      <c r="F6" s="8">
        <v>0.2</v>
      </c>
      <c r="G6" s="14">
        <v>3.7</v>
      </c>
      <c r="H6" s="14">
        <v>30</v>
      </c>
    </row>
    <row r="7" spans="1:8" ht="18" x14ac:dyDescent="0.35">
      <c r="A7" s="1" t="s">
        <v>14</v>
      </c>
      <c r="B7" s="11">
        <v>0</v>
      </c>
      <c r="C7" s="10">
        <v>0.2</v>
      </c>
      <c r="D7" s="1"/>
      <c r="E7" s="8">
        <v>65</v>
      </c>
      <c r="F7" s="8">
        <v>0</v>
      </c>
      <c r="G7" s="8">
        <v>2.2000000000000002</v>
      </c>
      <c r="H7" s="14">
        <v>13</v>
      </c>
    </row>
    <row r="8" spans="1:8" ht="18" x14ac:dyDescent="0.35">
      <c r="A8" s="5" t="s">
        <v>15</v>
      </c>
      <c r="B8" s="11">
        <v>0</v>
      </c>
      <c r="C8" s="10">
        <v>0.75</v>
      </c>
      <c r="D8" s="4"/>
      <c r="E8" s="8">
        <v>112</v>
      </c>
      <c r="F8" s="8">
        <v>9.3000000000000007</v>
      </c>
      <c r="G8" s="8">
        <v>7</v>
      </c>
      <c r="H8" s="8">
        <v>0</v>
      </c>
    </row>
    <row r="9" spans="1:8" ht="18" x14ac:dyDescent="0.35">
      <c r="A9" s="5" t="s">
        <v>16</v>
      </c>
      <c r="B9" s="12">
        <v>5.0026873836135799</v>
      </c>
      <c r="C9" s="13">
        <v>0.15</v>
      </c>
      <c r="D9" s="4"/>
      <c r="E9" s="8">
        <v>188</v>
      </c>
      <c r="F9" s="8">
        <v>16</v>
      </c>
      <c r="G9" s="8">
        <v>7.7</v>
      </c>
      <c r="H9" s="8">
        <v>2</v>
      </c>
    </row>
    <row r="10" spans="1:8" ht="18" x14ac:dyDescent="0.35">
      <c r="A10" s="4"/>
      <c r="B10" s="4"/>
      <c r="C10" s="4"/>
    </row>
    <row r="11" spans="1:8" ht="18" x14ac:dyDescent="0.35">
      <c r="A11" s="4"/>
      <c r="B11" s="4"/>
      <c r="C11" s="4"/>
      <c r="D11" s="16" t="s">
        <v>1</v>
      </c>
      <c r="E11" s="8">
        <f>SUMPRODUCT(B5:B9,E5:E9)</f>
        <v>3781.8461587602374</v>
      </c>
      <c r="F11" s="8">
        <f>SUMPRODUCT(B5:B9,F5:F9)</f>
        <v>83.366203904648728</v>
      </c>
      <c r="G11" s="8">
        <f>SUMPRODUCT(B5:B9,G5:G9)</f>
        <v>99.999999540206289</v>
      </c>
      <c r="H11" s="8">
        <f>SUMPRODUCT(B5:B9,H5:H9)</f>
        <v>508.48623979194377</v>
      </c>
    </row>
    <row r="12" spans="1:8" ht="18" x14ac:dyDescent="0.35">
      <c r="C12" s="1"/>
      <c r="D12" s="2" t="s">
        <v>19</v>
      </c>
      <c r="E12" s="9">
        <v>2000</v>
      </c>
      <c r="F12" s="9">
        <v>50</v>
      </c>
      <c r="G12" s="15">
        <v>100</v>
      </c>
      <c r="H12" s="15">
        <v>250</v>
      </c>
    </row>
    <row r="13" spans="1:8" ht="18" x14ac:dyDescent="0.35">
      <c r="C13" s="4"/>
      <c r="D13" s="1"/>
      <c r="E13" s="1"/>
      <c r="F13" s="1"/>
      <c r="G13" s="4"/>
    </row>
    <row r="14" spans="1:8" ht="18" x14ac:dyDescent="0.35">
      <c r="A14" s="2" t="s">
        <v>21</v>
      </c>
      <c r="B14" s="4">
        <f>SUMPRODUCT(B5:B8,C5:C8)+E18</f>
        <v>2.7445953060022612</v>
      </c>
      <c r="C14" s="4"/>
      <c r="D14" s="1"/>
      <c r="E14" s="1"/>
      <c r="F14" s="1"/>
      <c r="G14" s="4"/>
    </row>
    <row r="16" spans="1:8" x14ac:dyDescent="0.3">
      <c r="D16" s="3" t="s">
        <v>23</v>
      </c>
      <c r="E16">
        <v>5</v>
      </c>
    </row>
    <row r="17" spans="4:5" x14ac:dyDescent="0.3">
      <c r="D17" s="3" t="s">
        <v>24</v>
      </c>
      <c r="E17">
        <v>0.25</v>
      </c>
    </row>
    <row r="18" spans="4:5" x14ac:dyDescent="0.3">
      <c r="D18" s="3" t="s">
        <v>25</v>
      </c>
      <c r="E18" s="19">
        <f>IF(B9&gt;E16,(E16*C9+((B9-E16)*E17)),(B9*C9))</f>
        <v>0.75067184590339497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67DC-068F-4E1B-8A80-71F313C0E0D5}">
  <dimension ref="A1:H17"/>
  <sheetViews>
    <sheetView workbookViewId="0">
      <selection activeCell="A25" sqref="A25"/>
    </sheetView>
  </sheetViews>
  <sheetFormatPr defaultRowHeight="14.4" x14ac:dyDescent="0.3"/>
  <cols>
    <col min="1" max="1" width="25.44140625" customWidth="1"/>
    <col min="2" max="2" width="14.33203125" customWidth="1"/>
    <col min="3" max="3" width="13" customWidth="1"/>
    <col min="4" max="4" width="30.44140625" customWidth="1"/>
    <col min="5" max="5" width="17.5546875" customWidth="1"/>
    <col min="6" max="6" width="17.88671875" customWidth="1"/>
    <col min="7" max="7" width="18.109375" customWidth="1"/>
    <col min="8" max="8" width="18.21875" customWidth="1"/>
  </cols>
  <sheetData>
    <row r="1" spans="1:8" ht="18" x14ac:dyDescent="0.35">
      <c r="A1" s="2"/>
      <c r="B1" s="1"/>
      <c r="C1" s="1"/>
      <c r="D1" s="1"/>
      <c r="E1" s="1"/>
      <c r="F1" s="1"/>
      <c r="G1" s="4"/>
    </row>
    <row r="2" spans="1:8" ht="18" x14ac:dyDescent="0.35">
      <c r="A2" s="4"/>
      <c r="B2" s="4"/>
      <c r="C2" s="4"/>
      <c r="D2" s="4"/>
      <c r="E2" s="4"/>
      <c r="F2" s="4"/>
      <c r="G2" s="4"/>
    </row>
    <row r="3" spans="1:8" ht="18" x14ac:dyDescent="0.35">
      <c r="A3" s="1"/>
      <c r="B3" s="1"/>
      <c r="C3" s="1"/>
      <c r="D3" s="1"/>
      <c r="E3" s="7" t="s">
        <v>17</v>
      </c>
      <c r="F3" s="1"/>
      <c r="G3" s="4"/>
    </row>
    <row r="4" spans="1:8" ht="18" x14ac:dyDescent="0.35">
      <c r="A4" s="2" t="s">
        <v>20</v>
      </c>
      <c r="B4" s="18" t="s">
        <v>0</v>
      </c>
      <c r="C4" s="18" t="s">
        <v>8</v>
      </c>
      <c r="D4" s="2"/>
      <c r="E4" s="17" t="s">
        <v>9</v>
      </c>
      <c r="F4" s="17" t="s">
        <v>10</v>
      </c>
      <c r="G4" s="17" t="s">
        <v>11</v>
      </c>
      <c r="H4" s="17" t="s">
        <v>18</v>
      </c>
    </row>
    <row r="5" spans="1:8" ht="18" x14ac:dyDescent="0.35">
      <c r="A5" s="1" t="s">
        <v>12</v>
      </c>
      <c r="B5" s="11">
        <v>0</v>
      </c>
      <c r="C5" s="10">
        <v>0.14000000000000001</v>
      </c>
      <c r="D5" s="1"/>
      <c r="E5" s="8">
        <v>23</v>
      </c>
      <c r="F5" s="8">
        <v>0.1</v>
      </c>
      <c r="G5" s="14">
        <v>0.6</v>
      </c>
      <c r="H5" s="14">
        <v>6</v>
      </c>
    </row>
    <row r="6" spans="1:8" ht="18" x14ac:dyDescent="0.35">
      <c r="A6" s="1" t="s">
        <v>13</v>
      </c>
      <c r="B6" s="11">
        <v>9</v>
      </c>
      <c r="C6" s="10">
        <v>0.12</v>
      </c>
      <c r="D6" s="1"/>
      <c r="E6" s="8">
        <v>171</v>
      </c>
      <c r="F6" s="8">
        <v>0.2</v>
      </c>
      <c r="G6" s="14">
        <v>3.7</v>
      </c>
      <c r="H6" s="14">
        <v>30</v>
      </c>
    </row>
    <row r="7" spans="1:8" ht="18" x14ac:dyDescent="0.35">
      <c r="A7" s="1" t="s">
        <v>14</v>
      </c>
      <c r="B7" s="11">
        <v>0</v>
      </c>
      <c r="C7" s="10">
        <v>0.2</v>
      </c>
      <c r="D7" s="1"/>
      <c r="E7" s="8">
        <v>65</v>
      </c>
      <c r="F7" s="8">
        <v>0</v>
      </c>
      <c r="G7" s="8">
        <v>2.2000000000000002</v>
      </c>
      <c r="H7" s="14">
        <v>13</v>
      </c>
    </row>
    <row r="8" spans="1:8" ht="18" x14ac:dyDescent="0.35">
      <c r="A8" s="5" t="s">
        <v>15</v>
      </c>
      <c r="B8" s="11">
        <v>0</v>
      </c>
      <c r="C8" s="10">
        <v>0.75</v>
      </c>
      <c r="D8" s="4"/>
      <c r="E8" s="8">
        <v>112</v>
      </c>
      <c r="F8" s="8">
        <v>9.3000000000000007</v>
      </c>
      <c r="G8" s="8">
        <v>7</v>
      </c>
      <c r="H8" s="8">
        <v>0</v>
      </c>
    </row>
    <row r="9" spans="1:8" ht="18" x14ac:dyDescent="0.35">
      <c r="A9" s="5" t="s">
        <v>16</v>
      </c>
      <c r="B9" s="12">
        <v>9</v>
      </c>
      <c r="C9" s="13">
        <v>0.15</v>
      </c>
      <c r="D9" s="4"/>
      <c r="E9" s="8">
        <v>188</v>
      </c>
      <c r="F9" s="8">
        <v>16</v>
      </c>
      <c r="G9" s="8">
        <v>7.7</v>
      </c>
      <c r="H9" s="8">
        <v>2</v>
      </c>
    </row>
    <row r="10" spans="1:8" ht="18" x14ac:dyDescent="0.35">
      <c r="A10" s="4"/>
      <c r="B10" s="4"/>
      <c r="C10" s="4"/>
    </row>
    <row r="11" spans="1:8" ht="18" x14ac:dyDescent="0.35">
      <c r="A11" s="4"/>
      <c r="B11" s="4"/>
      <c r="C11" s="4"/>
      <c r="D11" s="16" t="s">
        <v>1</v>
      </c>
      <c r="E11" s="8">
        <f>SUMPRODUCT(B5:B9,E5:E9)</f>
        <v>3231</v>
      </c>
      <c r="F11" s="8">
        <f>SUMPRODUCT(B5:B9,F5:F9)</f>
        <v>145.80000000000001</v>
      </c>
      <c r="G11" s="8">
        <f>SUMPRODUCT(B5:B9,G5:G9)</f>
        <v>102.6</v>
      </c>
      <c r="H11" s="8">
        <f>SUMPRODUCT(B5:B9,H5:H9)</f>
        <v>288</v>
      </c>
    </row>
    <row r="12" spans="1:8" ht="18" x14ac:dyDescent="0.35">
      <c r="C12" s="1"/>
      <c r="D12" s="2" t="s">
        <v>19</v>
      </c>
      <c r="E12" s="9">
        <v>2000</v>
      </c>
      <c r="F12" s="9">
        <v>50</v>
      </c>
      <c r="G12" s="15">
        <v>100</v>
      </c>
      <c r="H12" s="15">
        <v>250</v>
      </c>
    </row>
    <row r="13" spans="1:8" ht="18" x14ac:dyDescent="0.35">
      <c r="C13" s="4"/>
      <c r="D13" s="1"/>
      <c r="E13" s="1"/>
      <c r="F13" s="1"/>
      <c r="G13" s="4"/>
    </row>
    <row r="14" spans="1:8" ht="18" x14ac:dyDescent="0.35">
      <c r="A14" s="2" t="s">
        <v>21</v>
      </c>
      <c r="B14" s="4">
        <f>SUMPRODUCT(B5:B9,C5:C9)</f>
        <v>2.4299999999999997</v>
      </c>
      <c r="C14" s="4"/>
      <c r="D14" s="1"/>
      <c r="E14" s="1"/>
      <c r="F14" s="1"/>
      <c r="G14" s="4"/>
    </row>
    <row r="17" spans="1:1" x14ac:dyDescent="0.3">
      <c r="A1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D8E9-CA72-4CB2-9A43-F7B64C67D032}">
  <dimension ref="B2:G20"/>
  <sheetViews>
    <sheetView workbookViewId="0">
      <selection activeCell="J22" sqref="J22"/>
    </sheetView>
  </sheetViews>
  <sheetFormatPr defaultRowHeight="14.4" x14ac:dyDescent="0.3"/>
  <cols>
    <col min="2" max="2" width="21.6640625" customWidth="1"/>
    <col min="3" max="3" width="18.44140625" customWidth="1"/>
    <col min="7" max="7" width="17.21875" customWidth="1"/>
  </cols>
  <sheetData>
    <row r="2" spans="2:7" x14ac:dyDescent="0.3">
      <c r="B2" s="3" t="s">
        <v>32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</row>
    <row r="3" spans="2:7" x14ac:dyDescent="0.3">
      <c r="B3" s="3">
        <v>1</v>
      </c>
      <c r="C3">
        <v>10</v>
      </c>
      <c r="D3">
        <v>0</v>
      </c>
      <c r="E3">
        <v>20</v>
      </c>
      <c r="F3">
        <v>11</v>
      </c>
      <c r="G3" s="19">
        <v>20</v>
      </c>
    </row>
    <row r="4" spans="2:7" x14ac:dyDescent="0.3">
      <c r="B4" s="3">
        <v>2</v>
      </c>
      <c r="C4">
        <v>12</v>
      </c>
      <c r="D4">
        <v>7</v>
      </c>
      <c r="E4">
        <v>9</v>
      </c>
      <c r="F4">
        <v>20</v>
      </c>
      <c r="G4" s="19">
        <v>25</v>
      </c>
    </row>
    <row r="5" spans="2:7" x14ac:dyDescent="0.3">
      <c r="B5" s="3">
        <v>3</v>
      </c>
      <c r="C5">
        <v>0</v>
      </c>
      <c r="D5">
        <v>14</v>
      </c>
      <c r="E5">
        <v>16</v>
      </c>
      <c r="F5">
        <v>18</v>
      </c>
      <c r="G5" s="19">
        <v>15</v>
      </c>
    </row>
    <row r="6" spans="2:7" x14ac:dyDescent="0.3">
      <c r="B6" s="3" t="s">
        <v>31</v>
      </c>
      <c r="C6" s="19">
        <v>10</v>
      </c>
      <c r="D6" s="19">
        <v>15</v>
      </c>
      <c r="E6" s="19">
        <v>15</v>
      </c>
      <c r="F6" s="19">
        <v>20</v>
      </c>
    </row>
    <row r="8" spans="2:7" x14ac:dyDescent="0.3">
      <c r="B8" s="3" t="s">
        <v>33</v>
      </c>
    </row>
    <row r="9" spans="2:7" x14ac:dyDescent="0.3">
      <c r="B9" s="3" t="s">
        <v>34</v>
      </c>
      <c r="C9" s="3">
        <v>1</v>
      </c>
      <c r="D9" s="3">
        <v>2</v>
      </c>
      <c r="E9" s="3">
        <v>3</v>
      </c>
      <c r="F9" s="3">
        <v>4</v>
      </c>
      <c r="G9" s="3" t="s">
        <v>35</v>
      </c>
    </row>
    <row r="10" spans="2:7" x14ac:dyDescent="0.3">
      <c r="B10" s="3">
        <v>1</v>
      </c>
      <c r="C10" s="22">
        <v>0</v>
      </c>
      <c r="D10" s="22">
        <v>5</v>
      </c>
      <c r="E10" s="22">
        <v>0</v>
      </c>
      <c r="F10" s="22">
        <v>15</v>
      </c>
      <c r="G10" s="24">
        <f>SUM(C10:F10)</f>
        <v>20</v>
      </c>
    </row>
    <row r="11" spans="2:7" x14ac:dyDescent="0.3">
      <c r="B11" s="3">
        <v>2</v>
      </c>
      <c r="C11" s="22">
        <v>0</v>
      </c>
      <c r="D11" s="22">
        <v>10</v>
      </c>
      <c r="E11" s="22">
        <v>15</v>
      </c>
      <c r="F11" s="22">
        <v>0</v>
      </c>
      <c r="G11" s="24">
        <f>SUM(C11:F11)</f>
        <v>25</v>
      </c>
    </row>
    <row r="12" spans="2:7" x14ac:dyDescent="0.3">
      <c r="B12" s="3">
        <v>3</v>
      </c>
      <c r="C12" s="22">
        <v>10</v>
      </c>
      <c r="D12" s="22">
        <v>0</v>
      </c>
      <c r="E12" s="22">
        <v>0</v>
      </c>
      <c r="F12" s="22">
        <v>5</v>
      </c>
      <c r="G12" s="24">
        <f>SUM(C12:F12)</f>
        <v>15</v>
      </c>
    </row>
    <row r="13" spans="2:7" x14ac:dyDescent="0.3">
      <c r="B13" s="3" t="s">
        <v>36</v>
      </c>
      <c r="C13" s="24">
        <f>SUM(C10:C12)</f>
        <v>10</v>
      </c>
      <c r="D13" s="24">
        <f>SUM(D10:D12)</f>
        <v>15</v>
      </c>
      <c r="E13" s="24">
        <f>SUM(E10:E12)</f>
        <v>15</v>
      </c>
      <c r="F13" s="24">
        <f>SUM(F10:F12)</f>
        <v>20</v>
      </c>
    </row>
    <row r="15" spans="2:7" x14ac:dyDescent="0.3">
      <c r="B15" s="3" t="s">
        <v>2</v>
      </c>
      <c r="C15" s="23">
        <f>SUMPRODUCT(C3:F5,C10:F12)</f>
        <v>460</v>
      </c>
    </row>
    <row r="17" spans="2:3" ht="15.6" x14ac:dyDescent="0.3">
      <c r="B17" s="21" t="s">
        <v>3</v>
      </c>
      <c r="C17" s="24" t="s">
        <v>4</v>
      </c>
    </row>
    <row r="18" spans="2:3" x14ac:dyDescent="0.3">
      <c r="C18" s="20" t="s">
        <v>5</v>
      </c>
    </row>
    <row r="19" spans="2:3" x14ac:dyDescent="0.3">
      <c r="C19" s="22" t="s">
        <v>6</v>
      </c>
    </row>
    <row r="20" spans="2:3" x14ac:dyDescent="0.3">
      <c r="C20" s="23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D2CB-1D44-4609-B493-95E2EB3B3752}">
  <dimension ref="B2:J23"/>
  <sheetViews>
    <sheetView tabSelected="1" workbookViewId="0">
      <selection activeCell="B26" sqref="B26"/>
    </sheetView>
  </sheetViews>
  <sheetFormatPr defaultRowHeight="14.4" x14ac:dyDescent="0.3"/>
  <cols>
    <col min="2" max="2" width="17.44140625" customWidth="1"/>
    <col min="3" max="3" width="18.109375" customWidth="1"/>
    <col min="7" max="7" width="15.33203125" customWidth="1"/>
    <col min="9" max="9" width="24" customWidth="1"/>
  </cols>
  <sheetData>
    <row r="2" spans="2:10" x14ac:dyDescent="0.3">
      <c r="B2" s="3" t="s">
        <v>32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I2" s="3" t="s">
        <v>38</v>
      </c>
      <c r="J2">
        <f>(12 - COUNTIF(C10:F12,0))*100</f>
        <v>600</v>
      </c>
    </row>
    <row r="3" spans="2:10" x14ac:dyDescent="0.3">
      <c r="B3" s="3">
        <v>1</v>
      </c>
      <c r="C3">
        <v>10</v>
      </c>
      <c r="D3">
        <v>0</v>
      </c>
      <c r="E3">
        <v>20</v>
      </c>
      <c r="F3">
        <v>11</v>
      </c>
      <c r="G3" s="19">
        <v>20</v>
      </c>
    </row>
    <row r="4" spans="2:10" x14ac:dyDescent="0.3">
      <c r="B4" s="3">
        <v>2</v>
      </c>
      <c r="C4">
        <v>12</v>
      </c>
      <c r="D4">
        <v>7</v>
      </c>
      <c r="E4">
        <v>9</v>
      </c>
      <c r="F4">
        <v>20</v>
      </c>
      <c r="G4" s="19">
        <v>25</v>
      </c>
    </row>
    <row r="5" spans="2:10" x14ac:dyDescent="0.3">
      <c r="B5" s="3">
        <v>3</v>
      </c>
      <c r="C5">
        <v>0</v>
      </c>
      <c r="D5">
        <v>14</v>
      </c>
      <c r="E5">
        <v>16</v>
      </c>
      <c r="F5">
        <v>18</v>
      </c>
      <c r="G5" s="19">
        <v>15</v>
      </c>
    </row>
    <row r="6" spans="2:10" x14ac:dyDescent="0.3">
      <c r="B6" s="3" t="s">
        <v>31</v>
      </c>
      <c r="C6" s="19">
        <v>10</v>
      </c>
      <c r="D6" s="19">
        <v>15</v>
      </c>
      <c r="E6" s="19">
        <v>15</v>
      </c>
      <c r="F6" s="19">
        <v>20</v>
      </c>
    </row>
    <row r="8" spans="2:10" x14ac:dyDescent="0.3">
      <c r="B8" s="3" t="s">
        <v>33</v>
      </c>
    </row>
    <row r="9" spans="2:10" x14ac:dyDescent="0.3">
      <c r="B9" s="3" t="s">
        <v>34</v>
      </c>
      <c r="C9" s="3">
        <v>1</v>
      </c>
      <c r="D9" s="3">
        <v>2</v>
      </c>
      <c r="E9" s="3">
        <v>3</v>
      </c>
      <c r="F9" s="3">
        <v>4</v>
      </c>
      <c r="G9" s="3" t="s">
        <v>35</v>
      </c>
    </row>
    <row r="10" spans="2:10" x14ac:dyDescent="0.3">
      <c r="B10" s="3">
        <v>1</v>
      </c>
      <c r="C10" s="22">
        <v>0</v>
      </c>
      <c r="D10" s="22">
        <v>5</v>
      </c>
      <c r="E10" s="22">
        <v>0</v>
      </c>
      <c r="F10" s="22">
        <v>15</v>
      </c>
      <c r="G10" s="24">
        <f>SUM(C10:F10)</f>
        <v>20</v>
      </c>
    </row>
    <row r="11" spans="2:10" x14ac:dyDescent="0.3">
      <c r="B11" s="3">
        <v>2</v>
      </c>
      <c r="C11" s="22">
        <v>0</v>
      </c>
      <c r="D11" s="22">
        <v>10</v>
      </c>
      <c r="E11" s="22">
        <v>15</v>
      </c>
      <c r="F11" s="22">
        <v>0</v>
      </c>
      <c r="G11" s="24">
        <f>SUM(C11:F11)</f>
        <v>25</v>
      </c>
    </row>
    <row r="12" spans="2:10" x14ac:dyDescent="0.3">
      <c r="B12" s="3">
        <v>3</v>
      </c>
      <c r="C12" s="22">
        <v>10</v>
      </c>
      <c r="D12" s="22">
        <v>0</v>
      </c>
      <c r="E12" s="22">
        <v>0</v>
      </c>
      <c r="F12" s="22">
        <v>5</v>
      </c>
      <c r="G12" s="24">
        <f>SUM(C12:F12)</f>
        <v>15</v>
      </c>
    </row>
    <row r="13" spans="2:10" x14ac:dyDescent="0.3">
      <c r="B13" s="3" t="s">
        <v>36</v>
      </c>
      <c r="C13" s="24">
        <f>SUM(C10:C12)</f>
        <v>10</v>
      </c>
      <c r="D13" s="24">
        <f>SUM(D10:D12)</f>
        <v>15</v>
      </c>
      <c r="E13" s="24">
        <f>SUM(E10:E12)</f>
        <v>15</v>
      </c>
      <c r="F13" s="24">
        <f>SUM(F10:F12)</f>
        <v>20</v>
      </c>
    </row>
    <row r="15" spans="2:10" x14ac:dyDescent="0.3">
      <c r="B15" s="3" t="s">
        <v>2</v>
      </c>
      <c r="C15" s="23">
        <f>SUMPRODUCT(C3:F5,C10:F12) + J2</f>
        <v>1060</v>
      </c>
    </row>
    <row r="17" spans="2:3" ht="15.6" x14ac:dyDescent="0.3">
      <c r="B17" s="21" t="s">
        <v>3</v>
      </c>
      <c r="C17" s="24" t="s">
        <v>4</v>
      </c>
    </row>
    <row r="18" spans="2:3" x14ac:dyDescent="0.3">
      <c r="C18" s="20" t="s">
        <v>5</v>
      </c>
    </row>
    <row r="19" spans="2:3" x14ac:dyDescent="0.3">
      <c r="C19" s="22" t="s">
        <v>6</v>
      </c>
    </row>
    <row r="20" spans="2:3" x14ac:dyDescent="0.3">
      <c r="C20" s="23" t="s">
        <v>7</v>
      </c>
    </row>
    <row r="23" spans="2:3" x14ac:dyDescent="0.3">
      <c r="B23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BE4C5CE1C5904D957CE9D9C78FD9A9" ma:contentTypeVersion="2" ma:contentTypeDescription="Een nieuw document maken." ma:contentTypeScope="" ma:versionID="29d8eb45a2a68141a76d4bb12f418a5f">
  <xsd:schema xmlns:xsd="http://www.w3.org/2001/XMLSchema" xmlns:xs="http://www.w3.org/2001/XMLSchema" xmlns:p="http://schemas.microsoft.com/office/2006/metadata/properties" xmlns:ns3="0f905d01-a822-4678-a517-1a71f3d96554" targetNamespace="http://schemas.microsoft.com/office/2006/metadata/properties" ma:root="true" ma:fieldsID="aba4a1ac79f2a78abe1a24ba81551884" ns3:_="">
    <xsd:import namespace="0f905d01-a822-4678-a517-1a71f3d965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905d01-a822-4678-a517-1a71f3d965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1541FE-3598-44C5-9C89-D91B3C6D19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905d01-a822-4678-a517-1a71f3d965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6A415E-914F-49A7-8BB8-016CD1AE27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66B189-3535-457B-9A85-5E817E85E919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0f905d01-a822-4678-a517-1a71f3d9655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2.3 (a)</vt:lpstr>
      <vt:lpstr>Task 2.3 (b)</vt:lpstr>
      <vt:lpstr>Task 2.3 (c)</vt:lpstr>
      <vt:lpstr>Task 2.4 (a)</vt:lpstr>
      <vt:lpstr>Task 2.4 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Rapa</dc:creator>
  <cp:lastModifiedBy>Matteo Rapa</cp:lastModifiedBy>
  <dcterms:created xsi:type="dcterms:W3CDTF">2022-10-05T23:09:45Z</dcterms:created>
  <dcterms:modified xsi:type="dcterms:W3CDTF">2022-10-07T07:48:57Z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0x01010003BE4C5CE1C5904D957CE9D9C78FD9A9</vt:lpwstr>
  </property>
</Properties>
</file>