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0B181D95-CA5A-4A43-BF8E-A6A32F21AADA}" xr6:coauthVersionLast="47" xr6:coauthVersionMax="47" xr10:uidLastSave="{00000000-0000-0000-0000-000000000000}"/>
  <bookViews>
    <workbookView xWindow="2360" yWindow="1660" windowWidth="38400" windowHeight="19580" activeTab="7" xr2:uid="{B6FFC9D5-A7B0-E749-9EB4-EB5826943C9A}"/>
  </bookViews>
  <sheets>
    <sheet name="Ex 2.5 a" sheetId="2" r:id="rId1"/>
    <sheet name="Ex 2.5 b" sheetId="3" r:id="rId2"/>
    <sheet name="Ex 2.5b with non linear " sheetId="11" state="hidden" r:id="rId3"/>
    <sheet name="2.3 a" sheetId="4" r:id="rId4"/>
    <sheet name="2.3 b" sheetId="5" r:id="rId5"/>
    <sheet name="2.3 c" sheetId="6" r:id="rId6"/>
    <sheet name="2.4 a" sheetId="7" r:id="rId7"/>
    <sheet name="2.4 b" sheetId="12" r:id="rId8"/>
    <sheet name="Test 2.5" sheetId="1" state="hidden" r:id="rId9"/>
  </sheets>
  <definedNames>
    <definedName name="solver_adj" localSheetId="3" hidden="1">'2.3 a'!$G$4:$G$8</definedName>
    <definedName name="solver_adj" localSheetId="4" hidden="1">'2.3 b'!$G$4:$G$8,'2.3 b'!$B$19,'2.3 b'!$E$22</definedName>
    <definedName name="solver_adj" localSheetId="5" hidden="1">'2.3 c'!$G$4:$G$8</definedName>
    <definedName name="solver_adj" localSheetId="6" hidden="1">'2.4 a'!$B$12:$E$14</definedName>
    <definedName name="solver_adj" localSheetId="7" hidden="1">'2.4 b'!$B$11:$E$13,'2.4 b'!$I$11:$L$13</definedName>
    <definedName name="solver_adj" localSheetId="0" hidden="1">'Ex 2.5 a'!$B$4:$B$28</definedName>
    <definedName name="solver_adj" localSheetId="1" hidden="1">'Ex 2.5 b'!$C$4:$C$11,'Ex 2.5 b'!$D$19:$AA$19</definedName>
    <definedName name="solver_adj" localSheetId="2" hidden="1">'Ex 2.5b with non linear '!$C$3:$C$10</definedName>
    <definedName name="solver_adj" localSheetId="8" hidden="1">'Test 2.5'!$F$2:$F$26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8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8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ng" localSheetId="6" hidden="1">2</definedName>
    <definedName name="solver_eng" localSheetId="7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ng" localSheetId="8" hidden="1">2</definedName>
    <definedName name="solver_est" localSheetId="4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8" hidden="1">2147483647</definedName>
    <definedName name="solver_lhs1" localSheetId="3" hidden="1">'2.3 a'!$B$10:$E$10</definedName>
    <definedName name="solver_lhs1" localSheetId="4" hidden="1">'2.3 b'!$B$10:$E$10</definedName>
    <definedName name="solver_lhs1" localSheetId="5" hidden="1">'2.3 c'!$B$10:$E$10</definedName>
    <definedName name="solver_lhs1" localSheetId="6" hidden="1">'2.4 a'!$B$15:$E$15</definedName>
    <definedName name="solver_lhs1" localSheetId="7" hidden="1">'2.4 b'!$B$11:$E$13</definedName>
    <definedName name="solver_lhs1" localSheetId="0" hidden="1">'Ex 2.5 a'!$B$4:$B$28</definedName>
    <definedName name="solver_lhs1" localSheetId="1" hidden="1">'Ex 2.5 b'!$C$4:$C$11</definedName>
    <definedName name="solver_lhs1" localSheetId="2" hidden="1">'Ex 2.5b with non linear '!$C$3:$C$10</definedName>
    <definedName name="solver_lhs1" localSheetId="8" hidden="1">'Test 2.5'!$F$2:$F$26</definedName>
    <definedName name="solver_lhs2" localSheetId="3" hidden="1">'2.3 a'!$G$4:$G$8</definedName>
    <definedName name="solver_lhs2" localSheetId="4" hidden="1">'2.3 b'!$B$19</definedName>
    <definedName name="solver_lhs2" localSheetId="5" hidden="1">'2.3 c'!$G$4:$G$8</definedName>
    <definedName name="solver_lhs2" localSheetId="6" hidden="1">'2.4 a'!$F$12:$F$14</definedName>
    <definedName name="solver_lhs2" localSheetId="7" hidden="1">'2.4 b'!$B$11:$E$13</definedName>
    <definedName name="solver_lhs2" localSheetId="0" hidden="1">'Ex 2.5 a'!$C$30:$Z$30</definedName>
    <definedName name="solver_lhs2" localSheetId="1" hidden="1">'Ex 2.5 b'!$C$4:$C$11</definedName>
    <definedName name="solver_lhs2" localSheetId="2" hidden="1">'Ex 2.5b with non linear '!$C$3:$C$10</definedName>
    <definedName name="solver_lhs2" localSheetId="8" hidden="1">'Test 2.5'!$N$2:$N$25</definedName>
    <definedName name="solver_lhs3" localSheetId="3" hidden="1">'2.3 a'!$G$4:$G$8</definedName>
    <definedName name="solver_lhs3" localSheetId="4" hidden="1">'2.3 b'!$E$22</definedName>
    <definedName name="solver_lhs3" localSheetId="7" hidden="1">'2.4 b'!$B$14:$E$14</definedName>
    <definedName name="solver_lhs3" localSheetId="1" hidden="1">'Ex 2.5 b'!$D$19:$AA$19</definedName>
    <definedName name="solver_lhs4" localSheetId="4" hidden="1">'2.3 b'!$E$22</definedName>
    <definedName name="solver_lhs4" localSheetId="7" hidden="1">'2.4 b'!$F$11:$F$13</definedName>
    <definedName name="solver_lhs4" localSheetId="1" hidden="1">'Ex 2.5 b'!$D$19:$AA$19</definedName>
    <definedName name="solver_lhs5" localSheetId="4" hidden="1">'2.3 b'!$G$8</definedName>
    <definedName name="solver_lhs5" localSheetId="7" hidden="1">'2.4 b'!$I$11:$L$13</definedName>
    <definedName name="solver_lhs5" localSheetId="1" hidden="1">'Ex 2.5 b'!$D$19:$AA$19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lin" localSheetId="6" hidden="1">1</definedName>
    <definedName name="solver_lin" localSheetId="7" hidden="1">1</definedName>
    <definedName name="solver_lin" localSheetId="0" hidden="1">1</definedName>
    <definedName name="solver_lin" localSheetId="1" hidden="1">1</definedName>
    <definedName name="solver_lin" localSheetId="2" hidden="1">2</definedName>
    <definedName name="solver_lin" localSheetId="8" hidden="1">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8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8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8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8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8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8" hidden="1">2147483647</definedName>
    <definedName name="solver_num" localSheetId="3" hidden="1">2</definedName>
    <definedName name="solver_num" localSheetId="4" hidden="1">5</definedName>
    <definedName name="solver_num" localSheetId="5" hidden="1">2</definedName>
    <definedName name="solver_num" localSheetId="6" hidden="1">2</definedName>
    <definedName name="solver_num" localSheetId="7" hidden="1">5</definedName>
    <definedName name="solver_num" localSheetId="0" hidden="1">2</definedName>
    <definedName name="solver_num" localSheetId="1" hidden="1">5</definedName>
    <definedName name="solver_num" localSheetId="2" hidden="1">2</definedName>
    <definedName name="solver_num" localSheetId="8" hidden="1">2</definedName>
    <definedName name="solver_nwt" localSheetId="4" hidden="1">1</definedName>
    <definedName name="solver_nwt" localSheetId="7" hidden="1">1</definedName>
    <definedName name="solver_opt" localSheetId="3" hidden="1">'2.3 a'!$B$13</definedName>
    <definedName name="solver_opt" localSheetId="4" hidden="1">'2.3 b'!$B$28</definedName>
    <definedName name="solver_opt" localSheetId="5" hidden="1">'2.3 c'!$B$13</definedName>
    <definedName name="solver_opt" localSheetId="6" hidden="1">'2.4 a'!$B$18</definedName>
    <definedName name="solver_opt" localSheetId="7" hidden="1">'2.4 b'!$B$17</definedName>
    <definedName name="solver_opt" localSheetId="0" hidden="1">'Ex 2.5 a'!$B$34</definedName>
    <definedName name="solver_opt" localSheetId="1" hidden="1">'Ex 2.5 b'!$C$27</definedName>
    <definedName name="solver_opt" localSheetId="2" hidden="1">'Ex 2.5b with non linear '!$C$20</definedName>
    <definedName name="solver_opt" localSheetId="8" hidden="1">'Test 2.5'!$G$28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8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8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1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" localSheetId="8" hidden="1">4</definedName>
    <definedName name="solver_rel2" localSheetId="3" hidden="1">3</definedName>
    <definedName name="solver_rel2" localSheetId="4" hidden="1">5</definedName>
    <definedName name="solver_rel2" localSheetId="5" hidden="1">4</definedName>
    <definedName name="solver_rel2" localSheetId="6" hidden="1">1</definedName>
    <definedName name="solver_rel2" localSheetId="7" hidden="1">4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8" hidden="1">3</definedName>
    <definedName name="solver_rel3" localSheetId="3" hidden="1">3</definedName>
    <definedName name="solver_rel3" localSheetId="4" hidden="1">1</definedName>
    <definedName name="solver_rel3" localSheetId="7" hidden="1">3</definedName>
    <definedName name="solver_rel3" localSheetId="1" hidden="1">4</definedName>
    <definedName name="solver_rel4" localSheetId="4" hidden="1">1</definedName>
    <definedName name="solver_rel4" localSheetId="7" hidden="1">1</definedName>
    <definedName name="solver_rel4" localSheetId="1" hidden="1">3</definedName>
    <definedName name="solver_rel5" localSheetId="4" hidden="1">3</definedName>
    <definedName name="solver_rel5" localSheetId="7" hidden="1">5</definedName>
    <definedName name="solver_rel5" localSheetId="1" hidden="1">3</definedName>
    <definedName name="solver_rhs1" localSheetId="3" hidden="1">'2.3 a'!$B$11:$E$11</definedName>
    <definedName name="solver_rhs1" localSheetId="4" hidden="1">'2.3 b'!$B$11:$E$11</definedName>
    <definedName name="solver_rhs1" localSheetId="5" hidden="1">'2.3 c'!$B$11:$E$11</definedName>
    <definedName name="solver_rhs1" localSheetId="6" hidden="1">'2.4 a'!$B$7:$E$7</definedName>
    <definedName name="solver_rhs1" localSheetId="7" hidden="1">'2.4 b'!$I$18:$L$20</definedName>
    <definedName name="solver_rhs1" localSheetId="0" hidden="1">"integer"</definedName>
    <definedName name="solver_rhs1" localSheetId="1" hidden="1">"integer"</definedName>
    <definedName name="solver_rhs1" localSheetId="2" hidden="1">"integer"</definedName>
    <definedName name="solver_rhs1" localSheetId="8" hidden="1">"integer"</definedName>
    <definedName name="solver_rhs2" localSheetId="3" hidden="1">0</definedName>
    <definedName name="solver_rhs2" localSheetId="4" hidden="1">"binary"</definedName>
    <definedName name="solver_rhs2" localSheetId="5" hidden="1">"integer"</definedName>
    <definedName name="solver_rhs2" localSheetId="6" hidden="1">'2.4 a'!$F$4:$F$6</definedName>
    <definedName name="solver_rhs2" localSheetId="7" hidden="1">"integer"</definedName>
    <definedName name="solver_rhs2" localSheetId="0" hidden="1">'Ex 2.5 a'!$C$32:$Z$32</definedName>
    <definedName name="solver_rhs2" localSheetId="1" hidden="1">0</definedName>
    <definedName name="solver_rhs2" localSheetId="2" hidden="1">0</definedName>
    <definedName name="solver_rhs2" localSheetId="8" hidden="1">'Test 2.5'!$K$2:$K$25</definedName>
    <definedName name="solver_rhs3" localSheetId="3" hidden="1">0</definedName>
    <definedName name="solver_rhs3" localSheetId="4" hidden="1">'2.3 b'!$B$22</definedName>
    <definedName name="solver_rhs3" localSheetId="7" hidden="1">'2.4 b'!$B$6:$E$6</definedName>
    <definedName name="solver_rhs3" localSheetId="1" hidden="1">"integer"</definedName>
    <definedName name="solver_rhs4" localSheetId="4" hidden="1">'2.3 b'!$C$22</definedName>
    <definedName name="solver_rhs4" localSheetId="7" hidden="1">'2.4 b'!$F$3:$F$5</definedName>
    <definedName name="solver_rhs4" localSheetId="1" hidden="1">'Ex 2.5 b'!$D$17:$AA$17</definedName>
    <definedName name="solver_rhs5" localSheetId="4" hidden="1">'2.3 b'!$B$24</definedName>
    <definedName name="solver_rhs5" localSheetId="7" hidden="1">"binary"</definedName>
    <definedName name="solver_rhs5" localSheetId="1" hidden="1">'Ex 2.5 b'!$D$18:$AA$18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8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8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8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8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8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8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8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8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8" hidden="1">0</definedName>
    <definedName name="solver_ver" localSheetId="3" hidden="1">2</definedName>
    <definedName name="solver_ver" localSheetId="4" hidden="1">3</definedName>
    <definedName name="solver_ver" localSheetId="5" hidden="1">2</definedName>
    <definedName name="solver_ver" localSheetId="6" hidden="1">2</definedName>
    <definedName name="solver_ver" localSheetId="7" hidden="1">3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8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2" l="1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B22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<sst xmlns="http://schemas.openxmlformats.org/spreadsheetml/2006/main" count="382" uniqueCount="184">
  <si>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</si>
  <si>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</si>
  <si>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</si>
  <si>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</si>
  <si>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</si>
  <si>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</si>
  <si>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</si>
  <si>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</si>
  <si>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</si>
  <si>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</si>
  <si>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</si>
  <si>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</si>
  <si>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</si>
  <si>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</si>
  <si>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</si>
  <si>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</si>
  <si>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</si>
  <si>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</si>
  <si>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</si>
  <si>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</si>
  <si>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</si>
  <si>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</si>
  <si>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</si>
  <si>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</si>
  <si>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</si>
  <si>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</si>
  <si>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</si>
  <si>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</si>
  <si>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</si>
  <si>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</si>
  <si>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</si>
  <si>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</si>
  <si>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</si>
  <si>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</si>
  <si>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</si>
  <si>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</si>
  <si>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</si>
  <si>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</si>
  <si>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</si>
  <si>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</si>
  <si>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</si>
  <si>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</si>
  <si>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</si>
  <si>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</si>
  <si>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</si>
  <si>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</si>
  <si>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</si>
  <si>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</si>
  <si>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</si>
  <si>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</si>
  <si>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</si>
  <si>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</si>
  <si>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</si>
  <si>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</si>
  <si>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</si>
  <si>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</si>
  <si>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</si>
  <si>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</si>
  <si>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</si>
  <si>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</si>
  <si>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</si>
  <si>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</si>
  <si>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</si>
  <si>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</si>
  <si>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</si>
  <si>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</si>
  <si>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</si>
  <si>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</si>
  <si>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</si>
  <si>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</si>
  <si>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</si>
  <si>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</si>
  <si>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</si>
  <si>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</si>
  <si>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</si>
  <si>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</si>
  <si>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</si>
  <si>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</si>
  <si>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</si>
  <si>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</si>
  <si>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</si>
  <si>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</si>
  <si>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</si>
  <si>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</si>
  <si>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</si>
  <si>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</si>
  <si>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</si>
  <si>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</si>
  <si>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</si>
  <si>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</si>
  <si>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</si>
  <si>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</si>
  <si>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</si>
  <si>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</si>
  <si>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</si>
  <si>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</si>
  <si>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</si>
  <si>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</si>
  <si>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</si>
  <si>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</si>
  <si>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</si>
  <si>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</si>
  <si>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</si>
  <si>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</si>
  <si>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</si>
  <si>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</si>
  <si>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</si>
  <si>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</si>
  <si>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</si>
  <si>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</si>
  <si>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</si>
  <si>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</si>
  <si>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</si>
  <si>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</si>
  <si>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</si>
  <si>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</si>
  <si>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</si>
  <si>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</si>
  <si>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</si>
  <si>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</si>
  <si>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</si>
  <si>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</si>
  <si>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</si>
  <si>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</si>
  <si>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</si>
  <si>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</si>
  <si>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</si>
  <si>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</si>
  <si>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</si>
  <si>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</si>
  <si>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</si>
  <si>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</si>
  <si>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</si>
  <si>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Large constant</t>
  </si>
  <si>
    <t>Upperbound 2</t>
  </si>
  <si>
    <t>Addition opportunity</t>
  </si>
  <si>
    <t>Add amount</t>
  </si>
  <si>
    <t>Threshold for add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</si>
  <si>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</si>
  <si>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</si>
  <si>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</si>
  <si>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</si>
  <si>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</si>
  <si>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</si>
  <si>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</si>
  <si>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</si>
  <si>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</si>
  <si>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</si>
  <si>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</si>
  <si>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</si>
  <si>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</si>
  <si>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</si>
  <si>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</si>
  <si>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</si>
  <si>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</si>
  <si>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</si>
  <si>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</si>
  <si>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</si>
  <si>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</si>
  <si>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</si>
  <si>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</si>
  <si>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</si>
  <si>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</si>
  <si>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</si>
  <si>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</si>
  <si>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</si>
  <si>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</si>
  <si>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</si>
  <si>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</si>
  <si>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</si>
  <si>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</si>
  <si>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</si>
  <si>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</si>
  <si>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</si>
  <si>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</si>
  <si>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Upper bound</t>
  </si>
  <si>
    <t>Total peanut price</t>
  </si>
  <si>
    <t>Decision indicator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</si>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</sst>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596900</xdr:colOff>
      <xdr:row>1</xdr:row>
      <xdr:rowOff>177800</xdr:rowOff>
    </xdr:from>
    <xdr:to>
      <xdr:col>21</xdr:col>
      <xdr:colOff>825500</xdr:colOff>
      <xdr:row>21</xdr:row>
      <xdr:rowOff>73651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5CAFB-CBB5-BC78-C97A-3AEEEB74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1100" y="381000"/>
          <a:ext cx="7772400" cy="395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F53" sqref="F53"/>
    </sheetView>
  </sheetViews>
  <sheetFormatPr baseColWidth="10" defaultColWidth="11" defaultRowHeight="16"/>
  <cols>
    <col min="1" max="1" width="12.83203125" customWidth="1"/>
    <col min="2" max="2" width="14.33203125" customWidth="1"/>
    <col min="3" max="5" width="13.33203125" bestFit="1" customWidth="1"/>
    <col min="6" max="24" width="13.33203125" customWidth="1"/>
    <col min="25" max="26" width="13.33203125" bestFit="1" customWidth="1"/>
  </cols>
  <sheetData>
    <row r="1" spans="1:31">
      <c r="A1" s="19" t="s">
        <v>114</v>
      </c>
    </row>
    <row r="2" spans="1:31">
      <c r="C2" s="32" t="s">
        <v>146</v>
      </c>
      <c r="D2" s="32" t="s">
        <v>147</v>
      </c>
      <c r="E2" s="32" t="s">
        <v>148</v>
      </c>
      <c r="F2" s="32" t="s">
        <v>149</v>
      </c>
      <c r="G2" s="32" t="s">
        <v>150</v>
      </c>
      <c r="H2" s="32" t="s">
        <v>151</v>
      </c>
      <c r="I2" s="32" t="s">
        <v>152</v>
      </c>
      <c r="J2" s="32" t="s">
        <v>153</v>
      </c>
      <c r="K2" s="32" t="s">
        <v>154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2" t="s">
        <v>161</v>
      </c>
      <c r="S2" s="32" t="s">
        <v>162</v>
      </c>
      <c r="T2" s="32" t="s">
        <v>163</v>
      </c>
      <c r="U2" s="32" t="s">
        <v>164</v>
      </c>
      <c r="V2" s="32" t="s">
        <v>165</v>
      </c>
      <c r="W2" s="32" t="s">
        <v>166</v>
      </c>
      <c r="X2" s="32" t="s">
        <v>167</v>
      </c>
      <c r="Y2" s="32" t="s">
        <v>168</v>
      </c>
      <c r="Z2" s="32" t="s">
        <v>169</v>
      </c>
    </row>
    <row r="3" spans="1:31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>
      <c r="A34" s="15" t="s">
        <v>55</v>
      </c>
      <c r="B34" s="15">
        <f>160*SUM('Ex 2.5 a'!B4:B11) +96*SUM('Ex 2.5 a'!B12:B28)</f>
        <v>3296</v>
      </c>
    </row>
    <row r="36" spans="1:2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B38" s="17" t="s">
        <v>110</v>
      </c>
    </row>
    <row r="39" spans="1:26">
      <c r="B39" s="12" t="s">
        <v>111</v>
      </c>
    </row>
    <row r="40" spans="1:26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baseColWidth="10" defaultColWidth="11" defaultRowHeight="16"/>
  <cols>
    <col min="1" max="1" width="14.5" customWidth="1"/>
    <col min="2" max="2" width="16.6640625" customWidth="1"/>
    <col min="3" max="3" width="12.83203125" style="1" customWidth="1"/>
    <col min="4" max="27" width="12.83203125" customWidth="1"/>
  </cols>
  <sheetData>
    <row r="1" spans="1:40">
      <c r="A1" s="19" t="s">
        <v>113</v>
      </c>
      <c r="B1" s="19"/>
    </row>
    <row r="2" spans="1:40">
      <c r="D2" s="32" t="s">
        <v>146</v>
      </c>
      <c r="E2" s="32" t="s">
        <v>147</v>
      </c>
      <c r="F2" s="32" t="s">
        <v>148</v>
      </c>
      <c r="G2" s="32" t="s">
        <v>149</v>
      </c>
      <c r="H2" s="32" t="s">
        <v>150</v>
      </c>
      <c r="I2" s="32" t="s">
        <v>151</v>
      </c>
      <c r="J2" s="32" t="s">
        <v>152</v>
      </c>
      <c r="K2" s="32" t="s">
        <v>153</v>
      </c>
      <c r="L2" s="32" t="s">
        <v>154</v>
      </c>
      <c r="M2" s="32" t="s">
        <v>155</v>
      </c>
      <c r="N2" s="32" t="s">
        <v>156</v>
      </c>
      <c r="O2" s="32" t="s">
        <v>157</v>
      </c>
      <c r="P2" s="32" t="s">
        <v>158</v>
      </c>
      <c r="Q2" s="32" t="s">
        <v>159</v>
      </c>
      <c r="R2" s="32" t="s">
        <v>160</v>
      </c>
      <c r="S2" s="32" t="s">
        <v>161</v>
      </c>
      <c r="T2" s="32" t="s">
        <v>162</v>
      </c>
      <c r="U2" s="32" t="s">
        <v>163</v>
      </c>
      <c r="V2" s="32" t="s">
        <v>164</v>
      </c>
      <c r="W2" s="32" t="s">
        <v>165</v>
      </c>
      <c r="X2" s="32" t="s">
        <v>166</v>
      </c>
      <c r="Y2" s="32" t="s">
        <v>167</v>
      </c>
      <c r="Z2" s="32" t="s">
        <v>168</v>
      </c>
      <c r="AA2" s="32" t="s">
        <v>169</v>
      </c>
    </row>
    <row r="3" spans="1:40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>
      <c r="B12" s="11"/>
    </row>
    <row r="13" spans="1:40">
      <c r="B13" s="11"/>
    </row>
    <row r="14" spans="1:40" s="1" customFormat="1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>
      <c r="A17" s="11"/>
      <c r="B17" s="23" t="s">
        <v>171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>
      <c r="A18" s="11"/>
      <c r="B18" s="23" t="s">
        <v>172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>
      <c r="B19" s="11" t="s">
        <v>174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>
      <c r="C23" s="23"/>
      <c r="D23" s="23"/>
      <c r="E23" s="23"/>
      <c r="F23" s="11" t="s">
        <v>170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>
      <c r="B25" s="10"/>
      <c r="C25" s="23"/>
      <c r="D25" s="23"/>
      <c r="E25" s="23"/>
      <c r="F25" s="35" t="s">
        <v>173</v>
      </c>
      <c r="G25" s="35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>
      <c r="B26" s="11"/>
      <c r="F26" s="35"/>
      <c r="G26" s="35"/>
      <c r="H26" s="35"/>
    </row>
    <row r="27" spans="1:40">
      <c r="B27" s="15" t="s">
        <v>55</v>
      </c>
      <c r="C27" s="9">
        <f>SUM(D19:AA19)</f>
        <v>63</v>
      </c>
      <c r="F27" s="35"/>
      <c r="G27" s="35"/>
      <c r="H27" s="35"/>
    </row>
    <row r="28" spans="1:40">
      <c r="B28" s="11"/>
      <c r="F28" s="35"/>
      <c r="G28" s="35"/>
      <c r="H28" s="35"/>
    </row>
    <row r="29" spans="1:40">
      <c r="A29" s="18" t="s">
        <v>108</v>
      </c>
      <c r="B29" s="16" t="s">
        <v>109</v>
      </c>
      <c r="F29" s="35"/>
      <c r="G29" s="35"/>
      <c r="H29" s="35"/>
    </row>
    <row r="30" spans="1:40">
      <c r="B30" s="14" t="s">
        <v>110</v>
      </c>
    </row>
    <row r="31" spans="1:40">
      <c r="B31" s="20" t="s">
        <v>111</v>
      </c>
    </row>
    <row r="32" spans="1:40">
      <c r="B32" s="9" t="s">
        <v>112</v>
      </c>
    </row>
    <row r="34" spans="2:2">
      <c r="B34" s="11"/>
    </row>
    <row r="35" spans="2:2">
      <c r="B35" s="11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baseColWidth="10" defaultColWidth="11" defaultRowHeight="16"/>
  <sheetData>
    <row r="1" spans="1:27">
      <c r="C1" s="1"/>
      <c r="D1" s="32" t="s">
        <v>146</v>
      </c>
      <c r="E1" s="32" t="s">
        <v>147</v>
      </c>
      <c r="F1" s="32" t="s">
        <v>148</v>
      </c>
      <c r="G1" s="32" t="s">
        <v>149</v>
      </c>
      <c r="H1" s="32" t="s">
        <v>150</v>
      </c>
      <c r="I1" s="32" t="s">
        <v>151</v>
      </c>
      <c r="J1" s="32" t="s">
        <v>152</v>
      </c>
      <c r="K1" s="32" t="s">
        <v>153</v>
      </c>
      <c r="L1" s="32" t="s">
        <v>154</v>
      </c>
      <c r="M1" s="32" t="s">
        <v>155</v>
      </c>
      <c r="N1" s="32" t="s">
        <v>156</v>
      </c>
      <c r="O1" s="32" t="s">
        <v>157</v>
      </c>
      <c r="P1" s="32" t="s">
        <v>158</v>
      </c>
      <c r="Q1" s="32" t="s">
        <v>159</v>
      </c>
      <c r="R1" s="32" t="s">
        <v>160</v>
      </c>
      <c r="S1" s="32" t="s">
        <v>161</v>
      </c>
      <c r="T1" s="32" t="s">
        <v>162</v>
      </c>
      <c r="U1" s="32" t="s">
        <v>163</v>
      </c>
      <c r="V1" s="32" t="s">
        <v>164</v>
      </c>
      <c r="W1" s="32" t="s">
        <v>165</v>
      </c>
      <c r="X1" s="32" t="s">
        <v>166</v>
      </c>
      <c r="Y1" s="32" t="s">
        <v>167</v>
      </c>
      <c r="Z1" s="32" t="s">
        <v>168</v>
      </c>
      <c r="AA1" s="32" t="s">
        <v>169</v>
      </c>
    </row>
    <row r="2" spans="1:27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>
      <c r="B11" s="11"/>
      <c r="C11" s="1"/>
    </row>
    <row r="12" spans="1:27">
      <c r="B12" s="11"/>
      <c r="C12" s="1"/>
    </row>
    <row r="13" spans="1:27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>
      <c r="A16" s="11"/>
      <c r="B16" s="23" t="s">
        <v>171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>
      <c r="A17" s="11"/>
      <c r="B17" s="23" t="s">
        <v>172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>
      <c r="A18" s="11"/>
      <c r="B18" s="11" t="s">
        <v>174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>
      <c r="B20" s="15" t="s">
        <v>55</v>
      </c>
      <c r="C20" s="9">
        <f>SUM(D15:AA15)</f>
        <v>73</v>
      </c>
    </row>
    <row r="21" spans="1:27">
      <c r="B21" s="11"/>
      <c r="C21" s="1"/>
    </row>
    <row r="22" spans="1:27">
      <c r="A22" s="18" t="s">
        <v>108</v>
      </c>
      <c r="B22" s="16" t="s">
        <v>109</v>
      </c>
      <c r="C22" s="1"/>
    </row>
    <row r="23" spans="1:27">
      <c r="B23" s="14" t="s">
        <v>110</v>
      </c>
      <c r="C23" s="1"/>
    </row>
    <row r="24" spans="1:27">
      <c r="B24" s="20" t="s">
        <v>111</v>
      </c>
      <c r="C24" s="1"/>
    </row>
    <row r="25" spans="1:27">
      <c r="B25" s="9" t="s">
        <v>112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zoomScale="130" zoomScaleNormal="130" workbookViewId="0">
      <selection activeCell="B18" sqref="B18"/>
    </sheetView>
  </sheetViews>
  <sheetFormatPr baseColWidth="10" defaultColWidth="11" defaultRowHeight="16"/>
  <cols>
    <col min="1" max="1" width="22.1640625" customWidth="1"/>
    <col min="2" max="5" width="10.83203125" style="1"/>
  </cols>
  <sheetData>
    <row r="1" spans="1:8">
      <c r="A1" s="19" t="s">
        <v>117</v>
      </c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>
      <c r="A13" s="23" t="s">
        <v>131</v>
      </c>
      <c r="B13" s="9">
        <f>SUMPRODUCT(G4:G8,H4:H8)</f>
        <v>2.3177549194991061</v>
      </c>
    </row>
    <row r="16" spans="1:8">
      <c r="A16" s="18" t="s">
        <v>108</v>
      </c>
      <c r="B16" s="9" t="s">
        <v>109</v>
      </c>
    </row>
    <row r="17" spans="2:4">
      <c r="B17" s="14" t="s">
        <v>110</v>
      </c>
    </row>
    <row r="18" spans="2:4">
      <c r="B18" s="20" t="s">
        <v>111</v>
      </c>
    </row>
    <row r="19" spans="2:4">
      <c r="B19" s="22" t="s">
        <v>112</v>
      </c>
    </row>
    <row r="28" spans="2:4">
      <c r="D2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H34"/>
  <sheetViews>
    <sheetView topLeftCell="A12" workbookViewId="0">
      <selection activeCell="E22" sqref="E22"/>
    </sheetView>
  </sheetViews>
  <sheetFormatPr baseColWidth="10" defaultColWidth="11" defaultRowHeight="16"/>
  <cols>
    <col min="1" max="1" width="21.83203125" customWidth="1"/>
    <col min="2" max="2" width="15.33203125" customWidth="1"/>
    <col min="3" max="3" width="14.5" customWidth="1"/>
  </cols>
  <sheetData>
    <row r="1" spans="1:8">
      <c r="A1" s="19" t="s">
        <v>132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7.7146690518783565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9.2799642218246881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150.02236135957068</v>
      </c>
      <c r="D10" s="14">
        <f>SUMPRODUCT(D4:D8,G4:G8)</f>
        <v>100.00000000000001</v>
      </c>
      <c r="E10" s="14">
        <f>SUMPRODUCT(E4:E8,G4:G8)</f>
        <v>250.00000000000006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A12" s="1"/>
      <c r="B12" s="27"/>
      <c r="C12" s="27"/>
      <c r="D12" s="27"/>
      <c r="E12" s="27"/>
    </row>
    <row r="13" spans="1:8">
      <c r="A13" s="1" t="s">
        <v>135</v>
      </c>
      <c r="B13" s="27"/>
      <c r="C13" s="27"/>
      <c r="D13" s="27"/>
      <c r="E13" s="27"/>
    </row>
    <row r="14" spans="1:8">
      <c r="A14" s="1" t="s">
        <v>136</v>
      </c>
      <c r="B14" s="24">
        <v>0.1</v>
      </c>
      <c r="C14" s="1"/>
      <c r="D14" s="1"/>
      <c r="E14" s="1"/>
    </row>
    <row r="15" spans="1:8">
      <c r="A15" t="s">
        <v>137</v>
      </c>
      <c r="B15" s="24">
        <v>5</v>
      </c>
      <c r="C15" s="1"/>
      <c r="D15" s="1"/>
      <c r="E15" s="1"/>
    </row>
    <row r="16" spans="1:8">
      <c r="A16" t="s">
        <v>133</v>
      </c>
      <c r="B16" s="24">
        <v>10000</v>
      </c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27"/>
      <c r="C18" s="27"/>
      <c r="D18" s="27"/>
      <c r="E18" s="27"/>
    </row>
    <row r="19" spans="1:5">
      <c r="A19" s="1" t="s">
        <v>177</v>
      </c>
      <c r="B19" s="33">
        <v>0</v>
      </c>
      <c r="C19" s="27"/>
      <c r="D19" s="27"/>
      <c r="E19" s="27"/>
    </row>
    <row r="20" spans="1:5">
      <c r="A20" s="1"/>
    </row>
    <row r="21" spans="1:5">
      <c r="B21" t="s">
        <v>175</v>
      </c>
      <c r="C21" t="s">
        <v>134</v>
      </c>
      <c r="E21" t="s">
        <v>178</v>
      </c>
    </row>
    <row r="22" spans="1:5">
      <c r="A22" t="s">
        <v>139</v>
      </c>
      <c r="B22" s="17">
        <f>(G8-5)*B14</f>
        <v>0.42799642218246881</v>
      </c>
      <c r="C22" s="17">
        <f>B19*B16</f>
        <v>0</v>
      </c>
      <c r="E22" s="12">
        <v>0</v>
      </c>
    </row>
    <row r="23" spans="1:5">
      <c r="B23" s="11"/>
      <c r="C23" s="11"/>
      <c r="D23" s="11"/>
      <c r="E23" s="11"/>
    </row>
    <row r="24" spans="1:5">
      <c r="A24" t="s">
        <v>138</v>
      </c>
      <c r="B24" s="17">
        <f>B15*B19</f>
        <v>0</v>
      </c>
      <c r="C24" s="11"/>
      <c r="D24" s="11"/>
      <c r="E24" s="11"/>
    </row>
    <row r="25" spans="1:5">
      <c r="B25" s="11"/>
      <c r="C25" s="11"/>
      <c r="D25" s="11"/>
      <c r="E25" s="11"/>
    </row>
    <row r="26" spans="1:5">
      <c r="A26" t="s">
        <v>176</v>
      </c>
      <c r="C26" s="11"/>
      <c r="D26" s="11"/>
      <c r="E26" s="11"/>
    </row>
    <row r="27" spans="1:5">
      <c r="C27" s="11"/>
      <c r="D27" s="11"/>
      <c r="E27" s="11"/>
    </row>
    <row r="28" spans="1:5">
      <c r="A28" s="23" t="s">
        <v>131</v>
      </c>
      <c r="B28" s="34">
        <f>SUMPRODUCT(G4:G8,H4:H8)+E22</f>
        <v>2.3177549194991061</v>
      </c>
      <c r="C28" s="1"/>
      <c r="D28" s="1"/>
      <c r="E28" s="1"/>
    </row>
    <row r="29" spans="1:5">
      <c r="B29" s="1"/>
      <c r="C29" s="1"/>
      <c r="D29" s="1"/>
      <c r="E29" s="1"/>
    </row>
    <row r="30" spans="1:5">
      <c r="A30" s="18" t="s">
        <v>108</v>
      </c>
      <c r="B30" s="9" t="s">
        <v>109</v>
      </c>
      <c r="C30" s="1"/>
      <c r="D30" s="1"/>
      <c r="E30" s="1"/>
    </row>
    <row r="31" spans="1:5">
      <c r="B31" s="14" t="s">
        <v>110</v>
      </c>
      <c r="C31" s="1"/>
      <c r="D31" s="1"/>
      <c r="E31" s="1"/>
    </row>
    <row r="32" spans="1:5">
      <c r="B32" s="20" t="s">
        <v>111</v>
      </c>
      <c r="C32" s="1"/>
      <c r="D32" s="1"/>
      <c r="E32" s="1"/>
    </row>
    <row r="33" spans="2:5">
      <c r="B33" s="22" t="s">
        <v>112</v>
      </c>
      <c r="C33" s="1"/>
      <c r="D33" s="1"/>
      <c r="E33" s="1"/>
    </row>
    <row r="34" spans="2:5">
      <c r="B34" s="1"/>
      <c r="C34" s="1"/>
      <c r="D34" s="1"/>
      <c r="E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zoomScale="140" zoomScaleNormal="140" workbookViewId="0">
      <selection activeCell="K10" sqref="K10"/>
    </sheetView>
  </sheetViews>
  <sheetFormatPr baseColWidth="10" defaultColWidth="11" defaultRowHeight="16"/>
  <sheetData>
    <row r="1" spans="1:8">
      <c r="A1" s="19" t="s">
        <v>117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B12" s="1"/>
      <c r="C12" s="1"/>
      <c r="D12" s="1"/>
      <c r="E12" s="1"/>
    </row>
    <row r="13" spans="1:8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A16" s="18" t="s">
        <v>108</v>
      </c>
      <c r="B16" s="9" t="s">
        <v>109</v>
      </c>
      <c r="C16" s="1"/>
      <c r="D16" s="1"/>
      <c r="E16" s="1"/>
    </row>
    <row r="17" spans="2:5">
      <c r="B17" s="14" t="s">
        <v>110</v>
      </c>
      <c r="C17" s="1"/>
      <c r="D17" s="1"/>
      <c r="E17" s="1"/>
    </row>
    <row r="18" spans="2:5">
      <c r="B18" s="20" t="s">
        <v>111</v>
      </c>
      <c r="C18" s="1"/>
      <c r="D18" s="1"/>
      <c r="E18" s="1"/>
    </row>
    <row r="19" spans="2:5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workbookViewId="0">
      <selection activeCell="M25" sqref="M25"/>
    </sheetView>
  </sheetViews>
  <sheetFormatPr baseColWidth="10" defaultColWidth="11" defaultRowHeight="16"/>
  <sheetData>
    <row r="3" spans="1:6">
      <c r="A3" t="s">
        <v>140</v>
      </c>
      <c r="B3">
        <v>1</v>
      </c>
      <c r="C3">
        <v>2</v>
      </c>
      <c r="D3">
        <v>3</v>
      </c>
      <c r="E3">
        <v>4</v>
      </c>
      <c r="F3" t="s">
        <v>141</v>
      </c>
    </row>
    <row r="4" spans="1:6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>
      <c r="A10" t="s">
        <v>142</v>
      </c>
    </row>
    <row r="11" spans="1:6">
      <c r="A11" t="s">
        <v>143</v>
      </c>
      <c r="B11">
        <v>1</v>
      </c>
      <c r="C11">
        <v>2</v>
      </c>
      <c r="D11">
        <v>3</v>
      </c>
      <c r="E11">
        <v>4</v>
      </c>
      <c r="F11" t="s">
        <v>144</v>
      </c>
    </row>
    <row r="12" spans="1:6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>
      <c r="A15" t="s">
        <v>145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>
      <c r="A18" t="s">
        <v>55</v>
      </c>
      <c r="B18" s="15">
        <f>SUMPRODUCT(B12:E14,B4:E6)</f>
        <v>460</v>
      </c>
      <c r="E18" s="36" t="s">
        <v>183</v>
      </c>
      <c r="F18" s="37"/>
      <c r="G18" s="37"/>
      <c r="H18" s="37"/>
      <c r="I18" s="37"/>
      <c r="J18" s="37"/>
    </row>
    <row r="19" spans="1:10">
      <c r="E19" s="37"/>
      <c r="F19" s="37"/>
      <c r="G19" s="37"/>
      <c r="H19" s="37"/>
      <c r="I19" s="37"/>
      <c r="J19" s="37"/>
    </row>
    <row r="20" spans="1:10">
      <c r="A20" s="18" t="s">
        <v>108</v>
      </c>
      <c r="B20" s="31" t="s">
        <v>109</v>
      </c>
      <c r="E20" s="37"/>
      <c r="F20" s="37"/>
      <c r="G20" s="37"/>
      <c r="H20" s="37"/>
      <c r="I20" s="37"/>
      <c r="J20" s="37"/>
    </row>
    <row r="21" spans="1:10">
      <c r="B21" s="17" t="s">
        <v>110</v>
      </c>
      <c r="E21" s="37"/>
      <c r="F21" s="37"/>
      <c r="G21" s="37"/>
      <c r="H21" s="37"/>
      <c r="I21" s="37"/>
      <c r="J21" s="37"/>
    </row>
    <row r="22" spans="1:10">
      <c r="B22" s="12" t="s">
        <v>111</v>
      </c>
      <c r="E22" s="37"/>
      <c r="F22" s="37"/>
      <c r="G22" s="37"/>
      <c r="H22" s="37"/>
      <c r="I22" s="37"/>
      <c r="J22" s="37"/>
    </row>
    <row r="23" spans="1:10">
      <c r="B23" s="15" t="s">
        <v>112</v>
      </c>
      <c r="E23" s="37"/>
      <c r="F23" s="37"/>
      <c r="G23" s="37"/>
      <c r="H23" s="37"/>
      <c r="I23" s="37"/>
      <c r="J23" s="37"/>
    </row>
    <row r="24" spans="1:10">
      <c r="E24" s="37"/>
      <c r="F24" s="37"/>
      <c r="G24" s="37"/>
      <c r="H24" s="37"/>
      <c r="I24" s="37"/>
      <c r="J24" s="37"/>
    </row>
    <row r="25" spans="1:10">
      <c r="E25" s="37"/>
      <c r="F25" s="37"/>
      <c r="G25" s="37"/>
      <c r="H25" s="37"/>
      <c r="I25" s="37"/>
      <c r="J25" s="37"/>
    </row>
    <row r="26" spans="1:10" ht="55" customHeight="1">
      <c r="E26" s="37"/>
      <c r="F26" s="37"/>
      <c r="G26" s="37"/>
      <c r="H26" s="37"/>
      <c r="I26" s="37"/>
      <c r="J26" s="37"/>
    </row>
  </sheetData>
  <mergeCells count="1">
    <mergeCell ref="E18:J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abSelected="1" workbookViewId="0">
      <selection activeCell="O32" sqref="O32"/>
    </sheetView>
  </sheetViews>
  <sheetFormatPr baseColWidth="10" defaultColWidth="11" defaultRowHeight="16"/>
  <cols>
    <col min="8" max="8" width="20" customWidth="1"/>
  </cols>
  <sheetData>
    <row r="2" spans="1:22">
      <c r="A2" t="s">
        <v>140</v>
      </c>
      <c r="B2">
        <v>1</v>
      </c>
      <c r="C2">
        <v>2</v>
      </c>
      <c r="D2">
        <v>3</v>
      </c>
      <c r="E2">
        <v>4</v>
      </c>
      <c r="F2" t="s">
        <v>141</v>
      </c>
    </row>
    <row r="3" spans="1:22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38"/>
      <c r="P4" s="39"/>
      <c r="Q4" s="39"/>
      <c r="R4" s="39"/>
      <c r="S4" s="39"/>
      <c r="T4" s="39"/>
      <c r="U4" s="39"/>
      <c r="V4" s="39"/>
    </row>
    <row r="5" spans="1:22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39"/>
      <c r="P5" s="39"/>
      <c r="Q5" s="39"/>
      <c r="R5" s="39"/>
      <c r="S5" s="39"/>
      <c r="T5" s="39"/>
      <c r="U5" s="39"/>
      <c r="V5" s="39"/>
    </row>
    <row r="6" spans="1:22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39"/>
      <c r="P6" s="39"/>
      <c r="Q6" s="39"/>
      <c r="R6" s="39"/>
      <c r="S6" s="39"/>
      <c r="T6" s="39"/>
      <c r="U6" s="39"/>
      <c r="V6" s="39"/>
    </row>
    <row r="7" spans="1:22">
      <c r="H7" s="30" t="s">
        <v>180</v>
      </c>
      <c r="I7" s="30">
        <v>10000</v>
      </c>
      <c r="O7" s="39"/>
      <c r="P7" s="39"/>
      <c r="Q7" s="39"/>
      <c r="R7" s="39"/>
      <c r="S7" s="39"/>
      <c r="T7" s="39"/>
      <c r="U7" s="39"/>
      <c r="V7" s="39"/>
    </row>
    <row r="8" spans="1:22">
      <c r="O8" s="39"/>
      <c r="P8" s="39"/>
      <c r="Q8" s="39"/>
      <c r="R8" s="39"/>
      <c r="S8" s="39"/>
      <c r="T8" s="39"/>
      <c r="U8" s="39"/>
      <c r="V8" s="39"/>
    </row>
    <row r="9" spans="1:22">
      <c r="A9" t="s">
        <v>142</v>
      </c>
      <c r="H9" s="10" t="s">
        <v>179</v>
      </c>
      <c r="O9" s="39"/>
      <c r="P9" s="39"/>
      <c r="Q9" s="39"/>
      <c r="R9" s="39"/>
      <c r="S9" s="39"/>
      <c r="T9" s="39"/>
      <c r="U9" s="39"/>
      <c r="V9" s="39"/>
    </row>
    <row r="10" spans="1:22">
      <c r="A10" t="s">
        <v>143</v>
      </c>
      <c r="B10">
        <v>1</v>
      </c>
      <c r="C10">
        <v>2</v>
      </c>
      <c r="D10">
        <v>3</v>
      </c>
      <c r="E10">
        <v>4</v>
      </c>
      <c r="F10" t="s">
        <v>144</v>
      </c>
      <c r="H10" t="s">
        <v>143</v>
      </c>
      <c r="I10">
        <v>1</v>
      </c>
      <c r="J10">
        <v>2</v>
      </c>
      <c r="K10">
        <v>3</v>
      </c>
      <c r="L10">
        <v>4</v>
      </c>
      <c r="O10" s="39"/>
      <c r="P10" s="39"/>
      <c r="Q10" s="39"/>
      <c r="R10" s="39"/>
      <c r="S10" s="39"/>
      <c r="T10" s="39"/>
      <c r="U10" s="39"/>
      <c r="V10" s="39"/>
    </row>
    <row r="11" spans="1:22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39"/>
      <c r="P11" s="39"/>
      <c r="Q11" s="39"/>
      <c r="R11" s="39"/>
      <c r="S11" s="39"/>
      <c r="T11" s="39"/>
      <c r="U11" s="39"/>
      <c r="V11" s="39"/>
    </row>
    <row r="12" spans="1:22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39"/>
      <c r="P12" s="39"/>
      <c r="Q12" s="39"/>
      <c r="R12" s="39"/>
      <c r="S12" s="39"/>
      <c r="T12" s="39"/>
      <c r="U12" s="39"/>
      <c r="V12" s="39"/>
    </row>
    <row r="13" spans="1:22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39"/>
      <c r="P13" s="39"/>
      <c r="Q13" s="39"/>
      <c r="R13" s="39"/>
      <c r="S13" s="39"/>
      <c r="T13" s="39"/>
      <c r="U13" s="39"/>
      <c r="V13" s="39"/>
    </row>
    <row r="14" spans="1:22">
      <c r="A14" t="s">
        <v>145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181</v>
      </c>
      <c r="I14" s="17">
        <f>SUM(I11:L13)</f>
        <v>5</v>
      </c>
      <c r="O14" s="39"/>
      <c r="P14" s="39"/>
      <c r="Q14" s="39"/>
      <c r="R14" s="39"/>
      <c r="S14" s="39"/>
      <c r="T14" s="39"/>
      <c r="U14" s="39"/>
      <c r="V14" s="39"/>
    </row>
    <row r="15" spans="1:22">
      <c r="O15" s="39"/>
      <c r="P15" s="39"/>
      <c r="Q15" s="39"/>
      <c r="R15" s="39"/>
      <c r="S15" s="39"/>
      <c r="T15" s="39"/>
      <c r="U15" s="39"/>
      <c r="V15" s="39"/>
    </row>
    <row r="16" spans="1:22">
      <c r="H16" t="s">
        <v>182</v>
      </c>
      <c r="O16" s="39"/>
      <c r="P16" s="39"/>
      <c r="Q16" s="39"/>
      <c r="R16" s="39"/>
      <c r="S16" s="39"/>
      <c r="T16" s="39"/>
      <c r="U16" s="39"/>
      <c r="V16" s="39"/>
    </row>
    <row r="17" spans="1:22">
      <c r="A17" t="s">
        <v>55</v>
      </c>
      <c r="B17" s="15">
        <f>SUMPRODUCT(B11:E13,B3:E5)+I14*100</f>
        <v>995</v>
      </c>
      <c r="H17" t="s">
        <v>143</v>
      </c>
      <c r="I17">
        <v>1</v>
      </c>
      <c r="J17">
        <v>2</v>
      </c>
      <c r="K17">
        <v>3</v>
      </c>
      <c r="L17">
        <v>4</v>
      </c>
      <c r="O17" s="39"/>
      <c r="P17" s="39"/>
      <c r="Q17" s="39"/>
      <c r="R17" s="39"/>
      <c r="S17" s="39"/>
      <c r="T17" s="39"/>
      <c r="U17" s="39"/>
      <c r="V17" s="39"/>
    </row>
    <row r="18" spans="1:22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39"/>
      <c r="P18" s="39"/>
      <c r="Q18" s="39"/>
      <c r="R18" s="39"/>
      <c r="S18" s="39"/>
      <c r="T18" s="39"/>
      <c r="U18" s="39"/>
      <c r="V18" s="39"/>
    </row>
    <row r="19" spans="1:22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>
      <c r="B21" s="12" t="s">
        <v>111</v>
      </c>
    </row>
    <row r="22" spans="1:22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baseColWidth="10" defaultColWidth="11" defaultRowHeight="16"/>
  <cols>
    <col min="1" max="1" width="10.83203125" style="1"/>
    <col min="2" max="2" width="15.33203125" style="3" customWidth="1"/>
    <col min="3" max="3" width="9.33203125" style="1" customWidth="1"/>
    <col min="4" max="4" width="19.33203125" style="1" customWidth="1"/>
    <col min="5" max="5" width="10.83203125" style="1" customWidth="1"/>
    <col min="6" max="6" width="10.1640625" style="1" customWidth="1"/>
    <col min="7" max="9" width="10.83203125" customWidth="1"/>
    <col min="10" max="10" width="16.5" style="1" customWidth="1"/>
    <col min="11" max="11" width="12.33203125" style="1" customWidth="1"/>
    <col min="12" max="12" width="18.1640625" style="1" customWidth="1"/>
    <col min="13" max="13" width="10.83203125" style="1"/>
    <col min="14" max="14" width="16.33203125" customWidth="1"/>
  </cols>
  <sheetData>
    <row r="1" spans="1:14" ht="34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2022-10-03T08:50:47Z</dcterms:created>
  <dcterms:modified xsi:type="dcterms:W3CDTF">2022-10-12T12:43:38Z</dcterms:modified>
</cp:coreProperties>
</file>