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uark.sharepoint.com/teams/CSRG/Shared Documents/Student_projects/Fekete_Thesis/2026 Cloverly Paper/"/>
    </mc:Choice>
  </mc:AlternateContent>
  <xr:revisionPtr revIDLastSave="18" documentId="11_FD09E27260D9086704EC92E9E9D93DD56C207CBA" xr6:coauthVersionLast="47" xr6:coauthVersionMax="47" xr10:uidLastSave="{4A98D5A5-3E04-444F-A16C-343103564B2D}"/>
  <bookViews>
    <workbookView xWindow="-16320" yWindow="-7320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H120" i="1"/>
  <c r="I120" i="1"/>
  <c r="J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O19" i="1" s="1"/>
  <c r="I68" i="1"/>
  <c r="H68" i="1"/>
  <c r="M19" i="1" s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O21" i="1"/>
  <c r="J21" i="1"/>
  <c r="I21" i="1"/>
  <c r="H21" i="1"/>
  <c r="O20" i="1"/>
  <c r="N20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N19" i="1" l="1"/>
  <c r="M9" i="1"/>
  <c r="N9" i="1"/>
  <c r="N13" i="1"/>
  <c r="N21" i="1"/>
  <c r="O9" i="1"/>
  <c r="M20" i="1"/>
  <c r="M15" i="1"/>
  <c r="N15" i="1"/>
  <c r="O13" i="1"/>
  <c r="O15" i="1"/>
  <c r="M21" i="1"/>
  <c r="N8" i="1"/>
  <c r="O8" i="1"/>
  <c r="M8" i="1"/>
  <c r="M14" i="1"/>
  <c r="N14" i="1"/>
  <c r="O14" i="1"/>
  <c r="M7" i="1"/>
  <c r="N7" i="1"/>
  <c r="O7" i="1"/>
</calcChain>
</file>

<file path=xl/sharedStrings.xml><?xml version="1.0" encoding="utf-8"?>
<sst xmlns="http://schemas.openxmlformats.org/spreadsheetml/2006/main" count="31" uniqueCount="18">
  <si>
    <t>Youngest Case</t>
  </si>
  <si>
    <t>Custom Age Model</t>
  </si>
  <si>
    <t>Oldest Cast (Alpha=1)</t>
  </si>
  <si>
    <t>Sedimentation Rates</t>
  </si>
  <si>
    <t>Height (m)</t>
  </si>
  <si>
    <t>STD</t>
  </si>
  <si>
    <t>Sedimentation Rate (m/Myr) Preferred Age Model</t>
  </si>
  <si>
    <t>Sedimentation Rate (m/Myr) Youngest Age Model</t>
  </si>
  <si>
    <t>Sedimentation Rate (m/Myr) Oldest Age Model</t>
  </si>
  <si>
    <t>Preferred Age Model</t>
  </si>
  <si>
    <t>Youngest Age Model</t>
  </si>
  <si>
    <t>Oldest Age Model</t>
  </si>
  <si>
    <t>Average</t>
  </si>
  <si>
    <t xml:space="preserve">Min </t>
  </si>
  <si>
    <t>Max</t>
  </si>
  <si>
    <t>Little Sheep Mudstone Age Model</t>
  </si>
  <si>
    <t>Himes Age Model</t>
  </si>
  <si>
    <t>Cody Landfill Age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</si>
</sst>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F9455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2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9" xfId="0" applyFon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1" fillId="0" borderId="13" xfId="0" applyFont="1" applyBorder="1"/>
    <xf numFmtId="2" fontId="0" fillId="0" borderId="14" xfId="0" applyNumberFormat="1" applyBorder="1"/>
    <xf numFmtId="2" fontId="0" fillId="0" borderId="0" xfId="0" applyNumberFormat="1"/>
    <xf numFmtId="2" fontId="0" fillId="0" borderId="1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0"/>
  <sheetViews>
    <sheetView tabSelected="1" workbookViewId="0">
      <selection activeCell="M30" sqref="M30"/>
    </sheetView>
  </sheetViews>
  <sheetFormatPr defaultRowHeight="15" x14ac:dyDescent="0.25"/>
  <cols>
    <col min="1" max="1" width="12.85546875" customWidth="1"/>
    <col min="2" max="2" width="14" bestFit="1" customWidth="1"/>
    <col min="6" max="6" width="20.28515625" bestFit="1" customWidth="1"/>
    <col min="8" max="8" width="26.85546875" customWidth="1"/>
    <col min="9" max="9" width="27.140625" bestFit="1" customWidth="1"/>
    <col min="10" max="10" width="25.5703125" bestFit="1" customWidth="1"/>
    <col min="13" max="13" width="24.85546875" bestFit="1" customWidth="1"/>
    <col min="14" max="14" width="19.85546875" bestFit="1" customWidth="1"/>
    <col min="15" max="15" width="17" bestFit="1" customWidth="1"/>
  </cols>
  <sheetData>
    <row r="1" spans="1:15" x14ac:dyDescent="0.25">
      <c r="A1" s="1"/>
    </row>
    <row r="2" spans="1:15" x14ac:dyDescent="0.25">
      <c r="A2" s="38" t="s">
        <v>17</v>
      </c>
      <c r="B2" s="39"/>
      <c r="C2" s="39"/>
      <c r="D2" s="39"/>
      <c r="E2" s="39"/>
      <c r="F2" s="39"/>
      <c r="G2" s="39"/>
      <c r="H2" s="39"/>
      <c r="I2" s="39"/>
      <c r="J2" s="40"/>
    </row>
    <row r="3" spans="1:15" x14ac:dyDescent="0.25">
      <c r="A3" s="2"/>
      <c r="B3" s="3" t="s">
        <v>0</v>
      </c>
      <c r="C3" s="41" t="s">
        <v>1</v>
      </c>
      <c r="D3" s="42"/>
      <c r="E3" s="43"/>
      <c r="F3" s="4" t="s">
        <v>2</v>
      </c>
      <c r="H3" s="44" t="s">
        <v>3</v>
      </c>
      <c r="I3" s="45"/>
      <c r="J3" s="46"/>
    </row>
    <row r="4" spans="1:15" ht="35.25" customHeight="1" x14ac:dyDescent="0.25">
      <c r="A4" s="5" t="s">
        <v>4</v>
      </c>
      <c r="B4" s="6">
        <v>2.5000000000000001E-2</v>
      </c>
      <c r="C4" s="7">
        <v>2.5000000000000001E-2</v>
      </c>
      <c r="D4" s="7">
        <v>0.5</v>
      </c>
      <c r="E4" s="7">
        <v>0.97499999999999998</v>
      </c>
      <c r="F4" s="8">
        <v>0.97499999999999998</v>
      </c>
      <c r="G4" s="5" t="s">
        <v>5</v>
      </c>
      <c r="H4" s="9" t="s">
        <v>6</v>
      </c>
      <c r="I4" s="10" t="s">
        <v>7</v>
      </c>
      <c r="J4" s="11" t="s">
        <v>8</v>
      </c>
    </row>
    <row r="5" spans="1:15" x14ac:dyDescent="0.25">
      <c r="A5" s="12">
        <v>0</v>
      </c>
      <c r="B5" s="13">
        <v>124.512886237548</v>
      </c>
      <c r="C5">
        <v>124.530623110221</v>
      </c>
      <c r="D5">
        <v>126.884668249867</v>
      </c>
      <c r="E5">
        <v>129.92781208346</v>
      </c>
      <c r="F5" s="15">
        <v>129.986191178251</v>
      </c>
      <c r="G5" s="12">
        <v>1.2968615141905631</v>
      </c>
      <c r="H5" s="12">
        <v>0</v>
      </c>
      <c r="I5" s="12">
        <v>0</v>
      </c>
      <c r="J5" s="12">
        <v>0</v>
      </c>
      <c r="L5" s="47" t="s">
        <v>17</v>
      </c>
      <c r="M5" s="48"/>
      <c r="N5" s="48"/>
      <c r="O5" s="49"/>
    </row>
    <row r="6" spans="1:15" x14ac:dyDescent="0.25">
      <c r="A6" s="16">
        <v>0.5</v>
      </c>
      <c r="B6" s="17">
        <v>124.476504877718</v>
      </c>
      <c r="C6">
        <v>124.49949563203801</v>
      </c>
      <c r="D6">
        <v>126.748525029937</v>
      </c>
      <c r="E6">
        <v>129.67540010860901</v>
      </c>
      <c r="F6" s="18">
        <v>129.755071611029</v>
      </c>
      <c r="G6" s="16">
        <v>1.2632624238181089</v>
      </c>
      <c r="H6" s="16">
        <f>(A6-A5)/(D5-D6)</f>
        <v>3.6726030150973528</v>
      </c>
      <c r="I6" s="16">
        <f>(A6-A5)/(B5-B6)</f>
        <v>13.743301579059288</v>
      </c>
      <c r="J6" s="16">
        <f>(A6-A5)/(F5-F6)</f>
        <v>2.1633823825903442</v>
      </c>
      <c r="L6" s="19"/>
      <c r="M6" s="20" t="s">
        <v>9</v>
      </c>
      <c r="N6" s="21" t="s">
        <v>10</v>
      </c>
      <c r="O6" s="22" t="s">
        <v>11</v>
      </c>
    </row>
    <row r="7" spans="1:15" x14ac:dyDescent="0.25">
      <c r="A7" s="16">
        <v>1</v>
      </c>
      <c r="B7" s="17">
        <v>124.44302242947801</v>
      </c>
      <c r="C7">
        <v>124.462522319659</v>
      </c>
      <c r="D7">
        <v>126.61381130674501</v>
      </c>
      <c r="E7">
        <v>129.45417660854901</v>
      </c>
      <c r="F7" s="18">
        <v>129.493603146114</v>
      </c>
      <c r="G7" s="16">
        <v>1.247111371559952</v>
      </c>
      <c r="H7" s="16">
        <f t="shared" ref="H7:H70" si="0">(A7-A6)/(D6-D7)</f>
        <v>3.7115743530256644</v>
      </c>
      <c r="I7" s="16">
        <f t="shared" ref="I7:I70" si="1">(A7-A6)/(B6-B7)</f>
        <v>14.933197131109567</v>
      </c>
      <c r="J7" s="16">
        <f t="shared" ref="J7:J70" si="2">(A7-A6)/(F6-F7)</f>
        <v>1.9122764963742285</v>
      </c>
      <c r="L7" s="23" t="s">
        <v>12</v>
      </c>
      <c r="M7" s="24">
        <f>AVERAGE(H6:H119)</f>
        <v>8.6308206099369471</v>
      </c>
      <c r="N7" s="25">
        <f t="shared" ref="N7:O7" si="3">AVERAGE(I6:I119)</f>
        <v>21.15391202798353</v>
      </c>
      <c r="O7" s="26">
        <f t="shared" si="3"/>
        <v>10.802229670071728</v>
      </c>
    </row>
    <row r="8" spans="1:15" x14ac:dyDescent="0.25">
      <c r="A8" s="16">
        <v>1.5</v>
      </c>
      <c r="B8" s="17">
        <v>124.423638602198</v>
      </c>
      <c r="C8">
        <v>124.446277743053</v>
      </c>
      <c r="D8">
        <v>126.495099257167</v>
      </c>
      <c r="E8">
        <v>129.259478657475</v>
      </c>
      <c r="F8" s="18">
        <v>129.31722685664201</v>
      </c>
      <c r="G8" s="16">
        <v>1.237324822860455</v>
      </c>
      <c r="H8" s="16">
        <f t="shared" si="0"/>
        <v>4.2118723564909972</v>
      </c>
      <c r="I8" s="16">
        <f t="shared" si="1"/>
        <v>25.794699507854869</v>
      </c>
      <c r="J8" s="16">
        <f t="shared" si="2"/>
        <v>2.8348481618296386</v>
      </c>
      <c r="L8" s="27" t="s">
        <v>13</v>
      </c>
      <c r="M8" s="28">
        <f>MIN(H6:H119)</f>
        <v>0</v>
      </c>
      <c r="N8" s="29">
        <f t="shared" ref="N8:O8" si="4">MIN(I6:I119)</f>
        <v>0</v>
      </c>
      <c r="O8" s="30">
        <f t="shared" si="4"/>
        <v>0</v>
      </c>
    </row>
    <row r="9" spans="1:15" x14ac:dyDescent="0.25">
      <c r="A9" s="16">
        <v>2</v>
      </c>
      <c r="B9" s="17">
        <v>124.406943480211</v>
      </c>
      <c r="C9">
        <v>124.43090562373401</v>
      </c>
      <c r="D9">
        <v>126.38868743210701</v>
      </c>
      <c r="E9">
        <v>129.10917041655901</v>
      </c>
      <c r="F9" s="18">
        <v>129.17092044926599</v>
      </c>
      <c r="G9" s="16">
        <v>1.230791022716837</v>
      </c>
      <c r="H9" s="16">
        <f t="shared" si="0"/>
        <v>4.6987259143249176</v>
      </c>
      <c r="I9" s="16">
        <f t="shared" si="1"/>
        <v>29.948867722522564</v>
      </c>
      <c r="J9" s="16">
        <f t="shared" si="2"/>
        <v>3.4174853238995135</v>
      </c>
      <c r="L9" s="2" t="s">
        <v>14</v>
      </c>
      <c r="M9" s="31">
        <f>MAX(H6:H119)</f>
        <v>13.782441214122519</v>
      </c>
      <c r="N9" s="32">
        <f t="shared" ref="N9:O9" si="5">MAX(I6:I119)</f>
        <v>55.335440622844608</v>
      </c>
      <c r="O9" s="33">
        <f t="shared" si="5"/>
        <v>26.370894374920294</v>
      </c>
    </row>
    <row r="10" spans="1:15" x14ac:dyDescent="0.25">
      <c r="A10" s="16">
        <v>2.5</v>
      </c>
      <c r="B10" s="17">
        <v>124.389904157087</v>
      </c>
      <c r="C10">
        <v>124.41312649744501</v>
      </c>
      <c r="D10">
        <v>126.280195221212</v>
      </c>
      <c r="E10">
        <v>128.96670589603099</v>
      </c>
      <c r="F10" s="18">
        <v>129.011314633827</v>
      </c>
      <c r="G10" s="16">
        <v>1.229829770134691</v>
      </c>
      <c r="H10" s="16">
        <f t="shared" si="0"/>
        <v>4.6086257794475962</v>
      </c>
      <c r="I10" s="16">
        <f t="shared" si="1"/>
        <v>29.343888625239824</v>
      </c>
      <c r="J10" s="16">
        <f t="shared" si="2"/>
        <v>3.1327179315161962</v>
      </c>
    </row>
    <row r="11" spans="1:15" x14ac:dyDescent="0.25">
      <c r="A11" s="16">
        <v>3</v>
      </c>
      <c r="B11" s="17">
        <v>124.37347254063199</v>
      </c>
      <c r="C11">
        <v>124.400745694682</v>
      </c>
      <c r="D11">
        <v>126.18001538722601</v>
      </c>
      <c r="E11">
        <v>128.82439673006499</v>
      </c>
      <c r="F11" s="18">
        <v>128.85799863093601</v>
      </c>
      <c r="G11" s="16">
        <v>1.2315981162206631</v>
      </c>
      <c r="H11" s="16">
        <f t="shared" si="0"/>
        <v>4.9910244418045533</v>
      </c>
      <c r="I11" s="16">
        <f t="shared" si="1"/>
        <v>30.429142584300656</v>
      </c>
      <c r="J11" s="16">
        <f t="shared" si="2"/>
        <v>3.2612381654347642</v>
      </c>
      <c r="L11" s="47" t="s">
        <v>15</v>
      </c>
      <c r="M11" s="48"/>
      <c r="N11" s="48"/>
      <c r="O11" s="49"/>
    </row>
    <row r="12" spans="1:15" x14ac:dyDescent="0.25">
      <c r="A12" s="16">
        <v>3.5</v>
      </c>
      <c r="B12" s="17">
        <v>124.357465979483</v>
      </c>
      <c r="C12">
        <v>124.385610616957</v>
      </c>
      <c r="D12">
        <v>126.084807601395</v>
      </c>
      <c r="E12">
        <v>128.678679409013</v>
      </c>
      <c r="F12" s="18">
        <v>128.704799487082</v>
      </c>
      <c r="G12" s="16">
        <v>1.240373593021683</v>
      </c>
      <c r="H12" s="16">
        <f t="shared" si="0"/>
        <v>5.2516713379669637</v>
      </c>
      <c r="I12" s="16">
        <f t="shared" si="1"/>
        <v>31.237190508673933</v>
      </c>
      <c r="J12" s="16">
        <f t="shared" si="2"/>
        <v>3.2637258108731353</v>
      </c>
      <c r="L12" s="19"/>
      <c r="M12" s="20" t="s">
        <v>9</v>
      </c>
      <c r="N12" s="21" t="s">
        <v>10</v>
      </c>
      <c r="O12" s="22" t="s">
        <v>11</v>
      </c>
    </row>
    <row r="13" spans="1:15" x14ac:dyDescent="0.25">
      <c r="A13" s="16">
        <v>4</v>
      </c>
      <c r="B13" s="17">
        <v>124.34509842869301</v>
      </c>
      <c r="C13">
        <v>124.36860850981</v>
      </c>
      <c r="D13">
        <v>125.98715587177099</v>
      </c>
      <c r="E13">
        <v>128.52620552569701</v>
      </c>
      <c r="F13" s="18">
        <v>128.552780369619</v>
      </c>
      <c r="G13" s="16">
        <v>1.252676170887244</v>
      </c>
      <c r="H13" s="16">
        <f t="shared" si="0"/>
        <v>5.1202370088598022</v>
      </c>
      <c r="I13" s="16">
        <f t="shared" si="1"/>
        <v>40.428376522595705</v>
      </c>
      <c r="J13" s="16">
        <f t="shared" si="2"/>
        <v>3.2890600099799943</v>
      </c>
      <c r="L13" s="23" t="s">
        <v>12</v>
      </c>
      <c r="M13" s="24">
        <f>AVERAGE(H6:H64)</f>
        <v>5.8790615947490297</v>
      </c>
      <c r="N13" s="25">
        <f t="shared" ref="N13:O13" si="6">AVERAGE(I6:I64)</f>
        <v>18.135155318556816</v>
      </c>
      <c r="O13" s="26">
        <f t="shared" si="6"/>
        <v>5.7537719095991591</v>
      </c>
    </row>
    <row r="14" spans="1:15" x14ac:dyDescent="0.25">
      <c r="A14" s="16">
        <v>4.5</v>
      </c>
      <c r="B14" s="17">
        <v>124.329926261624</v>
      </c>
      <c r="C14">
        <v>124.353277106527</v>
      </c>
      <c r="D14">
        <v>125.89623694988499</v>
      </c>
      <c r="E14">
        <v>128.375246959701</v>
      </c>
      <c r="F14" s="18">
        <v>128.40128669373999</v>
      </c>
      <c r="G14" s="16">
        <v>1.279759204553568</v>
      </c>
      <c r="H14" s="16">
        <f t="shared" si="0"/>
        <v>5.4994052902093182</v>
      </c>
      <c r="I14" s="16">
        <f t="shared" si="1"/>
        <v>32.955081349008559</v>
      </c>
      <c r="J14" s="16">
        <f t="shared" si="2"/>
        <v>3.3004678056615622</v>
      </c>
      <c r="L14" s="27" t="s">
        <v>13</v>
      </c>
      <c r="M14" s="28">
        <f>MIN(H6:H64)</f>
        <v>0</v>
      </c>
      <c r="N14" s="29">
        <f t="shared" ref="N14:O14" si="7">MIN(I6:I64)</f>
        <v>0</v>
      </c>
      <c r="O14" s="30">
        <f t="shared" si="7"/>
        <v>0</v>
      </c>
    </row>
    <row r="15" spans="1:15" x14ac:dyDescent="0.25">
      <c r="A15" s="16">
        <v>5</v>
      </c>
      <c r="B15" s="17">
        <v>124.31706225692</v>
      </c>
      <c r="C15">
        <v>124.33712631147399</v>
      </c>
      <c r="D15">
        <v>125.80771756033801</v>
      </c>
      <c r="E15">
        <v>128.200613736517</v>
      </c>
      <c r="F15" s="18">
        <v>128.20828317936699</v>
      </c>
      <c r="G15" s="16">
        <v>1.2926321527790801</v>
      </c>
      <c r="H15" s="16">
        <f t="shared" si="0"/>
        <v>5.6484799834118586</v>
      </c>
      <c r="I15" s="16">
        <f t="shared" si="1"/>
        <v>38.868144991003525</v>
      </c>
      <c r="J15" s="16">
        <f t="shared" si="2"/>
        <v>2.5906264019301046</v>
      </c>
      <c r="L15" s="2" t="s">
        <v>14</v>
      </c>
      <c r="M15" s="31">
        <f>MAX(H6:H64)</f>
        <v>8.2608905006053739</v>
      </c>
      <c r="N15" s="32">
        <f t="shared" ref="N15:O15" si="8">MAX(I6:I64)</f>
        <v>55.335440622844608</v>
      </c>
      <c r="O15" s="33">
        <f t="shared" si="8"/>
        <v>13.912505862643211</v>
      </c>
    </row>
    <row r="16" spans="1:15" x14ac:dyDescent="0.25">
      <c r="A16" s="16">
        <v>5.5</v>
      </c>
      <c r="B16" s="17">
        <v>124.296491326473</v>
      </c>
      <c r="C16">
        <v>124.322143247792</v>
      </c>
      <c r="D16">
        <v>125.714027466633</v>
      </c>
      <c r="E16">
        <v>128.049833337808</v>
      </c>
      <c r="F16" s="18">
        <v>128.06814655047299</v>
      </c>
      <c r="G16" s="16">
        <v>1.3330906904081621</v>
      </c>
      <c r="H16" s="16">
        <f t="shared" si="0"/>
        <v>5.3367435150006619</v>
      </c>
      <c r="I16" s="16">
        <f t="shared" si="1"/>
        <v>24.306144113820487</v>
      </c>
      <c r="J16" s="16">
        <f t="shared" si="2"/>
        <v>3.5679465386469986</v>
      </c>
    </row>
    <row r="17" spans="1:15" x14ac:dyDescent="0.25">
      <c r="A17" s="16">
        <v>6</v>
      </c>
      <c r="B17" s="17">
        <v>124.281497741156</v>
      </c>
      <c r="C17">
        <v>124.306455604516</v>
      </c>
      <c r="D17">
        <v>125.621611081852</v>
      </c>
      <c r="E17">
        <v>127.898655677493</v>
      </c>
      <c r="F17" s="18">
        <v>127.88383459436299</v>
      </c>
      <c r="G17" s="16">
        <v>1.359586518989542</v>
      </c>
      <c r="H17" s="16">
        <f t="shared" si="0"/>
        <v>5.4102960333801802</v>
      </c>
      <c r="I17" s="16">
        <f t="shared" si="1"/>
        <v>33.347594283074393</v>
      </c>
      <c r="J17" s="16">
        <f t="shared" si="2"/>
        <v>2.7127919997854577</v>
      </c>
      <c r="L17" s="47" t="s">
        <v>16</v>
      </c>
      <c r="M17" s="48"/>
      <c r="N17" s="48"/>
      <c r="O17" s="49"/>
    </row>
    <row r="18" spans="1:15" x14ac:dyDescent="0.25">
      <c r="A18" s="16">
        <v>6.5</v>
      </c>
      <c r="B18" s="17">
        <v>124.267072362663</v>
      </c>
      <c r="C18">
        <v>124.288403465724</v>
      </c>
      <c r="D18">
        <v>125.53020328296</v>
      </c>
      <c r="E18">
        <v>127.770863169823</v>
      </c>
      <c r="F18" s="18">
        <v>127.735363417494</v>
      </c>
      <c r="G18" s="16">
        <v>1.39707194686301</v>
      </c>
      <c r="H18" s="16">
        <f t="shared" si="0"/>
        <v>5.4699927802746746</v>
      </c>
      <c r="I18" s="16">
        <f t="shared" si="1"/>
        <v>34.661135598111024</v>
      </c>
      <c r="J18" s="16">
        <f t="shared" si="2"/>
        <v>3.3676570129243375</v>
      </c>
      <c r="L18" s="19"/>
      <c r="M18" s="20" t="s">
        <v>9</v>
      </c>
      <c r="N18" s="21" t="s">
        <v>10</v>
      </c>
      <c r="O18" s="22" t="s">
        <v>11</v>
      </c>
    </row>
    <row r="19" spans="1:15" x14ac:dyDescent="0.25">
      <c r="A19" s="16">
        <v>7</v>
      </c>
      <c r="B19" s="17">
        <v>124.251857078162</v>
      </c>
      <c r="C19">
        <v>124.27168903748201</v>
      </c>
      <c r="D19">
        <v>125.441806573525</v>
      </c>
      <c r="E19">
        <v>127.613810608029</v>
      </c>
      <c r="F19" s="18">
        <v>127.580631072194</v>
      </c>
      <c r="G19" s="16">
        <v>1.436158792967601</v>
      </c>
      <c r="H19" s="16">
        <f t="shared" si="0"/>
        <v>5.6563191457669095</v>
      </c>
      <c r="I19" s="16">
        <f t="shared" si="1"/>
        <v>32.861692462421765</v>
      </c>
      <c r="J19" s="16">
        <f t="shared" si="2"/>
        <v>3.2313864242836168</v>
      </c>
      <c r="L19" s="23" t="s">
        <v>12</v>
      </c>
      <c r="M19" s="24">
        <f>AVERAGE(H65:H119)</f>
        <v>11.58270755350217</v>
      </c>
      <c r="N19" s="25">
        <f t="shared" ref="N19:O19" si="9">AVERAGE(I65:I119)</f>
        <v>24.392214679913998</v>
      </c>
      <c r="O19" s="26">
        <f t="shared" si="9"/>
        <v>16.217847994942296</v>
      </c>
    </row>
    <row r="20" spans="1:15" x14ac:dyDescent="0.25">
      <c r="A20" s="16">
        <v>7.5</v>
      </c>
      <c r="B20" s="17">
        <v>124.238896310903</v>
      </c>
      <c r="C20">
        <v>124.257987308792</v>
      </c>
      <c r="D20">
        <v>125.350671902277</v>
      </c>
      <c r="E20">
        <v>127.417232407654</v>
      </c>
      <c r="F20" s="18">
        <v>127.43055262701</v>
      </c>
      <c r="G20" s="16">
        <v>1.4696345314339281</v>
      </c>
      <c r="H20" s="16">
        <f t="shared" si="0"/>
        <v>5.4863861706306922</v>
      </c>
      <c r="I20" s="16">
        <f t="shared" si="1"/>
        <v>38.577963017790985</v>
      </c>
      <c r="J20" s="16">
        <f t="shared" si="2"/>
        <v>3.3315910181972455</v>
      </c>
      <c r="L20" s="27" t="s">
        <v>13</v>
      </c>
      <c r="M20" s="28">
        <f>MIN(H65:H119)</f>
        <v>5.3541447184660385</v>
      </c>
      <c r="N20" s="29">
        <f t="shared" ref="N20:O20" si="10">MIN(I65:I119)</f>
        <v>5.4841858205681175</v>
      </c>
      <c r="O20" s="30">
        <f t="shared" si="10"/>
        <v>4.8658748346145284</v>
      </c>
    </row>
    <row r="21" spans="1:15" x14ac:dyDescent="0.25">
      <c r="A21" s="16">
        <v>8</v>
      </c>
      <c r="B21" s="17">
        <v>124.22638891022</v>
      </c>
      <c r="C21">
        <v>124.243778646495</v>
      </c>
      <c r="D21">
        <v>125.259206146927</v>
      </c>
      <c r="E21">
        <v>127.267408160728</v>
      </c>
      <c r="F21" s="18">
        <v>127.28292460820199</v>
      </c>
      <c r="G21" s="16">
        <v>1.517836959690307</v>
      </c>
      <c r="H21" s="16">
        <f t="shared" si="0"/>
        <v>5.4665267682611045</v>
      </c>
      <c r="I21" s="16">
        <f t="shared" si="1"/>
        <v>39.976331827231832</v>
      </c>
      <c r="J21" s="16">
        <f t="shared" si="2"/>
        <v>3.3868909441253154</v>
      </c>
      <c r="L21" s="2" t="s">
        <v>14</v>
      </c>
      <c r="M21" s="31">
        <f>MAX(H65:H119)</f>
        <v>13.782441214122519</v>
      </c>
      <c r="N21" s="32">
        <f t="shared" ref="N21:O21" si="11">MAX(I65:I119)</f>
        <v>39.94807014540509</v>
      </c>
      <c r="O21" s="33">
        <f t="shared" si="11"/>
        <v>26.370894374920294</v>
      </c>
    </row>
    <row r="22" spans="1:15" x14ac:dyDescent="0.25">
      <c r="A22" s="16">
        <v>8.5</v>
      </c>
      <c r="B22" s="17">
        <v>124.2129787078</v>
      </c>
      <c r="C22">
        <v>124.229039647983</v>
      </c>
      <c r="D22">
        <v>125.17251506964701</v>
      </c>
      <c r="E22">
        <v>127.137192995172</v>
      </c>
      <c r="F22" s="18">
        <v>127.117703350174</v>
      </c>
      <c r="G22" s="16">
        <v>1.5696214578043359</v>
      </c>
      <c r="H22" s="16">
        <f t="shared" si="0"/>
        <v>5.7676062599280504</v>
      </c>
      <c r="I22" s="16">
        <f t="shared" si="1"/>
        <v>37.285044948661955</v>
      </c>
      <c r="J22" s="16">
        <f t="shared" si="2"/>
        <v>3.02624496367938</v>
      </c>
    </row>
    <row r="23" spans="1:15" x14ac:dyDescent="0.25">
      <c r="A23" s="16">
        <v>9</v>
      </c>
      <c r="B23" s="17">
        <v>124.201134239133</v>
      </c>
      <c r="C23">
        <v>124.214922798673</v>
      </c>
      <c r="D23">
        <v>125.079125062039</v>
      </c>
      <c r="E23">
        <v>126.94459598302301</v>
      </c>
      <c r="F23" s="18">
        <v>126.952215955315</v>
      </c>
      <c r="G23" s="16">
        <v>1.6084648559951511</v>
      </c>
      <c r="H23" s="16">
        <f t="shared" si="0"/>
        <v>5.3538918435330203</v>
      </c>
      <c r="I23" s="16">
        <f t="shared" si="1"/>
        <v>42.213797347680384</v>
      </c>
      <c r="J23" s="16">
        <f t="shared" si="2"/>
        <v>3.021378156481441</v>
      </c>
    </row>
    <row r="24" spans="1:15" x14ac:dyDescent="0.25">
      <c r="A24" s="16">
        <v>9.5</v>
      </c>
      <c r="B24" s="17">
        <v>124.188737895885</v>
      </c>
      <c r="C24">
        <v>124.19905662708101</v>
      </c>
      <c r="D24">
        <v>124.99334457727799</v>
      </c>
      <c r="E24">
        <v>126.763255879333</v>
      </c>
      <c r="F24" s="18">
        <v>126.77884798529701</v>
      </c>
      <c r="G24" s="16">
        <v>1.6491443113632649</v>
      </c>
      <c r="H24" s="16">
        <f t="shared" si="0"/>
        <v>5.8288315972225542</v>
      </c>
      <c r="I24" s="16">
        <f t="shared" si="1"/>
        <v>40.334475255893139</v>
      </c>
      <c r="J24" s="16">
        <f t="shared" si="2"/>
        <v>2.8840390756614989</v>
      </c>
    </row>
    <row r="25" spans="1:15" x14ac:dyDescent="0.25">
      <c r="A25" s="16">
        <v>10</v>
      </c>
      <c r="B25" s="17">
        <v>124.172573842866</v>
      </c>
      <c r="C25">
        <v>124.18545999125401</v>
      </c>
      <c r="D25">
        <v>124.906756679582</v>
      </c>
      <c r="E25">
        <v>126.587945599899</v>
      </c>
      <c r="F25" s="18">
        <v>126.612198695643</v>
      </c>
      <c r="G25" s="16">
        <v>1.695228986268877</v>
      </c>
      <c r="H25" s="16">
        <f t="shared" si="0"/>
        <v>5.7744790358057667</v>
      </c>
      <c r="I25" s="16">
        <f t="shared" si="1"/>
        <v>30.932835929971755</v>
      </c>
      <c r="J25" s="16">
        <f t="shared" si="2"/>
        <v>3.0003128188430792</v>
      </c>
    </row>
    <row r="26" spans="1:15" x14ac:dyDescent="0.25">
      <c r="A26" s="16">
        <v>10.5</v>
      </c>
      <c r="B26" s="17">
        <v>124.158384416464</v>
      </c>
      <c r="C26">
        <v>124.17440581797401</v>
      </c>
      <c r="D26">
        <v>124.81947034756</v>
      </c>
      <c r="E26">
        <v>126.410724039005</v>
      </c>
      <c r="F26" s="18">
        <v>126.43831378778501</v>
      </c>
      <c r="G26" s="16">
        <v>1.724470508936224</v>
      </c>
      <c r="H26" s="16">
        <f t="shared" si="0"/>
        <v>5.728273698956194</v>
      </c>
      <c r="I26" s="16">
        <f t="shared" si="1"/>
        <v>35.23750614257316</v>
      </c>
      <c r="J26" s="16">
        <f t="shared" si="2"/>
        <v>2.8754651922312169</v>
      </c>
    </row>
    <row r="27" spans="1:15" x14ac:dyDescent="0.25">
      <c r="A27" s="16">
        <v>11</v>
      </c>
      <c r="B27" s="17">
        <v>124.14934861600101</v>
      </c>
      <c r="C27">
        <v>124.157159128809</v>
      </c>
      <c r="D27">
        <v>124.72992417728101</v>
      </c>
      <c r="E27">
        <v>126.247325347792</v>
      </c>
      <c r="F27" s="18">
        <v>126.238777434814</v>
      </c>
      <c r="G27" s="16">
        <v>1.765284462901529</v>
      </c>
      <c r="H27" s="16">
        <f t="shared" si="0"/>
        <v>5.583711714774438</v>
      </c>
      <c r="I27" s="16">
        <f t="shared" si="1"/>
        <v>55.335440622844608</v>
      </c>
      <c r="J27" s="16">
        <f t="shared" si="2"/>
        <v>2.5058090546169591</v>
      </c>
    </row>
    <row r="28" spans="1:15" x14ac:dyDescent="0.25">
      <c r="A28" s="16">
        <v>11.5</v>
      </c>
      <c r="B28" s="17">
        <v>124.13478576952301</v>
      </c>
      <c r="C28">
        <v>124.140693125388</v>
      </c>
      <c r="D28">
        <v>124.636474359457</v>
      </c>
      <c r="E28">
        <v>126.0351881448</v>
      </c>
      <c r="F28" s="18">
        <v>126.09105164387201</v>
      </c>
      <c r="G28" s="16">
        <v>1.802563893295664</v>
      </c>
      <c r="H28" s="16">
        <f t="shared" si="0"/>
        <v>5.350465219115069</v>
      </c>
      <c r="I28" s="16">
        <f t="shared" si="1"/>
        <v>34.333947058724796</v>
      </c>
      <c r="J28" s="16">
        <f t="shared" si="2"/>
        <v>3.3846493344980089</v>
      </c>
    </row>
    <row r="29" spans="1:15" x14ac:dyDescent="0.25">
      <c r="A29" s="16">
        <v>12</v>
      </c>
      <c r="B29" s="17">
        <v>124.124236471016</v>
      </c>
      <c r="C29">
        <v>124.122225869394</v>
      </c>
      <c r="D29">
        <v>124.549570042338</v>
      </c>
      <c r="E29">
        <v>125.82446712628899</v>
      </c>
      <c r="F29" s="18">
        <v>125.844240407226</v>
      </c>
      <c r="G29" s="16">
        <v>1.838060911138776</v>
      </c>
      <c r="H29" s="16">
        <f t="shared" si="0"/>
        <v>5.7534541041888589</v>
      </c>
      <c r="I29" s="16">
        <f t="shared" si="1"/>
        <v>47.396516428855833</v>
      </c>
      <c r="J29" s="16">
        <f t="shared" si="2"/>
        <v>2.0258396935027965</v>
      </c>
    </row>
    <row r="30" spans="1:15" x14ac:dyDescent="0.25">
      <c r="A30" s="16">
        <v>12.5</v>
      </c>
      <c r="B30" s="17">
        <v>124.108887787144</v>
      </c>
      <c r="C30">
        <v>124.104141954672</v>
      </c>
      <c r="D30">
        <v>124.45767547603</v>
      </c>
      <c r="E30">
        <v>125.633163294163</v>
      </c>
      <c r="F30" s="18">
        <v>125.632340607323</v>
      </c>
      <c r="G30" s="16">
        <v>1.884842499378828</v>
      </c>
      <c r="H30" s="16">
        <f t="shared" si="0"/>
        <v>5.44101811552349</v>
      </c>
      <c r="I30" s="16">
        <f t="shared" si="1"/>
        <v>32.5760830159482</v>
      </c>
      <c r="J30" s="16">
        <f t="shared" si="2"/>
        <v>2.3596058147713923</v>
      </c>
    </row>
    <row r="31" spans="1:15" x14ac:dyDescent="0.25">
      <c r="A31" s="16">
        <v>13</v>
      </c>
      <c r="B31" s="17">
        <v>124.092617317961</v>
      </c>
      <c r="C31">
        <v>124.084076536749</v>
      </c>
      <c r="D31">
        <v>124.361740456128</v>
      </c>
      <c r="E31">
        <v>125.39256476671601</v>
      </c>
      <c r="F31" s="18">
        <v>125.39422142607999</v>
      </c>
      <c r="G31" s="16">
        <v>1.9278092483145399</v>
      </c>
      <c r="H31" s="16">
        <f t="shared" si="0"/>
        <v>5.2118611171474001</v>
      </c>
      <c r="I31" s="16">
        <f t="shared" si="1"/>
        <v>30.730521312960008</v>
      </c>
      <c r="J31" s="16">
        <f t="shared" si="2"/>
        <v>2.0997888426709128</v>
      </c>
    </row>
    <row r="32" spans="1:15" x14ac:dyDescent="0.25">
      <c r="A32" s="16">
        <v>13.5</v>
      </c>
      <c r="B32" s="17">
        <v>124.062110730021</v>
      </c>
      <c r="C32">
        <v>124.06013625360799</v>
      </c>
      <c r="D32">
        <v>124.26249392813099</v>
      </c>
      <c r="E32">
        <v>125.110033988715</v>
      </c>
      <c r="F32" s="18">
        <v>125.13227814340399</v>
      </c>
      <c r="G32" s="16">
        <v>1.976769825794642</v>
      </c>
      <c r="H32" s="16">
        <f t="shared" si="0"/>
        <v>5.0379596152226203</v>
      </c>
      <c r="I32" s="16">
        <f t="shared" si="1"/>
        <v>16.389902436269075</v>
      </c>
      <c r="J32" s="16">
        <f t="shared" si="2"/>
        <v>1.9088101626123914</v>
      </c>
    </row>
    <row r="33" spans="1:10" x14ac:dyDescent="0.25">
      <c r="A33" s="16">
        <v>14</v>
      </c>
      <c r="B33" s="17">
        <v>124.004856007312</v>
      </c>
      <c r="C33">
        <v>124.008877471064</v>
      </c>
      <c r="D33">
        <v>124.16781802414501</v>
      </c>
      <c r="E33">
        <v>124.855709088512</v>
      </c>
      <c r="F33" s="18">
        <v>124.842005333755</v>
      </c>
      <c r="G33" s="16">
        <v>2.0564462431948982</v>
      </c>
      <c r="H33" s="16">
        <f t="shared" si="0"/>
        <v>5.2811748179769689</v>
      </c>
      <c r="I33" s="16">
        <f t="shared" si="1"/>
        <v>8.7329040530200306</v>
      </c>
      <c r="J33" s="16">
        <f t="shared" si="2"/>
        <v>1.7225175193109183</v>
      </c>
    </row>
    <row r="34" spans="1:10" x14ac:dyDescent="0.25">
      <c r="A34" s="16">
        <v>14.5</v>
      </c>
      <c r="B34" s="17">
        <v>123.85748203315801</v>
      </c>
      <c r="C34">
        <v>123.84615976743299</v>
      </c>
      <c r="D34">
        <v>124.092169455936</v>
      </c>
      <c r="E34">
        <v>124.51800891192499</v>
      </c>
      <c r="F34" s="18">
        <v>124.518760107025</v>
      </c>
      <c r="G34" s="16">
        <v>2.546947795987756</v>
      </c>
      <c r="H34" s="16">
        <f t="shared" si="0"/>
        <v>6.6095104221745862</v>
      </c>
      <c r="I34" s="16">
        <f t="shared" si="1"/>
        <v>3.3927292988485429</v>
      </c>
      <c r="J34" s="16">
        <f t="shared" si="2"/>
        <v>1.5468132509119699</v>
      </c>
    </row>
    <row r="35" spans="1:10" x14ac:dyDescent="0.25">
      <c r="A35" s="34">
        <v>15</v>
      </c>
      <c r="B35" s="35">
        <v>123.54033675048601</v>
      </c>
      <c r="C35" s="36">
        <v>123.53748617174401</v>
      </c>
      <c r="D35" s="36">
        <v>124.026032831633</v>
      </c>
      <c r="E35" s="36">
        <v>124.25381088619901</v>
      </c>
      <c r="F35" s="37">
        <v>124.241622402139</v>
      </c>
      <c r="G35" s="34">
        <v>3.3154170097227049</v>
      </c>
      <c r="H35" s="34">
        <f t="shared" si="0"/>
        <v>7.5601076600053894</v>
      </c>
      <c r="I35" s="34">
        <f t="shared" si="1"/>
        <v>1.5765645189088655</v>
      </c>
      <c r="J35" s="34">
        <f t="shared" si="2"/>
        <v>1.8041572517376181</v>
      </c>
    </row>
    <row r="36" spans="1:10" x14ac:dyDescent="0.25">
      <c r="A36" s="16">
        <v>15</v>
      </c>
      <c r="B36" s="17">
        <v>108.368114112442</v>
      </c>
      <c r="C36">
        <v>108.491646159193</v>
      </c>
      <c r="D36">
        <v>109.455087013141</v>
      </c>
      <c r="E36">
        <v>110.246337551168</v>
      </c>
      <c r="F36" s="18">
        <v>110.188337439035</v>
      </c>
      <c r="G36" s="16">
        <v>3.6725609849410721</v>
      </c>
      <c r="H36" s="16">
        <f t="shared" si="0"/>
        <v>0</v>
      </c>
      <c r="I36" s="16">
        <f t="shared" si="1"/>
        <v>0</v>
      </c>
      <c r="J36" s="16">
        <f t="shared" si="2"/>
        <v>0</v>
      </c>
    </row>
    <row r="37" spans="1:10" x14ac:dyDescent="0.25">
      <c r="A37" s="16">
        <v>15.5</v>
      </c>
      <c r="B37" s="17">
        <v>107.704780026672</v>
      </c>
      <c r="C37">
        <v>107.918976415667</v>
      </c>
      <c r="D37">
        <v>109.190255649596</v>
      </c>
      <c r="E37">
        <v>109.973218036611</v>
      </c>
      <c r="F37" s="18">
        <v>109.932929702061</v>
      </c>
      <c r="G37" s="16">
        <v>3.3611404367084212</v>
      </c>
      <c r="H37" s="16">
        <f t="shared" si="0"/>
        <v>1.8879939041473888</v>
      </c>
      <c r="I37" s="16">
        <f t="shared" si="1"/>
        <v>0.75376798920199628</v>
      </c>
      <c r="J37" s="16">
        <f t="shared" si="2"/>
        <v>1.9576540864575021</v>
      </c>
    </row>
    <row r="38" spans="1:10" x14ac:dyDescent="0.25">
      <c r="A38" s="16">
        <v>16</v>
      </c>
      <c r="B38" s="17">
        <v>107.290485702032</v>
      </c>
      <c r="C38">
        <v>107.56690929845</v>
      </c>
      <c r="D38">
        <v>108.893685774695</v>
      </c>
      <c r="E38">
        <v>109.67989973805901</v>
      </c>
      <c r="F38" s="18">
        <v>109.67109091596301</v>
      </c>
      <c r="G38" s="16">
        <v>3.05818984927985</v>
      </c>
      <c r="H38" s="16">
        <f t="shared" si="0"/>
        <v>1.6859433216772783</v>
      </c>
      <c r="I38" s="16">
        <f t="shared" si="1"/>
        <v>1.206871468573647</v>
      </c>
      <c r="J38" s="16">
        <f t="shared" si="2"/>
        <v>1.9095719448258848</v>
      </c>
    </row>
    <row r="39" spans="1:10" x14ac:dyDescent="0.25">
      <c r="A39" s="16">
        <v>16.5</v>
      </c>
      <c r="B39" s="17">
        <v>107.03715936132799</v>
      </c>
      <c r="C39">
        <v>107.389867374627</v>
      </c>
      <c r="D39">
        <v>108.704915873289</v>
      </c>
      <c r="E39">
        <v>109.49839840896399</v>
      </c>
      <c r="F39" s="18">
        <v>109.527623116455</v>
      </c>
      <c r="G39" s="16">
        <v>2.9900032445900511</v>
      </c>
      <c r="H39" s="16">
        <f t="shared" si="0"/>
        <v>2.6487273462341028</v>
      </c>
      <c r="I39" s="16">
        <f t="shared" si="1"/>
        <v>1.9737386906173069</v>
      </c>
      <c r="J39" s="16">
        <f t="shared" si="2"/>
        <v>3.4851025924609047</v>
      </c>
    </row>
    <row r="40" spans="1:10" x14ac:dyDescent="0.25">
      <c r="A40" s="16">
        <v>17</v>
      </c>
      <c r="B40" s="17">
        <v>106.871647781932</v>
      </c>
      <c r="C40">
        <v>107.26297254566499</v>
      </c>
      <c r="D40">
        <v>108.585320687785</v>
      </c>
      <c r="E40">
        <v>109.40749194385501</v>
      </c>
      <c r="F40" s="18">
        <v>109.43441811304299</v>
      </c>
      <c r="G40" s="16">
        <v>2.8882171379400492</v>
      </c>
      <c r="H40" s="16">
        <f t="shared" si="0"/>
        <v>4.1807703035277415</v>
      </c>
      <c r="I40" s="16">
        <f t="shared" si="1"/>
        <v>3.0209366729787512</v>
      </c>
      <c r="J40" s="16">
        <f t="shared" si="2"/>
        <v>5.3645188744832399</v>
      </c>
    </row>
    <row r="41" spans="1:10" x14ac:dyDescent="0.25">
      <c r="A41" s="16">
        <v>17.5</v>
      </c>
      <c r="B41" s="17">
        <v>106.761123274955</v>
      </c>
      <c r="C41">
        <v>107.15844596656299</v>
      </c>
      <c r="D41">
        <v>108.501448865746</v>
      </c>
      <c r="E41">
        <v>109.34334729349401</v>
      </c>
      <c r="F41" s="18">
        <v>109.371591530187</v>
      </c>
      <c r="G41" s="16">
        <v>2.7861706115132678</v>
      </c>
      <c r="H41" s="16">
        <f t="shared" si="0"/>
        <v>5.9614777388226807</v>
      </c>
      <c r="I41" s="16">
        <f t="shared" si="1"/>
        <v>4.5238835591824564</v>
      </c>
      <c r="J41" s="16">
        <f t="shared" si="2"/>
        <v>7.9584146912157872</v>
      </c>
    </row>
    <row r="42" spans="1:10" x14ac:dyDescent="0.25">
      <c r="A42" s="16">
        <v>18</v>
      </c>
      <c r="B42" s="17">
        <v>106.67295643601101</v>
      </c>
      <c r="C42">
        <v>107.054353354565</v>
      </c>
      <c r="D42">
        <v>108.42781131784901</v>
      </c>
      <c r="E42">
        <v>109.276127940861</v>
      </c>
      <c r="F42" s="18">
        <v>109.303642021804</v>
      </c>
      <c r="G42" s="16">
        <v>2.69278244768801</v>
      </c>
      <c r="H42" s="16">
        <f t="shared" si="0"/>
        <v>6.7900142560343957</v>
      </c>
      <c r="I42" s="16">
        <f t="shared" si="1"/>
        <v>5.6710664234841319</v>
      </c>
      <c r="J42" s="16">
        <f t="shared" si="2"/>
        <v>7.3584049671362477</v>
      </c>
    </row>
    <row r="43" spans="1:10" x14ac:dyDescent="0.25">
      <c r="A43" s="16">
        <v>18.5</v>
      </c>
      <c r="B43" s="17">
        <v>106.600296247093</v>
      </c>
      <c r="C43">
        <v>106.97876415074499</v>
      </c>
      <c r="D43">
        <v>108.354784490265</v>
      </c>
      <c r="E43">
        <v>109.22267645526701</v>
      </c>
      <c r="F43" s="18">
        <v>109.25776236892401</v>
      </c>
      <c r="G43" s="16">
        <v>2.6111085089895401</v>
      </c>
      <c r="H43" s="16">
        <f t="shared" si="0"/>
        <v>6.8467988620326761</v>
      </c>
      <c r="I43" s="16">
        <f t="shared" si="1"/>
        <v>6.8813473711748738</v>
      </c>
      <c r="J43" s="16">
        <f t="shared" si="2"/>
        <v>10.89807722189801</v>
      </c>
    </row>
    <row r="44" spans="1:10" x14ac:dyDescent="0.25">
      <c r="A44" s="16">
        <v>19</v>
      </c>
      <c r="B44" s="17">
        <v>106.524661085847</v>
      </c>
      <c r="C44">
        <v>106.891583306594</v>
      </c>
      <c r="D44">
        <v>108.283985384421</v>
      </c>
      <c r="E44">
        <v>109.174802860638</v>
      </c>
      <c r="F44" s="18">
        <v>109.209214418908</v>
      </c>
      <c r="G44" s="16">
        <v>2.5198950909362252</v>
      </c>
      <c r="H44" s="16">
        <f t="shared" si="0"/>
        <v>7.0622360839088563</v>
      </c>
      <c r="I44" s="16">
        <f t="shared" si="1"/>
        <v>6.6106820130096029</v>
      </c>
      <c r="J44" s="16">
        <f t="shared" si="2"/>
        <v>10.299096044945321</v>
      </c>
    </row>
    <row r="45" spans="1:10" x14ac:dyDescent="0.25">
      <c r="A45" s="16">
        <v>19.5</v>
      </c>
      <c r="B45" s="17">
        <v>106.44174864033</v>
      </c>
      <c r="C45">
        <v>106.80256344920799</v>
      </c>
      <c r="D45">
        <v>108.215602779804</v>
      </c>
      <c r="E45">
        <v>109.126588156705</v>
      </c>
      <c r="F45" s="18">
        <v>109.160923086476</v>
      </c>
      <c r="G45" s="16">
        <v>2.4353780956295901</v>
      </c>
      <c r="H45" s="16">
        <f t="shared" si="0"/>
        <v>7.3118010464857504</v>
      </c>
      <c r="I45" s="16">
        <f t="shared" si="1"/>
        <v>6.0304577543489053</v>
      </c>
      <c r="J45" s="16">
        <f t="shared" si="2"/>
        <v>10.353824896093947</v>
      </c>
    </row>
    <row r="46" spans="1:10" x14ac:dyDescent="0.25">
      <c r="A46" s="16">
        <v>20</v>
      </c>
      <c r="B46" s="17">
        <v>106.37046271510199</v>
      </c>
      <c r="C46">
        <v>106.73923791777101</v>
      </c>
      <c r="D46">
        <v>108.14763165293699</v>
      </c>
      <c r="E46">
        <v>109.07837032192199</v>
      </c>
      <c r="F46" s="18">
        <v>109.114813795473</v>
      </c>
      <c r="G46" s="16">
        <v>2.3496471449237268</v>
      </c>
      <c r="H46" s="16">
        <f t="shared" si="0"/>
        <v>7.356064597520958</v>
      </c>
      <c r="I46" s="16">
        <f t="shared" si="1"/>
        <v>7.0140073008904382</v>
      </c>
      <c r="J46" s="16">
        <f t="shared" si="2"/>
        <v>10.843801522938241</v>
      </c>
    </row>
    <row r="47" spans="1:10" x14ac:dyDescent="0.25">
      <c r="A47" s="16">
        <v>20.5</v>
      </c>
      <c r="B47" s="17">
        <v>106.295253909278</v>
      </c>
      <c r="C47">
        <v>106.682915720838</v>
      </c>
      <c r="D47">
        <v>108.07947740277601</v>
      </c>
      <c r="E47">
        <v>109.03099435682201</v>
      </c>
      <c r="F47" s="18">
        <v>109.072637082075</v>
      </c>
      <c r="G47" s="16">
        <v>2.255077426566837</v>
      </c>
      <c r="H47" s="16">
        <f t="shared" si="0"/>
        <v>7.3362996264936102</v>
      </c>
      <c r="I47" s="16">
        <f t="shared" si="1"/>
        <v>6.6481576794363457</v>
      </c>
      <c r="J47" s="16">
        <f t="shared" si="2"/>
        <v>11.854882936985712</v>
      </c>
    </row>
    <row r="48" spans="1:10" x14ac:dyDescent="0.25">
      <c r="A48" s="16">
        <v>21</v>
      </c>
      <c r="B48" s="17">
        <v>106.23997620224</v>
      </c>
      <c r="C48">
        <v>106.610961843989</v>
      </c>
      <c r="D48">
        <v>108.014693665425</v>
      </c>
      <c r="E48">
        <v>108.993831148613</v>
      </c>
      <c r="F48" s="18">
        <v>109.03162811856301</v>
      </c>
      <c r="G48" s="16">
        <v>2.161721573921938</v>
      </c>
      <c r="H48" s="16">
        <f t="shared" si="0"/>
        <v>7.7179863410925398</v>
      </c>
      <c r="I48" s="16">
        <f t="shared" si="1"/>
        <v>9.0452377059754916</v>
      </c>
      <c r="J48" s="16">
        <f t="shared" si="2"/>
        <v>12.192456409041046</v>
      </c>
    </row>
    <row r="49" spans="1:10" x14ac:dyDescent="0.25">
      <c r="A49" s="16">
        <v>21.5</v>
      </c>
      <c r="B49" s="17">
        <v>106.17113716239599</v>
      </c>
      <c r="C49">
        <v>106.536880022007</v>
      </c>
      <c r="D49">
        <v>107.950400167648</v>
      </c>
      <c r="E49">
        <v>108.95246371645401</v>
      </c>
      <c r="F49" s="18">
        <v>108.995689229844</v>
      </c>
      <c r="G49" s="16">
        <v>2.072726320876022</v>
      </c>
      <c r="H49" s="16">
        <f t="shared" si="0"/>
        <v>7.7768361854292927</v>
      </c>
      <c r="I49" s="16">
        <f t="shared" si="1"/>
        <v>7.2633203649124356</v>
      </c>
      <c r="J49" s="16">
        <f t="shared" si="2"/>
        <v>13.912505862643211</v>
      </c>
    </row>
    <row r="50" spans="1:10" x14ac:dyDescent="0.25">
      <c r="A50" s="16">
        <v>22</v>
      </c>
      <c r="B50" s="17">
        <v>106.099683595521</v>
      </c>
      <c r="C50">
        <v>106.46800286497199</v>
      </c>
      <c r="D50">
        <v>107.88534666156301</v>
      </c>
      <c r="E50">
        <v>108.906906962452</v>
      </c>
      <c r="F50" s="18">
        <v>108.953408968945</v>
      </c>
      <c r="G50" s="16">
        <v>2.0025339630489798</v>
      </c>
      <c r="H50" s="16">
        <f t="shared" si="0"/>
        <v>7.6859808193388277</v>
      </c>
      <c r="I50" s="16">
        <f t="shared" si="1"/>
        <v>6.9975513031384677</v>
      </c>
      <c r="J50" s="16">
        <f t="shared" si="2"/>
        <v>11.825849447673635</v>
      </c>
    </row>
    <row r="51" spans="1:10" x14ac:dyDescent="0.25">
      <c r="A51" s="16">
        <v>22.5</v>
      </c>
      <c r="B51" s="17">
        <v>106.020587464272</v>
      </c>
      <c r="C51">
        <v>106.382660792126</v>
      </c>
      <c r="D51">
        <v>107.817795512602</v>
      </c>
      <c r="E51">
        <v>108.870683506722</v>
      </c>
      <c r="F51" s="18">
        <v>108.905978061928</v>
      </c>
      <c r="G51" s="16">
        <v>1.924106340675255</v>
      </c>
      <c r="H51" s="16">
        <f t="shared" si="0"/>
        <v>7.4017986028432734</v>
      </c>
      <c r="I51" s="16">
        <f t="shared" si="1"/>
        <v>6.3214216941401284</v>
      </c>
      <c r="J51" s="16">
        <f t="shared" si="2"/>
        <v>10.541649558182984</v>
      </c>
    </row>
    <row r="52" spans="1:10" x14ac:dyDescent="0.25">
      <c r="A52" s="16">
        <v>23</v>
      </c>
      <c r="B52" s="17">
        <v>105.96042307427101</v>
      </c>
      <c r="C52">
        <v>106.313526315519</v>
      </c>
      <c r="D52">
        <v>107.755194114209</v>
      </c>
      <c r="E52">
        <v>108.833150719402</v>
      </c>
      <c r="F52" s="18">
        <v>108.866391119583</v>
      </c>
      <c r="G52" s="16">
        <v>1.844585955209695</v>
      </c>
      <c r="H52" s="16">
        <f t="shared" si="0"/>
        <v>7.9870420283760657</v>
      </c>
      <c r="I52" s="16">
        <f t="shared" si="1"/>
        <v>8.3105637735503901</v>
      </c>
      <c r="J52" s="16">
        <f t="shared" si="2"/>
        <v>12.630427367755395</v>
      </c>
    </row>
    <row r="53" spans="1:10" x14ac:dyDescent="0.25">
      <c r="A53" s="16">
        <v>23.5</v>
      </c>
      <c r="B53" s="17">
        <v>105.89278863436</v>
      </c>
      <c r="C53">
        <v>106.24609284953399</v>
      </c>
      <c r="D53">
        <v>107.69466795181</v>
      </c>
      <c r="E53">
        <v>108.784455622495</v>
      </c>
      <c r="F53" s="18">
        <v>108.82337667799899</v>
      </c>
      <c r="G53" s="16">
        <v>1.753891048429848</v>
      </c>
      <c r="H53" s="16">
        <f t="shared" si="0"/>
        <v>8.2608905006053739</v>
      </c>
      <c r="I53" s="16">
        <f t="shared" si="1"/>
        <v>7.3926833822816045</v>
      </c>
      <c r="J53" s="16">
        <f t="shared" si="2"/>
        <v>11.624003046128413</v>
      </c>
    </row>
    <row r="54" spans="1:10" x14ac:dyDescent="0.25">
      <c r="A54" s="16">
        <v>24</v>
      </c>
      <c r="B54" s="17">
        <v>105.833458058901</v>
      </c>
      <c r="C54">
        <v>106.15550694874</v>
      </c>
      <c r="D54">
        <v>107.62980284753699</v>
      </c>
      <c r="E54">
        <v>108.737130350776</v>
      </c>
      <c r="F54" s="18">
        <v>108.773401356487</v>
      </c>
      <c r="G54" s="16">
        <v>1.662756266133929</v>
      </c>
      <c r="H54" s="16">
        <f t="shared" si="0"/>
        <v>7.7083048829390481</v>
      </c>
      <c r="I54" s="16">
        <f t="shared" si="1"/>
        <v>8.4273580043988776</v>
      </c>
      <c r="J54" s="16">
        <f t="shared" si="2"/>
        <v>10.004938134915307</v>
      </c>
    </row>
    <row r="55" spans="1:10" x14ac:dyDescent="0.25">
      <c r="A55" s="16">
        <v>24.5</v>
      </c>
      <c r="B55" s="17">
        <v>105.747968160036</v>
      </c>
      <c r="C55">
        <v>106.07561299317101</v>
      </c>
      <c r="D55">
        <v>107.56550873875101</v>
      </c>
      <c r="E55">
        <v>108.68878056022901</v>
      </c>
      <c r="F55" s="18">
        <v>108.72338379914299</v>
      </c>
      <c r="G55" s="16">
        <v>1.5849482471446441</v>
      </c>
      <c r="H55" s="16">
        <f t="shared" si="0"/>
        <v>7.7767622794855171</v>
      </c>
      <c r="I55" s="16">
        <f t="shared" si="1"/>
        <v>5.8486441864848828</v>
      </c>
      <c r="J55" s="16">
        <f t="shared" si="2"/>
        <v>9.9964897638072809</v>
      </c>
    </row>
    <row r="56" spans="1:10" x14ac:dyDescent="0.25">
      <c r="A56" s="16">
        <v>25</v>
      </c>
      <c r="B56" s="17">
        <v>105.685205211237</v>
      </c>
      <c r="C56">
        <v>105.98910548942099</v>
      </c>
      <c r="D56">
        <v>107.504339526282</v>
      </c>
      <c r="E56">
        <v>108.621767967769</v>
      </c>
      <c r="F56" s="18">
        <v>108.676796823271</v>
      </c>
      <c r="G56" s="16">
        <v>1.511741541181634</v>
      </c>
      <c r="H56" s="16">
        <f t="shared" si="0"/>
        <v>8.1740467110526662</v>
      </c>
      <c r="I56" s="16">
        <f t="shared" si="1"/>
        <v>7.9664835634370421</v>
      </c>
      <c r="J56" s="16">
        <f t="shared" si="2"/>
        <v>10.732613367604982</v>
      </c>
    </row>
    <row r="57" spans="1:10" x14ac:dyDescent="0.25">
      <c r="A57" s="16">
        <v>25.5</v>
      </c>
      <c r="B57" s="17">
        <v>105.611455705445</v>
      </c>
      <c r="C57">
        <v>105.89491822698101</v>
      </c>
      <c r="D57">
        <v>107.442019144695</v>
      </c>
      <c r="E57">
        <v>108.559391149352</v>
      </c>
      <c r="F57" s="18">
        <v>108.620525708941</v>
      </c>
      <c r="G57" s="16">
        <v>1.4420800942153069</v>
      </c>
      <c r="H57" s="16">
        <f t="shared" si="0"/>
        <v>8.0230574214632266</v>
      </c>
      <c r="I57" s="16">
        <f t="shared" si="1"/>
        <v>6.7797064486116136</v>
      </c>
      <c r="J57" s="16">
        <f t="shared" si="2"/>
        <v>8.885553555377431</v>
      </c>
    </row>
    <row r="58" spans="1:10" x14ac:dyDescent="0.25">
      <c r="A58" s="16">
        <v>26</v>
      </c>
      <c r="B58" s="17">
        <v>105.525519526813</v>
      </c>
      <c r="C58">
        <v>105.793792963328</v>
      </c>
      <c r="D58">
        <v>107.376418882838</v>
      </c>
      <c r="E58">
        <v>108.516931102135</v>
      </c>
      <c r="F58" s="18">
        <v>108.574275235751</v>
      </c>
      <c r="G58" s="16">
        <v>1.387166682590816</v>
      </c>
      <c r="H58" s="16">
        <f t="shared" si="0"/>
        <v>7.6219207949190046</v>
      </c>
      <c r="I58" s="16">
        <f t="shared" si="1"/>
        <v>5.8182712794473206</v>
      </c>
      <c r="J58" s="16">
        <f t="shared" si="2"/>
        <v>10.810700205076165</v>
      </c>
    </row>
    <row r="59" spans="1:10" x14ac:dyDescent="0.25">
      <c r="A59" s="16">
        <v>26.5</v>
      </c>
      <c r="B59" s="17">
        <v>105.43873696033501</v>
      </c>
      <c r="C59">
        <v>105.701527865122</v>
      </c>
      <c r="D59">
        <v>107.312232857865</v>
      </c>
      <c r="E59">
        <v>108.460709098959</v>
      </c>
      <c r="F59" s="18">
        <v>108.522436964408</v>
      </c>
      <c r="G59" s="16">
        <v>1.2803793245584201</v>
      </c>
      <c r="H59" s="16">
        <f t="shared" si="0"/>
        <v>7.7898576864722058</v>
      </c>
      <c r="I59" s="16">
        <f t="shared" si="1"/>
        <v>5.7615258489364294</v>
      </c>
      <c r="J59" s="16">
        <f t="shared" si="2"/>
        <v>9.6453833634154105</v>
      </c>
    </row>
    <row r="60" spans="1:10" x14ac:dyDescent="0.25">
      <c r="A60" s="16">
        <v>27</v>
      </c>
      <c r="B60" s="17">
        <v>105.34740932341499</v>
      </c>
      <c r="C60">
        <v>105.61000533843</v>
      </c>
      <c r="D60">
        <v>107.246983472145</v>
      </c>
      <c r="E60">
        <v>108.41544690835499</v>
      </c>
      <c r="F60" s="18">
        <v>108.476354118776</v>
      </c>
      <c r="G60" s="16">
        <v>1.202241453234439</v>
      </c>
      <c r="H60" s="16">
        <f t="shared" si="0"/>
        <v>7.66290738959073</v>
      </c>
      <c r="I60" s="16">
        <f t="shared" si="1"/>
        <v>5.4747940148490928</v>
      </c>
      <c r="J60" s="16">
        <f t="shared" si="2"/>
        <v>10.85002441022864</v>
      </c>
    </row>
    <row r="61" spans="1:10" x14ac:dyDescent="0.25">
      <c r="A61" s="16">
        <v>27.5</v>
      </c>
      <c r="B61" s="17">
        <v>105.245342185928</v>
      </c>
      <c r="C61">
        <v>105.51905550146</v>
      </c>
      <c r="D61">
        <v>107.17649072365801</v>
      </c>
      <c r="E61">
        <v>108.36583803582501</v>
      </c>
      <c r="F61" s="18">
        <v>108.417697922645</v>
      </c>
      <c r="G61" s="16">
        <v>1.1018747036170911</v>
      </c>
      <c r="H61" s="16">
        <f t="shared" si="0"/>
        <v>7.0929281483785465</v>
      </c>
      <c r="I61" s="16">
        <f t="shared" si="1"/>
        <v>4.898736383820844</v>
      </c>
      <c r="J61" s="16">
        <f t="shared" si="2"/>
        <v>8.5242486383424954</v>
      </c>
    </row>
    <row r="62" spans="1:10" x14ac:dyDescent="0.25">
      <c r="A62" s="16">
        <v>28</v>
      </c>
      <c r="B62" s="17">
        <v>105.148872639747</v>
      </c>
      <c r="C62">
        <v>105.438486827152</v>
      </c>
      <c r="D62">
        <v>107.105174214935</v>
      </c>
      <c r="E62">
        <v>108.296865789424</v>
      </c>
      <c r="F62" s="18">
        <v>108.35741647754401</v>
      </c>
      <c r="G62" s="16">
        <v>1.018093431789286</v>
      </c>
      <c r="H62" s="16">
        <f t="shared" si="0"/>
        <v>7.0109994018641588</v>
      </c>
      <c r="I62" s="16">
        <f t="shared" si="1"/>
        <v>5.1829828147205115</v>
      </c>
      <c r="J62" s="16">
        <f t="shared" si="2"/>
        <v>8.2944262394884944</v>
      </c>
    </row>
    <row r="63" spans="1:10" x14ac:dyDescent="0.25">
      <c r="A63" s="16">
        <v>28.5</v>
      </c>
      <c r="B63" s="17">
        <v>105.03562019101</v>
      </c>
      <c r="C63">
        <v>105.342251711787</v>
      </c>
      <c r="D63">
        <v>107.02560389000701</v>
      </c>
      <c r="E63">
        <v>108.22521496543401</v>
      </c>
      <c r="F63" s="18">
        <v>108.294353663737</v>
      </c>
      <c r="G63" s="16">
        <v>0.94687338489923445</v>
      </c>
      <c r="H63" s="16">
        <f t="shared" si="0"/>
        <v>6.2837496321955815</v>
      </c>
      <c r="I63" s="16">
        <f t="shared" si="1"/>
        <v>4.4149155764492143</v>
      </c>
      <c r="J63" s="16">
        <f t="shared" si="2"/>
        <v>7.9286027662856471</v>
      </c>
    </row>
    <row r="64" spans="1:10" x14ac:dyDescent="0.25">
      <c r="A64" s="34">
        <v>29</v>
      </c>
      <c r="B64" s="35">
        <v>104.95020894923999</v>
      </c>
      <c r="C64" s="36">
        <v>105.23317000356001</v>
      </c>
      <c r="D64" s="36">
        <v>106.93123950226401</v>
      </c>
      <c r="E64" s="36">
        <v>108.16129220918999</v>
      </c>
      <c r="F64" s="37">
        <v>108.20902647856801</v>
      </c>
      <c r="G64" s="34">
        <v>0.87686354612729678</v>
      </c>
      <c r="H64" s="34">
        <f t="shared" si="0"/>
        <v>5.2986090617336172</v>
      </c>
      <c r="I64" s="34">
        <f t="shared" si="1"/>
        <v>5.8540303318198479</v>
      </c>
      <c r="J64" s="34">
        <f t="shared" si="2"/>
        <v>5.8597971913609728</v>
      </c>
    </row>
    <row r="65" spans="1:10" x14ac:dyDescent="0.25">
      <c r="A65" s="12">
        <v>29.5</v>
      </c>
      <c r="B65" s="13">
        <v>104.859037713188</v>
      </c>
      <c r="C65" s="14">
        <v>105.14819504789401</v>
      </c>
      <c r="D65" s="14">
        <v>106.837853905443</v>
      </c>
      <c r="E65" s="14">
        <v>108.0847706226</v>
      </c>
      <c r="F65" s="15">
        <v>108.106270033531</v>
      </c>
      <c r="G65" s="12">
        <v>0.83281627185510276</v>
      </c>
      <c r="H65" s="12">
        <f t="shared" si="0"/>
        <v>5.3541447184660385</v>
      </c>
      <c r="I65" s="12">
        <f t="shared" si="1"/>
        <v>5.4841858205681175</v>
      </c>
      <c r="J65" s="12">
        <f t="shared" si="2"/>
        <v>4.8658748346145284</v>
      </c>
    </row>
    <row r="66" spans="1:10" x14ac:dyDescent="0.25">
      <c r="A66" s="16">
        <v>30</v>
      </c>
      <c r="B66" s="17">
        <v>104.80757961331599</v>
      </c>
      <c r="C66">
        <v>105.06357205654101</v>
      </c>
      <c r="D66">
        <v>106.753131150333</v>
      </c>
      <c r="E66">
        <v>107.999528796036</v>
      </c>
      <c r="F66" s="18">
        <v>108.02649799556799</v>
      </c>
      <c r="G66" s="16">
        <v>0.80916538683061145</v>
      </c>
      <c r="H66" s="16">
        <f t="shared" si="0"/>
        <v>5.9016022242296389</v>
      </c>
      <c r="I66" s="16">
        <f t="shared" si="1"/>
        <v>9.7166432737247348</v>
      </c>
      <c r="J66" s="16">
        <f t="shared" si="2"/>
        <v>6.2678604278838135</v>
      </c>
    </row>
    <row r="67" spans="1:10" x14ac:dyDescent="0.25">
      <c r="A67" s="16">
        <v>30.5</v>
      </c>
      <c r="B67" s="17">
        <v>104.751576024274</v>
      </c>
      <c r="C67">
        <v>105.01897259863399</v>
      </c>
      <c r="D67">
        <v>106.68509408348</v>
      </c>
      <c r="E67">
        <v>107.905451360033</v>
      </c>
      <c r="F67" s="18">
        <v>107.94697434158201</v>
      </c>
      <c r="G67" s="16">
        <v>0.80672544805459345</v>
      </c>
      <c r="H67" s="16">
        <f t="shared" si="0"/>
        <v>7.3489352661282235</v>
      </c>
      <c r="I67" s="16">
        <f t="shared" si="1"/>
        <v>8.9279992327829323</v>
      </c>
      <c r="J67" s="16">
        <f t="shared" si="2"/>
        <v>6.2874374470783865</v>
      </c>
    </row>
    <row r="68" spans="1:10" x14ac:dyDescent="0.25">
      <c r="A68" s="16">
        <v>31</v>
      </c>
      <c r="B68" s="17">
        <v>104.714733317038</v>
      </c>
      <c r="C68">
        <v>104.97866120817299</v>
      </c>
      <c r="D68">
        <v>106.63192643474601</v>
      </c>
      <c r="E68">
        <v>107.842337876306</v>
      </c>
      <c r="F68" s="18">
        <v>107.89741942777</v>
      </c>
      <c r="G68" s="16">
        <v>0.8019797631135217</v>
      </c>
      <c r="H68" s="16">
        <f t="shared" si="0"/>
        <v>9.4042150049106183</v>
      </c>
      <c r="I68" s="16">
        <f t="shared" si="1"/>
        <v>13.571206827911112</v>
      </c>
      <c r="J68" s="16">
        <f t="shared" si="2"/>
        <v>10.089816761600257</v>
      </c>
    </row>
    <row r="69" spans="1:10" x14ac:dyDescent="0.25">
      <c r="A69" s="16">
        <v>31.5</v>
      </c>
      <c r="B69" s="17">
        <v>104.68598620495401</v>
      </c>
      <c r="C69">
        <v>104.939535962767</v>
      </c>
      <c r="D69">
        <v>106.58382490893</v>
      </c>
      <c r="E69">
        <v>107.788581474132</v>
      </c>
      <c r="F69" s="18">
        <v>107.85637537084401</v>
      </c>
      <c r="G69" s="16">
        <v>0.79760243942678366</v>
      </c>
      <c r="H69" s="16">
        <f t="shared" si="0"/>
        <v>10.394680657585235</v>
      </c>
      <c r="I69" s="16">
        <f t="shared" si="1"/>
        <v>17.393051466844366</v>
      </c>
      <c r="J69" s="16">
        <f t="shared" si="2"/>
        <v>12.182031637406121</v>
      </c>
    </row>
    <row r="70" spans="1:10" x14ac:dyDescent="0.25">
      <c r="A70" s="16">
        <v>32</v>
      </c>
      <c r="B70" s="17">
        <v>104.654863804</v>
      </c>
      <c r="C70">
        <v>104.911767272915</v>
      </c>
      <c r="D70">
        <v>106.535061580749</v>
      </c>
      <c r="E70">
        <v>107.736661612934</v>
      </c>
      <c r="F70" s="18">
        <v>107.819512591654</v>
      </c>
      <c r="G70" s="16">
        <v>0.79709349141785468</v>
      </c>
      <c r="H70" s="16">
        <f t="shared" si="0"/>
        <v>10.253606934787868</v>
      </c>
      <c r="I70" s="16">
        <f t="shared" si="1"/>
        <v>16.065598561594005</v>
      </c>
      <c r="J70" s="16">
        <f t="shared" si="2"/>
        <v>13.563817242938772</v>
      </c>
    </row>
    <row r="71" spans="1:10" x14ac:dyDescent="0.25">
      <c r="A71" s="16">
        <v>32.5</v>
      </c>
      <c r="B71" s="17">
        <v>104.631231683783</v>
      </c>
      <c r="C71">
        <v>104.87935159129501</v>
      </c>
      <c r="D71">
        <v>106.486367820426</v>
      </c>
      <c r="E71">
        <v>107.68841446390699</v>
      </c>
      <c r="F71" s="18">
        <v>107.77847025074701</v>
      </c>
      <c r="G71" s="16">
        <v>0.79410626396581663</v>
      </c>
      <c r="H71" s="16">
        <f t="shared" ref="H71:H119" si="12">(A71-A70)/(D70-D71)</f>
        <v>10.268256069839452</v>
      </c>
      <c r="I71" s="16">
        <f t="shared" ref="I71:I119" si="13">(A71-A70)/(B70-B71)</f>
        <v>21.157644570557078</v>
      </c>
      <c r="J71" s="16">
        <f t="shared" ref="J71:J119" si="14">(A71-A70)/(F70-F71)</f>
        <v>12.182540979643523</v>
      </c>
    </row>
    <row r="72" spans="1:10" x14ac:dyDescent="0.25">
      <c r="A72" s="16">
        <v>33</v>
      </c>
      <c r="B72" s="17">
        <v>104.603156368079</v>
      </c>
      <c r="C72">
        <v>104.846665034759</v>
      </c>
      <c r="D72">
        <v>106.442617750911</v>
      </c>
      <c r="E72">
        <v>107.657079646043</v>
      </c>
      <c r="F72" s="18">
        <v>107.737878205558</v>
      </c>
      <c r="G72" s="16">
        <v>0.7887511612757655</v>
      </c>
      <c r="H72" s="16">
        <f t="shared" si="12"/>
        <v>11.428553269580064</v>
      </c>
      <c r="I72" s="16">
        <f t="shared" si="13"/>
        <v>17.809238737384707</v>
      </c>
      <c r="J72" s="16">
        <f t="shared" si="14"/>
        <v>12.31768435593583</v>
      </c>
    </row>
    <row r="73" spans="1:10" x14ac:dyDescent="0.25">
      <c r="A73" s="16">
        <v>33.5</v>
      </c>
      <c r="B73" s="17">
        <v>104.583880554481</v>
      </c>
      <c r="C73">
        <v>104.81570317310801</v>
      </c>
      <c r="D73">
        <v>106.39894618919401</v>
      </c>
      <c r="E73">
        <v>107.627123402031</v>
      </c>
      <c r="F73" s="18">
        <v>107.690687488609</v>
      </c>
      <c r="G73" s="16">
        <v>0.78519526453877619</v>
      </c>
      <c r="H73" s="16">
        <f t="shared" si="12"/>
        <v>11.44909823102271</v>
      </c>
      <c r="I73" s="16">
        <f t="shared" si="13"/>
        <v>25.939242328628772</v>
      </c>
      <c r="J73" s="16">
        <f t="shared" si="14"/>
        <v>10.595304168409232</v>
      </c>
    </row>
    <row r="74" spans="1:10" x14ac:dyDescent="0.25">
      <c r="A74" s="16">
        <v>34</v>
      </c>
      <c r="B74" s="17">
        <v>104.560624009885</v>
      </c>
      <c r="C74">
        <v>104.79239958512299</v>
      </c>
      <c r="D74">
        <v>106.354708532619</v>
      </c>
      <c r="E74">
        <v>107.598145354216</v>
      </c>
      <c r="F74" s="18">
        <v>107.65414641911499</v>
      </c>
      <c r="G74" s="16">
        <v>0.78195724995178451</v>
      </c>
      <c r="H74" s="16">
        <f t="shared" si="12"/>
        <v>11.302587856394032</v>
      </c>
      <c r="I74" s="16">
        <f t="shared" si="13"/>
        <v>21.499324542223988</v>
      </c>
      <c r="J74" s="16">
        <f t="shared" si="14"/>
        <v>13.68323387693969</v>
      </c>
    </row>
    <row r="75" spans="1:10" x14ac:dyDescent="0.25">
      <c r="A75" s="16">
        <v>34.5</v>
      </c>
      <c r="B75" s="17">
        <v>104.53472873657</v>
      </c>
      <c r="C75">
        <v>104.753809087165</v>
      </c>
      <c r="D75">
        <v>106.31299179437799</v>
      </c>
      <c r="E75">
        <v>107.564074227416</v>
      </c>
      <c r="F75" s="18">
        <v>107.618099943874</v>
      </c>
      <c r="G75" s="16">
        <v>0.77905921583112114</v>
      </c>
      <c r="H75" s="16">
        <f t="shared" si="12"/>
        <v>11.985596695297373</v>
      </c>
      <c r="I75" s="16">
        <f t="shared" si="13"/>
        <v>19.308543065670253</v>
      </c>
      <c r="J75" s="16">
        <f t="shared" si="14"/>
        <v>13.870981743906382</v>
      </c>
    </row>
    <row r="76" spans="1:10" x14ac:dyDescent="0.25">
      <c r="A76" s="16">
        <v>35</v>
      </c>
      <c r="B76" s="17">
        <v>104.512062510756</v>
      </c>
      <c r="C76">
        <v>104.726480418677</v>
      </c>
      <c r="D76">
        <v>106.270961559602</v>
      </c>
      <c r="E76">
        <v>107.53014577114401</v>
      </c>
      <c r="F76" s="18">
        <v>107.586426871591</v>
      </c>
      <c r="G76" s="16">
        <v>0.77828428659643123</v>
      </c>
      <c r="H76" s="16">
        <f t="shared" si="12"/>
        <v>11.896198121776694</v>
      </c>
      <c r="I76" s="16">
        <f t="shared" si="13"/>
        <v>22.059252568242883</v>
      </c>
      <c r="J76" s="16">
        <f t="shared" si="14"/>
        <v>15.786280394036368</v>
      </c>
    </row>
    <row r="77" spans="1:10" x14ac:dyDescent="0.25">
      <c r="A77" s="16">
        <v>35.5</v>
      </c>
      <c r="B77" s="17">
        <v>104.48708759642101</v>
      </c>
      <c r="C77">
        <v>104.700021674373</v>
      </c>
      <c r="D77">
        <v>106.232541054715</v>
      </c>
      <c r="E77">
        <v>107.506274247603</v>
      </c>
      <c r="F77" s="18">
        <v>107.551480358855</v>
      </c>
      <c r="G77" s="16">
        <v>0.7737925281492356</v>
      </c>
      <c r="H77" s="16">
        <f t="shared" si="12"/>
        <v>13.01388416082942</v>
      </c>
      <c r="I77" s="16">
        <f t="shared" si="13"/>
        <v>20.020088689533271</v>
      </c>
      <c r="J77" s="16">
        <f t="shared" si="14"/>
        <v>14.307579236223463</v>
      </c>
    </row>
    <row r="78" spans="1:10" x14ac:dyDescent="0.25">
      <c r="A78" s="16">
        <v>36</v>
      </c>
      <c r="B78" s="17">
        <v>104.46221480697599</v>
      </c>
      <c r="C78">
        <v>104.673912251055</v>
      </c>
      <c r="D78">
        <v>106.191915193079</v>
      </c>
      <c r="E78">
        <v>107.474620572115</v>
      </c>
      <c r="F78" s="18">
        <v>107.52667382503201</v>
      </c>
      <c r="G78" s="16">
        <v>0.76475661551454088</v>
      </c>
      <c r="H78" s="16">
        <f t="shared" si="12"/>
        <v>12.307431273209174</v>
      </c>
      <c r="I78" s="16">
        <f t="shared" si="13"/>
        <v>20.102288933268646</v>
      </c>
      <c r="J78" s="16">
        <f t="shared" si="14"/>
        <v>20.155980015897502</v>
      </c>
    </row>
    <row r="79" spans="1:10" x14ac:dyDescent="0.25">
      <c r="A79" s="16">
        <v>36.5</v>
      </c>
      <c r="B79" s="17">
        <v>104.442579711459</v>
      </c>
      <c r="C79">
        <v>104.649282968319</v>
      </c>
      <c r="D79">
        <v>106.155308515713</v>
      </c>
      <c r="E79">
        <v>107.44163579249</v>
      </c>
      <c r="F79" s="18">
        <v>107.502166136174</v>
      </c>
      <c r="G79" s="16">
        <v>0.76029900194923505</v>
      </c>
      <c r="H79" s="16">
        <f t="shared" si="12"/>
        <v>13.658710267555218</v>
      </c>
      <c r="I79" s="16">
        <f t="shared" si="13"/>
        <v>25.464607471218077</v>
      </c>
      <c r="J79" s="16">
        <f t="shared" si="14"/>
        <v>20.401760561629157</v>
      </c>
    </row>
    <row r="80" spans="1:10" x14ac:dyDescent="0.25">
      <c r="A80" s="16">
        <v>37</v>
      </c>
      <c r="B80" s="17">
        <v>104.42916451080499</v>
      </c>
      <c r="C80">
        <v>104.6239297491</v>
      </c>
      <c r="D80">
        <v>106.114318173985</v>
      </c>
      <c r="E80">
        <v>107.40570042344901</v>
      </c>
      <c r="F80" s="18">
        <v>107.480290591781</v>
      </c>
      <c r="G80" s="16">
        <v>0.75523225257525484</v>
      </c>
      <c r="H80" s="16">
        <f t="shared" si="12"/>
        <v>12.197995403839164</v>
      </c>
      <c r="I80" s="16">
        <f t="shared" si="13"/>
        <v>37.271153290619971</v>
      </c>
      <c r="J80" s="16">
        <f t="shared" si="14"/>
        <v>22.856574036166361</v>
      </c>
    </row>
    <row r="81" spans="1:10" x14ac:dyDescent="0.25">
      <c r="A81" s="16">
        <v>37.5</v>
      </c>
      <c r="B81" s="17">
        <v>104.41574931015199</v>
      </c>
      <c r="C81">
        <v>104.59720275436</v>
      </c>
      <c r="D81">
        <v>106.07386281428001</v>
      </c>
      <c r="E81">
        <v>107.377297714478</v>
      </c>
      <c r="F81" s="18">
        <v>107.45244843216</v>
      </c>
      <c r="G81" s="16">
        <v>0.75257489316811432</v>
      </c>
      <c r="H81" s="16">
        <f t="shared" si="12"/>
        <v>12.359301799467008</v>
      </c>
      <c r="I81" s="16">
        <f t="shared" si="13"/>
        <v>37.271153293423176</v>
      </c>
      <c r="J81" s="16">
        <f t="shared" si="14"/>
        <v>17.958377037061165</v>
      </c>
    </row>
    <row r="82" spans="1:10" x14ac:dyDescent="0.25">
      <c r="A82" s="16">
        <v>38</v>
      </c>
      <c r="B82" s="17">
        <v>104.39324857372</v>
      </c>
      <c r="C82">
        <v>104.575179941187</v>
      </c>
      <c r="D82">
        <v>106.034319660755</v>
      </c>
      <c r="E82">
        <v>107.355648240327</v>
      </c>
      <c r="F82" s="18">
        <v>107.424921401543</v>
      </c>
      <c r="G82" s="16">
        <v>0.7493275838543384</v>
      </c>
      <c r="H82" s="16">
        <f t="shared" si="12"/>
        <v>12.644413897942076</v>
      </c>
      <c r="I82" s="16">
        <f t="shared" si="13"/>
        <v>22.221494905786948</v>
      </c>
      <c r="J82" s="16">
        <f t="shared" si="14"/>
        <v>18.163964248701607</v>
      </c>
    </row>
    <row r="83" spans="1:10" x14ac:dyDescent="0.25">
      <c r="A83" s="16">
        <v>38.5</v>
      </c>
      <c r="B83" s="17">
        <v>104.37514588625901</v>
      </c>
      <c r="C83">
        <v>104.55340361758201</v>
      </c>
      <c r="D83">
        <v>105.994011594577</v>
      </c>
      <c r="E83">
        <v>107.328587684052</v>
      </c>
      <c r="F83" s="18">
        <v>107.40028511718801</v>
      </c>
      <c r="G83" s="16">
        <v>0.7489777272678545</v>
      </c>
      <c r="H83" s="16">
        <f t="shared" si="12"/>
        <v>12.404465096192187</v>
      </c>
      <c r="I83" s="16">
        <f t="shared" si="13"/>
        <v>27.620208384932443</v>
      </c>
      <c r="J83" s="16">
        <f t="shared" si="14"/>
        <v>20.295268263478047</v>
      </c>
    </row>
    <row r="84" spans="1:10" x14ac:dyDescent="0.25">
      <c r="A84" s="16">
        <v>39</v>
      </c>
      <c r="B84" s="17">
        <v>104.35658137972101</v>
      </c>
      <c r="C84">
        <v>104.534920788523</v>
      </c>
      <c r="D84">
        <v>105.955306101202</v>
      </c>
      <c r="E84">
        <v>107.29551926606899</v>
      </c>
      <c r="F84" s="18">
        <v>107.372468788598</v>
      </c>
      <c r="G84" s="16">
        <v>0.74905918060153243</v>
      </c>
      <c r="H84" s="16">
        <f t="shared" si="12"/>
        <v>12.918062951831178</v>
      </c>
      <c r="I84" s="16">
        <f t="shared" si="13"/>
        <v>26.933115565263051</v>
      </c>
      <c r="J84" s="16">
        <f t="shared" si="14"/>
        <v>17.975053694887539</v>
      </c>
    </row>
    <row r="85" spans="1:10" x14ac:dyDescent="0.25">
      <c r="A85" s="16">
        <v>39.5</v>
      </c>
      <c r="B85" s="17">
        <v>104.326905838386</v>
      </c>
      <c r="C85">
        <v>104.51096771712</v>
      </c>
      <c r="D85">
        <v>105.91602425897101</v>
      </c>
      <c r="E85">
        <v>107.275128947403</v>
      </c>
      <c r="F85" s="18">
        <v>107.343897672567</v>
      </c>
      <c r="G85" s="16">
        <v>0.74511652944413331</v>
      </c>
      <c r="H85" s="16">
        <f t="shared" si="12"/>
        <v>12.728527268650442</v>
      </c>
      <c r="I85" s="16">
        <f t="shared" si="13"/>
        <v>16.848892303444629</v>
      </c>
      <c r="J85" s="16">
        <f t="shared" si="14"/>
        <v>17.500191433104774</v>
      </c>
    </row>
    <row r="86" spans="1:10" x14ac:dyDescent="0.25">
      <c r="A86" s="16">
        <v>40</v>
      </c>
      <c r="B86" s="17">
        <v>104.314389589211</v>
      </c>
      <c r="C86">
        <v>104.49155228258201</v>
      </c>
      <c r="D86">
        <v>105.871876623239</v>
      </c>
      <c r="E86">
        <v>107.241657295148</v>
      </c>
      <c r="F86" s="18">
        <v>107.31670510646499</v>
      </c>
      <c r="G86" s="16">
        <v>0.74257037274897841</v>
      </c>
      <c r="H86" s="16">
        <f t="shared" si="12"/>
        <v>11.325634809420801</v>
      </c>
      <c r="I86" s="16">
        <f t="shared" si="13"/>
        <v>39.94807014540509</v>
      </c>
      <c r="J86" s="16">
        <f t="shared" si="14"/>
        <v>18.387378304954737</v>
      </c>
    </row>
    <row r="87" spans="1:10" x14ac:dyDescent="0.25">
      <c r="A87" s="16">
        <v>40.5</v>
      </c>
      <c r="B87" s="17">
        <v>104.300170068689</v>
      </c>
      <c r="C87">
        <v>104.46504955760599</v>
      </c>
      <c r="D87">
        <v>105.83215966794999</v>
      </c>
      <c r="E87">
        <v>107.215253124661</v>
      </c>
      <c r="F87" s="18">
        <v>107.290231906752</v>
      </c>
      <c r="G87" s="16">
        <v>0.73784300056607</v>
      </c>
      <c r="H87" s="16">
        <f t="shared" si="12"/>
        <v>12.589081825674725</v>
      </c>
      <c r="I87" s="16">
        <f t="shared" si="13"/>
        <v>35.16292966603524</v>
      </c>
      <c r="J87" s="16">
        <f t="shared" si="14"/>
        <v>18.887025573812693</v>
      </c>
    </row>
    <row r="88" spans="1:10" x14ac:dyDescent="0.25">
      <c r="A88" s="16">
        <v>41</v>
      </c>
      <c r="B88" s="17">
        <v>104.279778816985</v>
      </c>
      <c r="C88">
        <v>104.444267658135</v>
      </c>
      <c r="D88">
        <v>105.79588162458801</v>
      </c>
      <c r="E88">
        <v>107.179043768247</v>
      </c>
      <c r="F88" s="18">
        <v>107.26224248928099</v>
      </c>
      <c r="G88" s="16">
        <v>0.73215763920000032</v>
      </c>
      <c r="H88" s="16">
        <f t="shared" si="12"/>
        <v>13.782441214122519</v>
      </c>
      <c r="I88" s="16">
        <f t="shared" si="13"/>
        <v>24.520319167163457</v>
      </c>
      <c r="J88" s="16">
        <f t="shared" si="14"/>
        <v>17.863894470757067</v>
      </c>
    </row>
    <row r="89" spans="1:10" x14ac:dyDescent="0.25">
      <c r="A89" s="16">
        <v>41.5</v>
      </c>
      <c r="B89" s="17">
        <v>104.262051099646</v>
      </c>
      <c r="C89">
        <v>104.423485758664</v>
      </c>
      <c r="D89">
        <v>105.752190719726</v>
      </c>
      <c r="E89">
        <v>107.156605903843</v>
      </c>
      <c r="F89" s="18">
        <v>107.23490079091199</v>
      </c>
      <c r="G89" s="16">
        <v>0.72727647982091892</v>
      </c>
      <c r="H89" s="16">
        <f t="shared" si="12"/>
        <v>11.444029405644788</v>
      </c>
      <c r="I89" s="16">
        <f t="shared" si="13"/>
        <v>28.204420819596404</v>
      </c>
      <c r="J89" s="16">
        <f t="shared" si="14"/>
        <v>18.287086385493279</v>
      </c>
    </row>
    <row r="90" spans="1:10" x14ac:dyDescent="0.25">
      <c r="A90" s="16">
        <v>42</v>
      </c>
      <c r="B90" s="17">
        <v>104.249466113956</v>
      </c>
      <c r="C90">
        <v>104.402297767904</v>
      </c>
      <c r="D90">
        <v>105.711674389519</v>
      </c>
      <c r="E90">
        <v>107.128649959349</v>
      </c>
      <c r="F90" s="18">
        <v>107.19059010772</v>
      </c>
      <c r="G90" s="16">
        <v>0.72663506118469512</v>
      </c>
      <c r="H90" s="16">
        <f t="shared" si="12"/>
        <v>12.340703055915963</v>
      </c>
      <c r="I90" s="16">
        <f t="shared" si="13"/>
        <v>39.729882283250909</v>
      </c>
      <c r="J90" s="16">
        <f t="shared" si="14"/>
        <v>11.28396052558111</v>
      </c>
    </row>
    <row r="91" spans="1:10" x14ac:dyDescent="0.25">
      <c r="A91" s="16">
        <v>42.5</v>
      </c>
      <c r="B91" s="17">
        <v>104.232602942754</v>
      </c>
      <c r="C91">
        <v>104.380180963786</v>
      </c>
      <c r="D91">
        <v>105.674566943355</v>
      </c>
      <c r="E91">
        <v>107.09619664767899</v>
      </c>
      <c r="F91" s="18">
        <v>107.16242143431801</v>
      </c>
      <c r="G91" s="16">
        <v>0.72486346885688835</v>
      </c>
      <c r="H91" s="16">
        <f t="shared" si="12"/>
        <v>13.474384569344718</v>
      </c>
      <c r="I91" s="16">
        <f t="shared" si="13"/>
        <v>29.650413555699892</v>
      </c>
      <c r="J91" s="16">
        <f t="shared" si="14"/>
        <v>17.750214675165616</v>
      </c>
    </row>
    <row r="92" spans="1:10" x14ac:dyDescent="0.25">
      <c r="A92" s="16">
        <v>43</v>
      </c>
      <c r="B92" s="17">
        <v>104.211417101699</v>
      </c>
      <c r="C92">
        <v>104.358306487053</v>
      </c>
      <c r="D92">
        <v>105.636897791645</v>
      </c>
      <c r="E92">
        <v>107.050109893387</v>
      </c>
      <c r="F92" s="18">
        <v>107.140501568461</v>
      </c>
      <c r="G92" s="16">
        <v>0.72289010841326284</v>
      </c>
      <c r="H92" s="16">
        <f t="shared" si="12"/>
        <v>13.273460571908519</v>
      </c>
      <c r="I92" s="16">
        <f t="shared" si="13"/>
        <v>23.60066795091803</v>
      </c>
      <c r="J92" s="16">
        <f t="shared" si="14"/>
        <v>22.810358569795241</v>
      </c>
    </row>
    <row r="93" spans="1:10" x14ac:dyDescent="0.25">
      <c r="A93" s="16">
        <v>43.5</v>
      </c>
      <c r="B93" s="17">
        <v>104.192877147812</v>
      </c>
      <c r="C93">
        <v>104.340108872453</v>
      </c>
      <c r="D93">
        <v>105.595947584011</v>
      </c>
      <c r="E93">
        <v>107.02492972661</v>
      </c>
      <c r="F93" s="18">
        <v>107.112023211478</v>
      </c>
      <c r="G93" s="16">
        <v>0.72158720051122349</v>
      </c>
      <c r="H93" s="16">
        <f t="shared" si="12"/>
        <v>12.209950300346977</v>
      </c>
      <c r="I93" s="16">
        <f t="shared" si="13"/>
        <v>26.96878336631627</v>
      </c>
      <c r="J93" s="16">
        <f t="shared" si="14"/>
        <v>17.557192653299904</v>
      </c>
    </row>
    <row r="94" spans="1:10" x14ac:dyDescent="0.25">
      <c r="A94" s="16">
        <v>44</v>
      </c>
      <c r="B94" s="17">
        <v>104.173200294925</v>
      </c>
      <c r="C94">
        <v>104.321422435911</v>
      </c>
      <c r="D94">
        <v>105.556635574854</v>
      </c>
      <c r="E94">
        <v>106.992594962235</v>
      </c>
      <c r="F94" s="18">
        <v>107.09306291407999</v>
      </c>
      <c r="G94" s="16">
        <v>0.71891258279388059</v>
      </c>
      <c r="H94" s="16">
        <f t="shared" si="12"/>
        <v>12.718759756163564</v>
      </c>
      <c r="I94" s="16">
        <f t="shared" si="13"/>
        <v>25.410567577616888</v>
      </c>
      <c r="J94" s="16">
        <f t="shared" si="14"/>
        <v>26.370894374920294</v>
      </c>
    </row>
    <row r="95" spans="1:10" x14ac:dyDescent="0.25">
      <c r="A95" s="16">
        <v>44.5</v>
      </c>
      <c r="B95" s="17">
        <v>104.15895866654</v>
      </c>
      <c r="C95">
        <v>104.30098536588601</v>
      </c>
      <c r="D95">
        <v>105.517233460744</v>
      </c>
      <c r="E95">
        <v>106.96096742382601</v>
      </c>
      <c r="F95" s="18">
        <v>107.066132956849</v>
      </c>
      <c r="G95" s="16">
        <v>0.71560686124081441</v>
      </c>
      <c r="H95" s="16">
        <f t="shared" si="12"/>
        <v>12.689674432292755</v>
      </c>
      <c r="I95" s="16">
        <f t="shared" si="13"/>
        <v>35.108344810263148</v>
      </c>
      <c r="J95" s="16">
        <f t="shared" si="14"/>
        <v>18.566683775665638</v>
      </c>
    </row>
    <row r="96" spans="1:10" x14ac:dyDescent="0.25">
      <c r="A96" s="16">
        <v>45</v>
      </c>
      <c r="B96" s="17">
        <v>104.139019813787</v>
      </c>
      <c r="C96">
        <v>104.278610624395</v>
      </c>
      <c r="D96">
        <v>105.47743387491001</v>
      </c>
      <c r="E96">
        <v>106.930388366212</v>
      </c>
      <c r="F96" s="18">
        <v>107.035435206252</v>
      </c>
      <c r="G96" s="16">
        <v>0.71209353970586642</v>
      </c>
      <c r="H96" s="16">
        <f t="shared" si="12"/>
        <v>12.562944802631325</v>
      </c>
      <c r="I96" s="16">
        <f t="shared" si="13"/>
        <v>25.076668462018649</v>
      </c>
      <c r="J96" s="16">
        <f t="shared" si="14"/>
        <v>16.287838368485193</v>
      </c>
    </row>
    <row r="97" spans="1:10" x14ac:dyDescent="0.25">
      <c r="A97" s="16">
        <v>45.5</v>
      </c>
      <c r="B97" s="17">
        <v>104.124955950561</v>
      </c>
      <c r="C97">
        <v>104.259722407439</v>
      </c>
      <c r="D97">
        <v>105.437967178904</v>
      </c>
      <c r="E97">
        <v>106.911646659289</v>
      </c>
      <c r="F97" s="18">
        <v>107.01543022750499</v>
      </c>
      <c r="G97" s="16">
        <v>0.71000758773750061</v>
      </c>
      <c r="H97" s="16">
        <f t="shared" si="12"/>
        <v>12.668909500910821</v>
      </c>
      <c r="I97" s="16">
        <f t="shared" si="13"/>
        <v>35.552109115770591</v>
      </c>
      <c r="J97" s="16">
        <f t="shared" si="14"/>
        <v>24.993778115096191</v>
      </c>
    </row>
    <row r="98" spans="1:10" x14ac:dyDescent="0.25">
      <c r="A98" s="16">
        <v>46</v>
      </c>
      <c r="B98" s="17">
        <v>104.105803217302</v>
      </c>
      <c r="C98">
        <v>104.238703312998</v>
      </c>
      <c r="D98">
        <v>105.401091240978</v>
      </c>
      <c r="E98">
        <v>106.88246046187</v>
      </c>
      <c r="F98" s="18">
        <v>106.98518248434701</v>
      </c>
      <c r="G98" s="16">
        <v>0.70646320335842083</v>
      </c>
      <c r="H98" s="16">
        <f t="shared" si="12"/>
        <v>13.558977157499989</v>
      </c>
      <c r="I98" s="16">
        <f t="shared" si="13"/>
        <v>26.10593450231972</v>
      </c>
      <c r="J98" s="16">
        <f t="shared" si="14"/>
        <v>16.530158874613129</v>
      </c>
    </row>
    <row r="99" spans="1:10" x14ac:dyDescent="0.25">
      <c r="A99" s="16">
        <v>46.5</v>
      </c>
      <c r="B99" s="17">
        <v>104.090794610194</v>
      </c>
      <c r="C99">
        <v>104.219901783008</v>
      </c>
      <c r="D99">
        <v>105.362177794174</v>
      </c>
      <c r="E99">
        <v>106.845898823963</v>
      </c>
      <c r="F99" s="18">
        <v>106.95379287342099</v>
      </c>
      <c r="G99" s="16">
        <v>0.7032449640650531</v>
      </c>
      <c r="H99" s="16">
        <f t="shared" si="12"/>
        <v>12.849028833615677</v>
      </c>
      <c r="I99" s="16">
        <f t="shared" si="13"/>
        <v>33.314217395526939</v>
      </c>
      <c r="J99" s="16">
        <f t="shared" si="14"/>
        <v>15.928837129537234</v>
      </c>
    </row>
    <row r="100" spans="1:10" x14ac:dyDescent="0.25">
      <c r="A100" s="16">
        <v>47</v>
      </c>
      <c r="B100" s="17">
        <v>104.070975004831</v>
      </c>
      <c r="C100">
        <v>104.19478739856</v>
      </c>
      <c r="D100">
        <v>105.32237605609799</v>
      </c>
      <c r="E100">
        <v>106.814127974801</v>
      </c>
      <c r="F100" s="18">
        <v>106.92457808391001</v>
      </c>
      <c r="G100" s="16">
        <v>0.69909459819438602</v>
      </c>
      <c r="H100" s="16">
        <f t="shared" si="12"/>
        <v>12.562265473059657</v>
      </c>
      <c r="I100" s="16">
        <f t="shared" si="13"/>
        <v>25.227545697428088</v>
      </c>
      <c r="J100" s="16">
        <f t="shared" si="14"/>
        <v>17.114619285959549</v>
      </c>
    </row>
    <row r="101" spans="1:10" x14ac:dyDescent="0.25">
      <c r="A101" s="16">
        <v>47.5</v>
      </c>
      <c r="B101" s="17">
        <v>104.055835482291</v>
      </c>
      <c r="C101">
        <v>104.170116296095</v>
      </c>
      <c r="D101">
        <v>105.285593178418</v>
      </c>
      <c r="E101">
        <v>106.78203949074801</v>
      </c>
      <c r="F101" s="18">
        <v>106.894105001555</v>
      </c>
      <c r="G101" s="16">
        <v>0.69817775050255226</v>
      </c>
      <c r="H101" s="16">
        <f t="shared" si="12"/>
        <v>13.593281209531616</v>
      </c>
      <c r="I101" s="16">
        <f t="shared" si="13"/>
        <v>33.026140598494173</v>
      </c>
      <c r="J101" s="16">
        <f t="shared" si="14"/>
        <v>16.407923365780974</v>
      </c>
    </row>
    <row r="102" spans="1:10" x14ac:dyDescent="0.25">
      <c r="A102" s="16">
        <v>48</v>
      </c>
      <c r="B102" s="17">
        <v>104.038076898532</v>
      </c>
      <c r="C102">
        <v>104.145285409395</v>
      </c>
      <c r="D102">
        <v>105.245609040278</v>
      </c>
      <c r="E102">
        <v>106.755972658625</v>
      </c>
      <c r="F102" s="18">
        <v>106.86546128610399</v>
      </c>
      <c r="G102" s="16">
        <v>0.69426862344234574</v>
      </c>
      <c r="H102" s="16">
        <f t="shared" si="12"/>
        <v>12.504958797644019</v>
      </c>
      <c r="I102" s="16">
        <f t="shared" si="13"/>
        <v>28.155398357511324</v>
      </c>
      <c r="J102" s="16">
        <f t="shared" si="14"/>
        <v>17.455836022918977</v>
      </c>
    </row>
    <row r="103" spans="1:10" x14ac:dyDescent="0.25">
      <c r="A103" s="16">
        <v>48.5</v>
      </c>
      <c r="B103" s="17">
        <v>104.020631674157</v>
      </c>
      <c r="C103">
        <v>104.119970198037</v>
      </c>
      <c r="D103">
        <v>105.203773022052</v>
      </c>
      <c r="E103">
        <v>106.731431212762</v>
      </c>
      <c r="F103" s="18">
        <v>106.837559981103</v>
      </c>
      <c r="G103" s="16">
        <v>0.68970710545586755</v>
      </c>
      <c r="H103" s="16">
        <f t="shared" si="12"/>
        <v>11.951424184277291</v>
      </c>
      <c r="I103" s="16">
        <f t="shared" si="13"/>
        <v>28.661138959992982</v>
      </c>
      <c r="J103" s="16">
        <f t="shared" si="14"/>
        <v>17.920308744776197</v>
      </c>
    </row>
    <row r="104" spans="1:10" x14ac:dyDescent="0.25">
      <c r="A104" s="16">
        <v>49</v>
      </c>
      <c r="B104" s="17">
        <v>104.001726208498</v>
      </c>
      <c r="C104">
        <v>104.100325543531</v>
      </c>
      <c r="D104">
        <v>105.162516659019</v>
      </c>
      <c r="E104">
        <v>106.707687330727</v>
      </c>
      <c r="F104" s="18">
        <v>106.81260968423599</v>
      </c>
      <c r="G104" s="16">
        <v>0.68699993679617144</v>
      </c>
      <c r="H104" s="16">
        <f t="shared" si="12"/>
        <v>12.119342647825345</v>
      </c>
      <c r="I104" s="16">
        <f t="shared" si="13"/>
        <v>26.44737818250417</v>
      </c>
      <c r="J104" s="16">
        <f t="shared" si="14"/>
        <v>20.039841716722329</v>
      </c>
    </row>
    <row r="105" spans="1:10" x14ac:dyDescent="0.25">
      <c r="A105" s="16">
        <v>49.5</v>
      </c>
      <c r="B105" s="17">
        <v>103.983614172039</v>
      </c>
      <c r="C105">
        <v>104.082945338527</v>
      </c>
      <c r="D105">
        <v>105.12567922956001</v>
      </c>
      <c r="E105">
        <v>106.679934423934</v>
      </c>
      <c r="F105" s="18">
        <v>106.789668008009</v>
      </c>
      <c r="G105" s="16">
        <v>0.68614958645152913</v>
      </c>
      <c r="H105" s="16">
        <f t="shared" si="12"/>
        <v>13.573151203628942</v>
      </c>
      <c r="I105" s="16">
        <f t="shared" si="13"/>
        <v>27.605951497050182</v>
      </c>
      <c r="J105" s="16">
        <f t="shared" si="14"/>
        <v>21.794397020202229</v>
      </c>
    </row>
    <row r="106" spans="1:10" x14ac:dyDescent="0.25">
      <c r="A106" s="16">
        <v>50</v>
      </c>
      <c r="B106" s="17">
        <v>103.96810444938301</v>
      </c>
      <c r="C106">
        <v>104.060325876749</v>
      </c>
      <c r="D106">
        <v>105.085249070358</v>
      </c>
      <c r="E106">
        <v>106.650280528303</v>
      </c>
      <c r="F106" s="18">
        <v>106.766528799772</v>
      </c>
      <c r="G106" s="16">
        <v>0.6847327477969406</v>
      </c>
      <c r="H106" s="16">
        <f t="shared" si="12"/>
        <v>12.367005469897455</v>
      </c>
      <c r="I106" s="16">
        <f t="shared" si="13"/>
        <v>32.237842744843682</v>
      </c>
      <c r="J106" s="16">
        <f t="shared" si="14"/>
        <v>21.608345232856191</v>
      </c>
    </row>
    <row r="107" spans="1:10" x14ac:dyDescent="0.25">
      <c r="A107" s="16">
        <v>50.5</v>
      </c>
      <c r="B107" s="17">
        <v>103.94968319436801</v>
      </c>
      <c r="C107">
        <v>104.03722169134601</v>
      </c>
      <c r="D107">
        <v>105.04548880153401</v>
      </c>
      <c r="E107">
        <v>106.622151876649</v>
      </c>
      <c r="F107" s="18">
        <v>106.730438768016</v>
      </c>
      <c r="G107" s="16">
        <v>0.67870187623724532</v>
      </c>
      <c r="H107" s="16">
        <f t="shared" si="12"/>
        <v>12.575367692137633</v>
      </c>
      <c r="I107" s="16">
        <f t="shared" si="13"/>
        <v>27.142558940358786</v>
      </c>
      <c r="J107" s="16">
        <f t="shared" si="14"/>
        <v>13.854241065244343</v>
      </c>
    </row>
    <row r="108" spans="1:10" x14ac:dyDescent="0.25">
      <c r="A108" s="16">
        <v>51</v>
      </c>
      <c r="B108" s="17">
        <v>103.932076240204</v>
      </c>
      <c r="C108">
        <v>104.012869726793</v>
      </c>
      <c r="D108">
        <v>105.005542534163</v>
      </c>
      <c r="E108">
        <v>106.59867656272699</v>
      </c>
      <c r="F108" s="18">
        <v>106.703092178815</v>
      </c>
      <c r="G108" s="16">
        <v>0.67850030528852012</v>
      </c>
      <c r="H108" s="16">
        <f t="shared" si="12"/>
        <v>12.516814033115208</v>
      </c>
      <c r="I108" s="16">
        <f t="shared" si="13"/>
        <v>28.397870258677102</v>
      </c>
      <c r="J108" s="16">
        <f t="shared" si="14"/>
        <v>18.283815810626727</v>
      </c>
    </row>
    <row r="109" spans="1:10" x14ac:dyDescent="0.25">
      <c r="A109" s="16">
        <v>51.5</v>
      </c>
      <c r="B109" s="17">
        <v>103.913998760666</v>
      </c>
      <c r="C109">
        <v>103.99397019844</v>
      </c>
      <c r="D109">
        <v>104.963953011809</v>
      </c>
      <c r="E109">
        <v>106.56816693938799</v>
      </c>
      <c r="F109" s="18">
        <v>106.675192914634</v>
      </c>
      <c r="G109" s="16">
        <v>0.67428155298112369</v>
      </c>
      <c r="H109" s="16">
        <f t="shared" si="12"/>
        <v>12.022258773353952</v>
      </c>
      <c r="I109" s="16">
        <f t="shared" si="13"/>
        <v>27.658723050918478</v>
      </c>
      <c r="J109" s="16">
        <f t="shared" si="14"/>
        <v>17.921619608178535</v>
      </c>
    </row>
    <row r="110" spans="1:10" x14ac:dyDescent="0.25">
      <c r="A110" s="16">
        <v>52</v>
      </c>
      <c r="B110" s="17">
        <v>103.896588265372</v>
      </c>
      <c r="C110">
        <v>103.968376210044</v>
      </c>
      <c r="D110">
        <v>104.924551955065</v>
      </c>
      <c r="E110">
        <v>106.54016718761299</v>
      </c>
      <c r="F110" s="18">
        <v>106.644892992107</v>
      </c>
      <c r="G110" s="16">
        <v>0.66915245237474685</v>
      </c>
      <c r="H110" s="16">
        <f t="shared" si="12"/>
        <v>12.690014972153476</v>
      </c>
      <c r="I110" s="16">
        <f t="shared" si="13"/>
        <v>28.718309936436601</v>
      </c>
      <c r="J110" s="16">
        <f t="shared" si="14"/>
        <v>16.501692357614839</v>
      </c>
    </row>
    <row r="111" spans="1:10" x14ac:dyDescent="0.25">
      <c r="A111" s="16">
        <v>52.5</v>
      </c>
      <c r="B111" s="17">
        <v>103.87607789344599</v>
      </c>
      <c r="C111">
        <v>103.94275730675599</v>
      </c>
      <c r="D111">
        <v>104.882217738135</v>
      </c>
      <c r="E111">
        <v>106.507776054658</v>
      </c>
      <c r="F111" s="18">
        <v>106.613349441311</v>
      </c>
      <c r="G111" s="16">
        <v>0.66450667075612235</v>
      </c>
      <c r="H111" s="16">
        <f t="shared" si="12"/>
        <v>11.810777103229238</v>
      </c>
      <c r="I111" s="16">
        <f t="shared" si="13"/>
        <v>24.377909957155815</v>
      </c>
      <c r="J111" s="16">
        <f t="shared" si="14"/>
        <v>15.851100696735003</v>
      </c>
    </row>
    <row r="112" spans="1:10" x14ac:dyDescent="0.25">
      <c r="A112" s="16">
        <v>53</v>
      </c>
      <c r="B112" s="17">
        <v>103.85643503023999</v>
      </c>
      <c r="C112">
        <v>103.91535807185799</v>
      </c>
      <c r="D112">
        <v>104.836714817539</v>
      </c>
      <c r="E112">
        <v>106.483647212126</v>
      </c>
      <c r="F112" s="18">
        <v>106.57102106025199</v>
      </c>
      <c r="G112" s="16">
        <v>0.66119269061071562</v>
      </c>
      <c r="H112" s="16">
        <f t="shared" si="12"/>
        <v>10.988305661505793</v>
      </c>
      <c r="I112" s="16">
        <f t="shared" si="13"/>
        <v>25.454537597513951</v>
      </c>
      <c r="J112" s="16">
        <f t="shared" si="14"/>
        <v>11.812405471000076</v>
      </c>
    </row>
    <row r="113" spans="1:10" x14ac:dyDescent="0.25">
      <c r="A113" s="16">
        <v>53.5</v>
      </c>
      <c r="B113" s="17">
        <v>103.833662013786</v>
      </c>
      <c r="C113">
        <v>103.892396317723</v>
      </c>
      <c r="D113">
        <v>104.788536192949</v>
      </c>
      <c r="E113">
        <v>106.454386802188</v>
      </c>
      <c r="F113" s="18">
        <v>106.53910824346001</v>
      </c>
      <c r="G113" s="16">
        <v>0.65912102566147857</v>
      </c>
      <c r="H113" s="16">
        <f t="shared" si="12"/>
        <v>10.378046369212774</v>
      </c>
      <c r="I113" s="16">
        <f t="shared" si="13"/>
        <v>21.955809016783</v>
      </c>
      <c r="J113" s="16">
        <f t="shared" si="14"/>
        <v>15.667686223346591</v>
      </c>
    </row>
    <row r="114" spans="1:10" x14ac:dyDescent="0.25">
      <c r="A114" s="16">
        <v>54</v>
      </c>
      <c r="B114" s="17">
        <v>103.81003027112899</v>
      </c>
      <c r="C114">
        <v>103.865294425816</v>
      </c>
      <c r="D114">
        <v>104.742937412815</v>
      </c>
      <c r="E114">
        <v>106.424365876222</v>
      </c>
      <c r="F114" s="18">
        <v>106.49968741527999</v>
      </c>
      <c r="G114" s="16">
        <v>0.65200063353698978</v>
      </c>
      <c r="H114" s="16">
        <f t="shared" si="12"/>
        <v>10.965205615822647</v>
      </c>
      <c r="I114" s="16">
        <f t="shared" si="13"/>
        <v>21.157982602346969</v>
      </c>
      <c r="J114" s="16">
        <f t="shared" si="14"/>
        <v>12.683650321012408</v>
      </c>
    </row>
    <row r="115" spans="1:10" x14ac:dyDescent="0.25">
      <c r="A115" s="16">
        <v>54.5</v>
      </c>
      <c r="B115" s="17">
        <v>103.783052167412</v>
      </c>
      <c r="C115">
        <v>103.835086079955</v>
      </c>
      <c r="D115">
        <v>104.69409566211</v>
      </c>
      <c r="E115">
        <v>106.385151642476</v>
      </c>
      <c r="F115" s="18">
        <v>106.47749589934099</v>
      </c>
      <c r="G115" s="16">
        <v>0.64764704569158227</v>
      </c>
      <c r="H115" s="16">
        <f t="shared" si="12"/>
        <v>10.237143279732402</v>
      </c>
      <c r="I115" s="16">
        <f t="shared" si="13"/>
        <v>18.533548734373991</v>
      </c>
      <c r="J115" s="16">
        <f t="shared" si="14"/>
        <v>22.53113313098633</v>
      </c>
    </row>
    <row r="116" spans="1:10" x14ac:dyDescent="0.25">
      <c r="A116" s="16">
        <v>55</v>
      </c>
      <c r="B116" s="17">
        <v>103.75568304676101</v>
      </c>
      <c r="C116">
        <v>103.799242926887</v>
      </c>
      <c r="D116">
        <v>104.64863303841101</v>
      </c>
      <c r="E116">
        <v>106.340663672646</v>
      </c>
      <c r="F116" s="18">
        <v>106.442737666787</v>
      </c>
      <c r="G116" s="16">
        <v>0.64355071971275446</v>
      </c>
      <c r="H116" s="16">
        <f t="shared" si="12"/>
        <v>10.998045412215189</v>
      </c>
      <c r="I116" s="16">
        <f t="shared" si="13"/>
        <v>18.268763778566971</v>
      </c>
      <c r="J116" s="16">
        <f t="shared" si="14"/>
        <v>14.385081267387292</v>
      </c>
    </row>
    <row r="117" spans="1:10" x14ac:dyDescent="0.25">
      <c r="A117" s="16">
        <v>55.5</v>
      </c>
      <c r="B117" s="17">
        <v>103.72287526513099</v>
      </c>
      <c r="C117">
        <v>103.764262389873</v>
      </c>
      <c r="D117">
        <v>104.594276286133</v>
      </c>
      <c r="E117">
        <v>106.30473316160599</v>
      </c>
      <c r="F117" s="18">
        <v>106.41129652098201</v>
      </c>
      <c r="G117" s="16">
        <v>0.63859241088903163</v>
      </c>
      <c r="H117" s="16">
        <f t="shared" si="12"/>
        <v>9.1984892225113128</v>
      </c>
      <c r="I117" s="16">
        <f t="shared" si="13"/>
        <v>15.240286759974163</v>
      </c>
      <c r="J117" s="16">
        <f t="shared" si="14"/>
        <v>15.902728326161693</v>
      </c>
    </row>
    <row r="118" spans="1:10" x14ac:dyDescent="0.25">
      <c r="A118" s="16">
        <v>56</v>
      </c>
      <c r="B118" s="17">
        <v>103.686223804261</v>
      </c>
      <c r="C118">
        <v>103.72003094381</v>
      </c>
      <c r="D118">
        <v>104.535747725901</v>
      </c>
      <c r="E118">
        <v>106.245059291787</v>
      </c>
      <c r="F118" s="18">
        <v>106.36716872237299</v>
      </c>
      <c r="G118" s="16">
        <v>0.64039588578265039</v>
      </c>
      <c r="H118" s="16">
        <f t="shared" si="12"/>
        <v>8.5428378558798528</v>
      </c>
      <c r="I118" s="16">
        <f t="shared" si="13"/>
        <v>13.642021030855959</v>
      </c>
      <c r="J118" s="16">
        <f t="shared" si="14"/>
        <v>11.33072611281122</v>
      </c>
    </row>
    <row r="119" spans="1:10" x14ac:dyDescent="0.25">
      <c r="A119" s="16">
        <v>56.5</v>
      </c>
      <c r="B119">
        <v>103.62824490492</v>
      </c>
      <c r="C119">
        <v>103.65413263787801</v>
      </c>
      <c r="D119">
        <v>104.461628994587</v>
      </c>
      <c r="E119">
        <v>106.169859426006</v>
      </c>
      <c r="F119" s="18">
        <v>106.31767148436499</v>
      </c>
      <c r="G119" s="16">
        <v>0.75222869279438509</v>
      </c>
      <c r="H119" s="16">
        <f t="shared" si="12"/>
        <v>6.7459330608583343</v>
      </c>
      <c r="I119" s="16">
        <f t="shared" si="13"/>
        <v>8.6238270419587764</v>
      </c>
      <c r="J119" s="18">
        <f t="shared" si="14"/>
        <v>10.101573746785082</v>
      </c>
    </row>
    <row r="120" spans="1:10" x14ac:dyDescent="0.25">
      <c r="A120" s="34">
        <v>57</v>
      </c>
      <c r="B120" s="36">
        <v>103.469984527371</v>
      </c>
      <c r="C120" s="36">
        <v>103.51613117592299</v>
      </c>
      <c r="D120" s="36">
        <v>104.38336130885899</v>
      </c>
      <c r="E120" s="36">
        <v>106.11238466310201</v>
      </c>
      <c r="F120" s="37">
        <v>106.274545704204</v>
      </c>
      <c r="G120" s="34">
        <v>1.75222869279439</v>
      </c>
      <c r="H120" s="34">
        <f t="shared" ref="H120" si="15">(A120-A119)/(D119-D120)</f>
        <v>6.3883324944291209</v>
      </c>
      <c r="I120" s="34">
        <f t="shared" ref="I120" si="16">(A120-A119)/(B119-B120)</f>
        <v>3.1593504814254367</v>
      </c>
      <c r="J120" s="37">
        <f t="shared" ref="J120" si="17">(A120-A119)/(F119-F120)</f>
        <v>11.593993155218612</v>
      </c>
    </row>
  </sheetData>
  <mergeCells count="6">
    <mergeCell ref="L17:O17"/>
    <mergeCell ref="A2:J2"/>
    <mergeCell ref="C3:E3"/>
    <mergeCell ref="H3:J3"/>
    <mergeCell ref="L5:O5"/>
    <mergeCell ref="L11:O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61af25-83e4-4349-9178-1a6372a07ff9" xsi:nil="true"/>
    <lcf76f155ced4ddcb4097134ff3c332f xmlns="7920c8ed-16d3-4f3b-a712-a60634eba13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BBA668A4A16740BD5ABA33A8C620A7" ma:contentTypeVersion="18" ma:contentTypeDescription="Create a new document." ma:contentTypeScope="" ma:versionID="95997932c50dea6ffb08de71a0f271aa">
  <xsd:schema xmlns:xsd="http://www.w3.org/2001/XMLSchema" xmlns:xs="http://www.w3.org/2001/XMLSchema" xmlns:p="http://schemas.microsoft.com/office/2006/metadata/properties" xmlns:ns2="7920c8ed-16d3-4f3b-a712-a60634eba138" xmlns:ns3="c961af25-83e4-4349-9178-1a6372a07ff9" targetNamespace="http://schemas.microsoft.com/office/2006/metadata/properties" ma:root="true" ma:fieldsID="70ca79132f8c39fc595fc24508a7361e" ns2:_="" ns3:_="">
    <xsd:import namespace="7920c8ed-16d3-4f3b-a712-a60634eba138"/>
    <xsd:import namespace="c961af25-83e4-4349-9178-1a6372a07ff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20c8ed-16d3-4f3b-a712-a60634eba13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2d03f021-7260-47c4-a966-efcc8f4531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1af25-83e4-4349-9178-1a6372a07ff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bf317bd7-decb-4eab-a57c-1921759b84db}" ma:internalName="TaxCatchAll" ma:showField="CatchAllData" ma:web="c961af25-83e4-4349-9178-1a6372a07f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6DA6B0-B719-49B0-BFB9-7D5C60F07A92}">
  <ds:schemaRefs>
    <ds:schemaRef ds:uri="http://schemas.microsoft.com/office/2006/metadata/properties"/>
    <ds:schemaRef ds:uri="http://schemas.microsoft.com/office/infopath/2007/PartnerControls"/>
    <ds:schemaRef ds:uri="c961af25-83e4-4349-9178-1a6372a07ff9"/>
    <ds:schemaRef ds:uri="7920c8ed-16d3-4f3b-a712-a60634eba138"/>
  </ds:schemaRefs>
</ds:datastoreItem>
</file>

<file path=customXml/itemProps2.xml><?xml version="1.0" encoding="utf-8"?>
<ds:datastoreItem xmlns:ds="http://schemas.openxmlformats.org/officeDocument/2006/customXml" ds:itemID="{6F50B448-8121-43A6-9008-139A7E3CFA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20c8ed-16d3-4f3b-a712-a60634eba138"/>
    <ds:schemaRef ds:uri="c961af25-83e4-4349-9178-1a6372a07f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7E6F2F-DFFE-4DA0-9241-28F06AA3C7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Fekete</dc:creator>
  <cp:lastModifiedBy>Jack Fekete</cp:lastModifiedBy>
  <dcterms:created xsi:type="dcterms:W3CDTF">2015-06-05T18:17:20Z</dcterms:created>
  <dcterms:modified xsi:type="dcterms:W3CDTF">2025-07-09T20:27:00Z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0x01010009BBA668A4A16740BD5ABA33A8C620A7</vt:lpwstr>
  </property>
  <property fmtid="{D5CDD505-2E9C-101B-9397-08002B2CF9AE}" pid="3" name="MediaServiceImageTags">
    <vt:lpwstr/>
  </property>
</Properties>
</file>