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155" windowHeight="8250" activeTab="3"/>
  </bookViews>
  <sheets>
    <sheet name="Client Info" sheetId="1" r:id="rId1"/>
    <sheet name="Implementation Status" sheetId="2" r:id="rId2"/>
    <sheet name="Data" sheetId="3" r:id="rId3"/>
    <sheet name="AtRisk" sheetId="4" r:id="rId4"/>
  </sheets>
  <externalReferences>
    <externalReference r:id="rId5"/>
    <externalReference r:id="rId6"/>
  </externalReferences>
  <definedNames>
    <definedName name="_xlnm._FilterDatabase" localSheetId="0" hidden="1">'Client Info'!$A$1:$AB$68</definedName>
    <definedName name="_xlnm._FilterDatabase" localSheetId="2" hidden="1">Data!$A$1:$F$68</definedName>
    <definedName name="_xlnm._FilterDatabase" localSheetId="1" hidden="1">'Implementation Status'!$A$1:$O$68</definedName>
  </definedNames>
  <calcPr calcId="125725" calcOnSave="0"/>
</workbook>
</file>

<file path=xl/calcChain.xml><?xml version="1.0" encoding="utf-8"?>
<calcChain xmlns="http://schemas.openxmlformats.org/spreadsheetml/2006/main"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1"/>
  <c r="A68" i="3"/>
  <c r="A67"/>
  <c r="A66"/>
  <c r="A64"/>
  <c r="A63"/>
  <c r="A62"/>
  <c r="A61"/>
  <c r="A60"/>
  <c r="A59"/>
  <c r="A58"/>
  <c r="A57"/>
  <c r="A56"/>
  <c r="A55"/>
  <c r="A54"/>
  <c r="A53"/>
  <c r="A51"/>
  <c r="A50"/>
  <c r="A49"/>
  <c r="A47"/>
  <c r="A46"/>
  <c r="A45"/>
  <c r="A44"/>
  <c r="A43"/>
  <c r="A42"/>
  <c r="A41"/>
  <c r="A40"/>
  <c r="A39"/>
  <c r="A38"/>
  <c r="A37"/>
  <c r="A36"/>
  <c r="A35"/>
  <c r="A34"/>
  <c r="A31"/>
  <c r="A30"/>
  <c r="A27"/>
  <c r="A25"/>
  <c r="A24"/>
  <c r="A23"/>
  <c r="A22"/>
  <c r="A21"/>
  <c r="A20"/>
  <c r="A18"/>
  <c r="A17"/>
  <c r="A15"/>
  <c r="A14"/>
  <c r="A13"/>
  <c r="A12"/>
  <c r="A11"/>
  <c r="A10"/>
  <c r="A9"/>
  <c r="A8"/>
  <c r="A7"/>
  <c r="A6"/>
  <c r="A5"/>
  <c r="A4"/>
  <c r="A3"/>
  <c r="A2"/>
  <c r="J68" i="2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4"/>
  <c r="J13"/>
  <c r="J12"/>
  <c r="J11"/>
  <c r="J10"/>
  <c r="J9"/>
  <c r="J8"/>
  <c r="J7"/>
  <c r="J6"/>
  <c r="J5"/>
  <c r="J4"/>
  <c r="J3"/>
  <c r="J2"/>
  <c r="J15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2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2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E2"/>
  <c r="E3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2"/>
  <c r="C2"/>
  <c r="Z68" i="1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2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2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2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2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2"/>
  <c r="P2" i="2" l="1"/>
  <c r="C3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C4" l="1"/>
  <c r="P3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D2"/>
  <c r="C3"/>
  <c r="C2"/>
  <c r="C5" i="2" l="1"/>
  <c r="P4"/>
  <c r="AB2" i="1"/>
  <c r="C4"/>
  <c r="AB3"/>
  <c r="C6" i="2" l="1"/>
  <c r="P5"/>
  <c r="C5" i="1"/>
  <c r="AB4"/>
  <c r="C7" i="2" l="1"/>
  <c r="P6"/>
  <c r="C6" i="1"/>
  <c r="AB5"/>
  <c r="C8" i="2" l="1"/>
  <c r="P7"/>
  <c r="C7" i="1"/>
  <c r="AB6"/>
  <c r="C9" i="2" l="1"/>
  <c r="P8"/>
  <c r="C8" i="1"/>
  <c r="AB7"/>
  <c r="C10" i="2" l="1"/>
  <c r="P9"/>
  <c r="C9" i="1"/>
  <c r="AB8"/>
  <c r="C11" i="2" l="1"/>
  <c r="P10"/>
  <c r="C10" i="1"/>
  <c r="AB9"/>
  <c r="C12" i="2" l="1"/>
  <c r="P11"/>
  <c r="C11" i="1"/>
  <c r="AB10"/>
  <c r="C13" i="2" l="1"/>
  <c r="P12"/>
  <c r="C12" i="1"/>
  <c r="AB11"/>
  <c r="C14" i="2" l="1"/>
  <c r="P13"/>
  <c r="C13" i="1"/>
  <c r="AB12"/>
  <c r="C15" i="2" l="1"/>
  <c r="P14"/>
  <c r="C14" i="1"/>
  <c r="AB13"/>
  <c r="C16" i="2" l="1"/>
  <c r="P15"/>
  <c r="C15" i="1"/>
  <c r="AB14"/>
  <c r="C17" i="2" l="1"/>
  <c r="P16"/>
  <c r="C16" i="1"/>
  <c r="AB15"/>
  <c r="C18" i="2" l="1"/>
  <c r="P17"/>
  <c r="C17" i="1"/>
  <c r="AB16"/>
  <c r="C19" i="2" l="1"/>
  <c r="P18"/>
  <c r="C18" i="1"/>
  <c r="AB17"/>
  <c r="C20" i="2" l="1"/>
  <c r="P19"/>
  <c r="C19" i="1"/>
  <c r="AB18"/>
  <c r="C21" i="2" l="1"/>
  <c r="P20"/>
  <c r="C20" i="1"/>
  <c r="AB19"/>
  <c r="C22" i="2" l="1"/>
  <c r="P21"/>
  <c r="C21" i="1"/>
  <c r="AB20"/>
  <c r="C23" i="2" l="1"/>
  <c r="P22"/>
  <c r="C22" i="1"/>
  <c r="AB21"/>
  <c r="C24" i="2" l="1"/>
  <c r="P23"/>
  <c r="C23" i="1"/>
  <c r="AB22"/>
  <c r="C25" i="2" l="1"/>
  <c r="P24"/>
  <c r="C24" i="1"/>
  <c r="AB23"/>
  <c r="C26" i="2" l="1"/>
  <c r="P25"/>
  <c r="C25" i="1"/>
  <c r="AB24"/>
  <c r="C27" i="2" l="1"/>
  <c r="P26"/>
  <c r="C26" i="1"/>
  <c r="AB25"/>
  <c r="C28" i="2" l="1"/>
  <c r="P27"/>
  <c r="C27" i="1"/>
  <c r="AB26"/>
  <c r="C29" i="2" l="1"/>
  <c r="P28"/>
  <c r="C28" i="1"/>
  <c r="AB27"/>
  <c r="C30" i="2" l="1"/>
  <c r="P29"/>
  <c r="C29" i="1"/>
  <c r="AB28"/>
  <c r="C31" i="2" l="1"/>
  <c r="P30"/>
  <c r="C30" i="1"/>
  <c r="AB29"/>
  <c r="C32" i="2" l="1"/>
  <c r="P31"/>
  <c r="C31" i="1"/>
  <c r="AB30"/>
  <c r="C33" i="2" l="1"/>
  <c r="P32"/>
  <c r="C32" i="1"/>
  <c r="AB31"/>
  <c r="C34" i="2" l="1"/>
  <c r="P33"/>
  <c r="C33" i="1"/>
  <c r="AB32"/>
  <c r="C35" i="2" l="1"/>
  <c r="P34"/>
  <c r="C34" i="1"/>
  <c r="AB33"/>
  <c r="C36" i="2" l="1"/>
  <c r="P35"/>
  <c r="C35" i="1"/>
  <c r="AB34"/>
  <c r="C37" i="2" l="1"/>
  <c r="P36"/>
  <c r="C36" i="1"/>
  <c r="AB35"/>
  <c r="C38" i="2" l="1"/>
  <c r="P37"/>
  <c r="C37" i="1"/>
  <c r="AB36"/>
  <c r="C39" i="2" l="1"/>
  <c r="P38"/>
  <c r="C38" i="1"/>
  <c r="AB37"/>
  <c r="C40" i="2" l="1"/>
  <c r="P39"/>
  <c r="C39" i="1"/>
  <c r="AB38"/>
  <c r="C41" i="2" l="1"/>
  <c r="P40"/>
  <c r="C40" i="1"/>
  <c r="AB39"/>
  <c r="C42" i="2" l="1"/>
  <c r="P41"/>
  <c r="C41" i="1"/>
  <c r="AB40"/>
  <c r="C43" i="2" l="1"/>
  <c r="P42"/>
  <c r="C42" i="1"/>
  <c r="AB41"/>
  <c r="C44" i="2" l="1"/>
  <c r="P43"/>
  <c r="C43" i="1"/>
  <c r="AB42"/>
  <c r="C45" i="2" l="1"/>
  <c r="P44"/>
  <c r="C44" i="1"/>
  <c r="AB43"/>
  <c r="C46" i="2" l="1"/>
  <c r="P45"/>
  <c r="C45" i="1"/>
  <c r="AB44"/>
  <c r="C47" i="2" l="1"/>
  <c r="P46"/>
  <c r="C46" i="1"/>
  <c r="AB45"/>
  <c r="C48" i="2" l="1"/>
  <c r="P47"/>
  <c r="C47" i="1"/>
  <c r="AB46"/>
  <c r="C49" i="2" l="1"/>
  <c r="P48"/>
  <c r="C48" i="1"/>
  <c r="AB47"/>
  <c r="C50" i="2" l="1"/>
  <c r="P49"/>
  <c r="C49" i="1"/>
  <c r="AB48"/>
  <c r="C51" i="2" l="1"/>
  <c r="P50"/>
  <c r="C50" i="1"/>
  <c r="AB49"/>
  <c r="C52" i="2" l="1"/>
  <c r="P51"/>
  <c r="C51" i="1"/>
  <c r="AB50"/>
  <c r="C53" i="2" l="1"/>
  <c r="P52"/>
  <c r="C52" i="1"/>
  <c r="AB51"/>
  <c r="C54" i="2" l="1"/>
  <c r="P53"/>
  <c r="C53" i="1"/>
  <c r="AB52"/>
  <c r="C55" i="2" l="1"/>
  <c r="P54"/>
  <c r="C54" i="1"/>
  <c r="AB53"/>
  <c r="C56" i="2" l="1"/>
  <c r="P55"/>
  <c r="C55" i="1"/>
  <c r="AB54"/>
  <c r="C57" i="2" l="1"/>
  <c r="P56"/>
  <c r="C56" i="1"/>
  <c r="AB55"/>
  <c r="C58" i="2" l="1"/>
  <c r="P57"/>
  <c r="C57" i="1"/>
  <c r="AB56"/>
  <c r="C59" i="2" l="1"/>
  <c r="P58"/>
  <c r="C58" i="1"/>
  <c r="AB57"/>
  <c r="C60" i="2" l="1"/>
  <c r="P59"/>
  <c r="C59" i="1"/>
  <c r="AB58"/>
  <c r="C61" i="2" l="1"/>
  <c r="P60"/>
  <c r="C60" i="1"/>
  <c r="AB59"/>
  <c r="C62" i="2" l="1"/>
  <c r="P61"/>
  <c r="C61" i="1"/>
  <c r="AB60"/>
  <c r="C63" i="2" l="1"/>
  <c r="P62"/>
  <c r="C62" i="1"/>
  <c r="AB61"/>
  <c r="C64" i="2" l="1"/>
  <c r="P63"/>
  <c r="C63" i="1"/>
  <c r="AB62"/>
  <c r="C65" i="2" l="1"/>
  <c r="P64"/>
  <c r="C64" i="1"/>
  <c r="AB63"/>
  <c r="C66" i="2" l="1"/>
  <c r="P65"/>
  <c r="C65" i="1"/>
  <c r="AB64"/>
  <c r="C67" i="2" l="1"/>
  <c r="P66"/>
  <c r="C66" i="1"/>
  <c r="AB65"/>
  <c r="C68" i="2" l="1"/>
  <c r="P68" s="1"/>
  <c r="P67"/>
  <c r="C67" i="1"/>
  <c r="AB66"/>
  <c r="C68" l="1"/>
  <c r="AB68" s="1"/>
  <c r="AB67"/>
</calcChain>
</file>

<file path=xl/sharedStrings.xml><?xml version="1.0" encoding="utf-8"?>
<sst xmlns="http://schemas.openxmlformats.org/spreadsheetml/2006/main" count="569" uniqueCount="100">
  <si>
    <t>id</t>
  </si>
  <si>
    <t>clientname</t>
  </si>
  <si>
    <t>Alice Peck Day</t>
  </si>
  <si>
    <t>Anderson Hospital</t>
  </si>
  <si>
    <t>Aspirus</t>
  </si>
  <si>
    <t>AtlantiCare Regional</t>
  </si>
  <si>
    <t>Baptist Easley</t>
  </si>
  <si>
    <t>Baptist Health</t>
  </si>
  <si>
    <t>Blessing Hospital</t>
  </si>
  <si>
    <t>Bon Secours</t>
  </si>
  <si>
    <t>Bothwell Regional</t>
  </si>
  <si>
    <t>Carolinas Healthcare</t>
  </si>
  <si>
    <t>Centra Health &amp; Medical Group</t>
  </si>
  <si>
    <t>Central Florida Health Alliance</t>
  </si>
  <si>
    <t>Charleston Area Medical</t>
  </si>
  <si>
    <t>Christiana Care</t>
  </si>
  <si>
    <t>Columbus Regional</t>
  </si>
  <si>
    <t>DCH Health</t>
  </si>
  <si>
    <t>Ellis Hospital</t>
  </si>
  <si>
    <t>Faith Regional Health Services</t>
  </si>
  <si>
    <t>Franciscan Missionaries</t>
  </si>
  <si>
    <t>Froedtert Health</t>
  </si>
  <si>
    <t>Geisinger Health &amp; Clinics</t>
  </si>
  <si>
    <t>Genesis Healthcare</t>
  </si>
  <si>
    <t>Gundersen Lutheran Medical Center &amp; Medical Group</t>
  </si>
  <si>
    <t>Gwinnett Hospital System</t>
  </si>
  <si>
    <t>Harris County Hospital District</t>
  </si>
  <si>
    <t>HCA</t>
  </si>
  <si>
    <t>Henry Ford Health System</t>
  </si>
  <si>
    <t>HHA Master Account</t>
  </si>
  <si>
    <t>Jackson Health &amp; Medical Group</t>
  </si>
  <si>
    <t>Jupiter Medical</t>
  </si>
  <si>
    <t>Kadlec Regional Medical Center</t>
  </si>
  <si>
    <t>Kaleida Health</t>
  </si>
  <si>
    <t>KershawHealth</t>
  </si>
  <si>
    <t>Lakewood Health System</t>
  </si>
  <si>
    <t>Lincoln Surgical Hospital</t>
  </si>
  <si>
    <t>Lowell General</t>
  </si>
  <si>
    <t>Maricopa</t>
  </si>
  <si>
    <t>Medical West</t>
  </si>
  <si>
    <t>Memorial Care</t>
  </si>
  <si>
    <t>Memorial Medical</t>
  </si>
  <si>
    <t>Mercy Health &amp; Physicians</t>
  </si>
  <si>
    <t>Moffitt Cancer Center</t>
  </si>
  <si>
    <t>Nebraska Medical Center</t>
  </si>
  <si>
    <t>Northwest Community</t>
  </si>
  <si>
    <t>Ochsner</t>
  </si>
  <si>
    <t>Ohio State University</t>
  </si>
  <si>
    <t>Optum360</t>
  </si>
  <si>
    <t>Orlando Health</t>
  </si>
  <si>
    <t>Palos Community Hospital</t>
  </si>
  <si>
    <t>Peconic Bay</t>
  </si>
  <si>
    <t>Presbyterian Healthcare Services</t>
  </si>
  <si>
    <t>Rochester General</t>
  </si>
  <si>
    <t>Rush University</t>
  </si>
  <si>
    <t>Sanford Health System</t>
  </si>
  <si>
    <t>Saratoga</t>
  </si>
  <si>
    <t>Stanford Hospital and Clinics</t>
  </si>
  <si>
    <t>Stormont Vail Regional Health Center</t>
  </si>
  <si>
    <t>Tucson Medical Center</t>
  </si>
  <si>
    <t>Tuomey Healthcare Systems</t>
  </si>
  <si>
    <t>United Regional</t>
  </si>
  <si>
    <t>UnityPoint Health</t>
  </si>
  <si>
    <t xml:space="preserve">University Hospitals Health System </t>
  </si>
  <si>
    <t>University of Alabama</t>
  </si>
  <si>
    <t>University of California</t>
  </si>
  <si>
    <t>University of Miami</t>
  </si>
  <si>
    <t>Wake Forest Baptist Health</t>
  </si>
  <si>
    <t>West Tennessee Healthcare &amp; Medical Group</t>
  </si>
  <si>
    <t>Matt Goar</t>
  </si>
  <si>
    <t>yes}</t>
  </si>
  <si>
    <t>""</t>
  </si>
  <si>
    <t>"2015-04-01"</t>
  </si>
  <si>
    <t>},</t>
  </si>
  <si>
    <t xml:space="preserve">{client_id: </t>
  </si>
  <si>
    <t xml:space="preserve">, expiration_date: </t>
  </si>
  <si>
    <t xml:space="preserve">, annual_fee: </t>
  </si>
  <si>
    <t xml:space="preserve">, sales_rep_id: </t>
  </si>
  <si>
    <t xml:space="preserve">, contract_type: </t>
  </si>
  <si>
    <t xml:space="preserve">, last_edited_by: </t>
  </si>
  <si>
    <t xml:space="preserve">, last_contact_date: </t>
  </si>
  <si>
    <t xml:space="preserve">, exec_sponsor: </t>
  </si>
  <si>
    <t xml:space="preserve">, termination_notice: </t>
  </si>
  <si>
    <t xml:space="preserve">, payment_status_id: </t>
  </si>
  <si>
    <t xml:space="preserve">, balance: </t>
  </si>
  <si>
    <t xml:space="preserve">, reactivation_date: </t>
  </si>
  <si>
    <t>notes:</t>
  </si>
  <si>
    <t>Hello</t>
  </si>
  <si>
    <t>impl_status_id:</t>
  </si>
  <si>
    <t>certification_date:</t>
  </si>
  <si>
    <t>kickoff_date:</t>
  </si>
  <si>
    <t>client_id:</t>
  </si>
  <si>
    <t>1}</t>
  </si>
  <si>
    <t xml:space="preserve">{last_edited_by: </t>
  </si>
  <si>
    <t>months_late</t>
  </si>
  <si>
    <t>db_type</t>
  </si>
  <si>
    <t>month</t>
  </si>
  <si>
    <t>year</t>
  </si>
  <si>
    <t>client_id</t>
  </si>
  <si>
    <t>Hospital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</si>
</sst>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a.prv\hfma-dfsroot\public\RevGen2009\RCPI%20Suite\Customers%20and%20Prospects\Customer%20Files\Customer%20Support%20and%20Operations%20Docs\At-Risk%20Assessments\201509%20September%202015\201509%20-%20MAP%20App%20At-Risk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fma.prv\hfma-dfsroot\public\RevGen2009\RCPI%20Suite\Customers%20and%20Prospects\Customer%20Files\Customer%20Support%20and%20Operations%20Docs\At-Risk%20Assessments\201509%20September%202015\Submissions\MAP%20App%20AMM%202015-09-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 Information"/>
      <sheetName val="0. Version History"/>
      <sheetName val="1. At-Risk Report"/>
      <sheetName val="Lists"/>
      <sheetName val="Client Information"/>
      <sheetName val="J - Onboarding Status"/>
      <sheetName val="AM - Data Deliq"/>
      <sheetName val="Historical At-Risk"/>
      <sheetName val="M - AR Formatted"/>
    </sheetNames>
    <sheetDataSet>
      <sheetData sheetId="0"/>
      <sheetData sheetId="1"/>
      <sheetData sheetId="2"/>
      <sheetData sheetId="3"/>
      <sheetData sheetId="4">
        <row r="5">
          <cell r="C5" t="str">
            <v>Alice Peck Day</v>
          </cell>
          <cell r="E5" t="str">
            <v>Hospital</v>
          </cell>
          <cell r="F5" t="str">
            <v>Jennifer</v>
          </cell>
          <cell r="G5">
            <v>5000</v>
          </cell>
          <cell r="H5">
            <v>42600</v>
          </cell>
          <cell r="J5">
            <v>0</v>
          </cell>
          <cell r="K5" t="str">
            <v>Paid</v>
          </cell>
          <cell r="M5" t="str">
            <v>Evalie Crosby</v>
          </cell>
          <cell r="N5">
            <v>42255</v>
          </cell>
        </row>
        <row r="6">
          <cell r="C6" t="str">
            <v>Anderson Hospital</v>
          </cell>
          <cell r="E6" t="str">
            <v>Hospital</v>
          </cell>
          <cell r="F6" t="str">
            <v>Jennifer</v>
          </cell>
          <cell r="G6">
            <v>10000</v>
          </cell>
          <cell r="H6">
            <v>43056</v>
          </cell>
          <cell r="J6">
            <v>0</v>
          </cell>
          <cell r="K6" t="str">
            <v>Paid</v>
          </cell>
          <cell r="M6" t="str">
            <v>Stacy Portney</v>
          </cell>
          <cell r="N6">
            <v>42193</v>
          </cell>
        </row>
        <row r="7">
          <cell r="C7" t="str">
            <v>Aspirus</v>
          </cell>
          <cell r="E7" t="str">
            <v>Hospital</v>
          </cell>
          <cell r="F7" t="str">
            <v>Rich</v>
          </cell>
          <cell r="G7">
            <v>7500</v>
          </cell>
          <cell r="H7">
            <v>42506</v>
          </cell>
          <cell r="J7">
            <v>0</v>
          </cell>
          <cell r="K7" t="str">
            <v>Paid</v>
          </cell>
          <cell r="M7" t="str">
            <v>Lori Peck</v>
          </cell>
          <cell r="N7">
            <v>42203</v>
          </cell>
        </row>
        <row r="8">
          <cell r="C8" t="str">
            <v>AtlantiCare Regional</v>
          </cell>
          <cell r="E8" t="str">
            <v>Hospital</v>
          </cell>
          <cell r="F8" t="str">
            <v>Jennifer</v>
          </cell>
          <cell r="G8">
            <v>26000</v>
          </cell>
          <cell r="H8">
            <v>42977</v>
          </cell>
          <cell r="J8">
            <v>0</v>
          </cell>
          <cell r="K8" t="str">
            <v>Paid</v>
          </cell>
          <cell r="M8" t="str">
            <v>Sandra Gubbine</v>
          </cell>
          <cell r="N8">
            <v>42234</v>
          </cell>
        </row>
        <row r="9">
          <cell r="C9" t="str">
            <v>Baptist Easley</v>
          </cell>
          <cell r="E9" t="str">
            <v>Hospital</v>
          </cell>
          <cell r="F9" t="str">
            <v>Jennifer</v>
          </cell>
          <cell r="G9">
            <v>28000</v>
          </cell>
          <cell r="H9">
            <v>42509</v>
          </cell>
          <cell r="J9">
            <v>0</v>
          </cell>
          <cell r="K9" t="str">
            <v>Paid</v>
          </cell>
          <cell r="M9" t="str">
            <v>Kathleen Stapleton</v>
          </cell>
          <cell r="N9">
            <v>42237</v>
          </cell>
        </row>
        <row r="10">
          <cell r="C10" t="str">
            <v>Baptist Health</v>
          </cell>
          <cell r="E10" t="str">
            <v>Combo</v>
          </cell>
          <cell r="F10" t="str">
            <v>Rich</v>
          </cell>
          <cell r="G10">
            <v>106800</v>
          </cell>
          <cell r="H10">
            <v>42565</v>
          </cell>
          <cell r="J10">
            <v>115000</v>
          </cell>
          <cell r="K10" t="str">
            <v>61 - 120 Days</v>
          </cell>
          <cell r="M10" t="str">
            <v>Karen Godfrey</v>
          </cell>
          <cell r="N10">
            <v>42203</v>
          </cell>
        </row>
        <row r="11">
          <cell r="C11" t="str">
            <v>Blessing Hospital</v>
          </cell>
          <cell r="E11" t="str">
            <v>Combo</v>
          </cell>
          <cell r="F11" t="str">
            <v>Jennifer</v>
          </cell>
          <cell r="G11">
            <v>22000</v>
          </cell>
          <cell r="H11">
            <v>42490</v>
          </cell>
          <cell r="J11">
            <v>0</v>
          </cell>
          <cell r="K11" t="str">
            <v>Paid</v>
          </cell>
          <cell r="M11" t="str">
            <v>Julie Duke</v>
          </cell>
          <cell r="N11">
            <v>42202</v>
          </cell>
        </row>
        <row r="12">
          <cell r="C12" t="str">
            <v>Bon Secours</v>
          </cell>
          <cell r="E12" t="str">
            <v>Hospital</v>
          </cell>
          <cell r="F12" t="str">
            <v>Rich</v>
          </cell>
          <cell r="G12">
            <v>125000</v>
          </cell>
          <cell r="H12">
            <v>43230</v>
          </cell>
          <cell r="J12">
            <v>0</v>
          </cell>
          <cell r="K12" t="str">
            <v>Paid</v>
          </cell>
          <cell r="M12" t="str">
            <v>Sheila Kuenzle</v>
          </cell>
          <cell r="N12">
            <v>42256</v>
          </cell>
        </row>
        <row r="13">
          <cell r="C13" t="str">
            <v>Bothwell Regional</v>
          </cell>
          <cell r="E13" t="str">
            <v>Hospital</v>
          </cell>
          <cell r="F13" t="str">
            <v>Jennifer</v>
          </cell>
          <cell r="G13">
            <v>15000</v>
          </cell>
          <cell r="H13">
            <v>42490</v>
          </cell>
          <cell r="J13">
            <v>0</v>
          </cell>
          <cell r="K13" t="str">
            <v>Paid</v>
          </cell>
          <cell r="M13" t="str">
            <v>Jimmy Robertson</v>
          </cell>
          <cell r="N13">
            <v>42261</v>
          </cell>
        </row>
        <row r="14">
          <cell r="C14" t="str">
            <v>Carolinas Healthcare</v>
          </cell>
          <cell r="E14" t="str">
            <v>Combo</v>
          </cell>
          <cell r="F14" t="str">
            <v>Rich</v>
          </cell>
          <cell r="G14">
            <v>90000</v>
          </cell>
          <cell r="H14">
            <v>42521</v>
          </cell>
          <cell r="J14">
            <v>0</v>
          </cell>
          <cell r="K14" t="str">
            <v>Paid</v>
          </cell>
          <cell r="M14" t="str">
            <v>Chris Johnson</v>
          </cell>
          <cell r="N14">
            <v>42249</v>
          </cell>
        </row>
        <row r="15">
          <cell r="C15" t="str">
            <v>Centra Health &amp; Medical Group</v>
          </cell>
          <cell r="E15" t="str">
            <v>Combo</v>
          </cell>
          <cell r="F15" t="str">
            <v>Rich</v>
          </cell>
          <cell r="G15">
            <v>30000</v>
          </cell>
          <cell r="H15">
            <v>42602</v>
          </cell>
          <cell r="J15">
            <v>0</v>
          </cell>
          <cell r="K15" t="str">
            <v>Paid</v>
          </cell>
          <cell r="M15" t="str">
            <v>Joseph Koons</v>
          </cell>
          <cell r="N15">
            <v>42203</v>
          </cell>
        </row>
        <row r="16">
          <cell r="C16" t="str">
            <v>Central Florida Health Alliance</v>
          </cell>
          <cell r="E16" t="str">
            <v>Hospital</v>
          </cell>
          <cell r="F16" t="str">
            <v>Jennifer</v>
          </cell>
          <cell r="G16">
            <v>26000</v>
          </cell>
          <cell r="H16">
            <v>42520</v>
          </cell>
          <cell r="J16">
            <v>0</v>
          </cell>
          <cell r="K16" t="str">
            <v>Paid</v>
          </cell>
          <cell r="M16" t="str">
            <v>Phillip Hager</v>
          </cell>
          <cell r="N16">
            <v>42249</v>
          </cell>
        </row>
        <row r="17">
          <cell r="C17" t="str">
            <v>Charleston Area Medical</v>
          </cell>
          <cell r="E17" t="str">
            <v>Hospital</v>
          </cell>
          <cell r="F17" t="str">
            <v>Rich</v>
          </cell>
          <cell r="G17">
            <v>85000</v>
          </cell>
          <cell r="H17">
            <v>43218</v>
          </cell>
          <cell r="J17">
            <v>0</v>
          </cell>
          <cell r="K17" t="str">
            <v>Paid</v>
          </cell>
          <cell r="M17" t="str">
            <v>Jay Richmond</v>
          </cell>
          <cell r="N17">
            <v>42247</v>
          </cell>
        </row>
        <row r="18">
          <cell r="C18" t="str">
            <v>Christiana Care</v>
          </cell>
          <cell r="E18" t="str">
            <v>Hospital</v>
          </cell>
          <cell r="F18" t="str">
            <v>Jennifer</v>
          </cell>
          <cell r="G18">
            <v>37000</v>
          </cell>
          <cell r="H18">
            <v>43065</v>
          </cell>
          <cell r="J18">
            <v>0</v>
          </cell>
          <cell r="K18" t="str">
            <v>Paid</v>
          </cell>
          <cell r="M18" t="str">
            <v>Robert McMurray</v>
          </cell>
          <cell r="N18">
            <v>42243</v>
          </cell>
        </row>
        <row r="19">
          <cell r="C19" t="str">
            <v>Columbus Regional</v>
          </cell>
          <cell r="E19" t="str">
            <v>Hospital</v>
          </cell>
          <cell r="F19" t="str">
            <v>Jennifer</v>
          </cell>
          <cell r="G19">
            <v>18000</v>
          </cell>
          <cell r="H19">
            <v>43303</v>
          </cell>
          <cell r="J19">
            <v>0</v>
          </cell>
          <cell r="K19" t="str">
            <v>Paid</v>
          </cell>
          <cell r="M19" t="str">
            <v>Susan Rust</v>
          </cell>
        </row>
        <row r="20">
          <cell r="C20" t="str">
            <v>DCH Health</v>
          </cell>
          <cell r="E20" t="str">
            <v>Combo</v>
          </cell>
          <cell r="F20" t="str">
            <v>Rich</v>
          </cell>
          <cell r="G20">
            <v>35000</v>
          </cell>
          <cell r="H20">
            <v>43078</v>
          </cell>
          <cell r="J20">
            <v>0</v>
          </cell>
          <cell r="K20" t="str">
            <v>Paid</v>
          </cell>
          <cell r="M20" t="str">
            <v>Nina Dusang</v>
          </cell>
          <cell r="N20">
            <v>42239</v>
          </cell>
        </row>
        <row r="21">
          <cell r="C21" t="str">
            <v>Ellis Hospital</v>
          </cell>
          <cell r="E21" t="str">
            <v>Combo</v>
          </cell>
          <cell r="F21" t="str">
            <v>Jennifer</v>
          </cell>
          <cell r="G21">
            <v>22000</v>
          </cell>
          <cell r="H21">
            <v>43221</v>
          </cell>
          <cell r="J21">
            <v>0</v>
          </cell>
          <cell r="K21" t="str">
            <v>Paid</v>
          </cell>
          <cell r="M21" t="str">
            <v>Colleen Susko</v>
          </cell>
          <cell r="N21">
            <v>42192</v>
          </cell>
        </row>
        <row r="22">
          <cell r="C22" t="str">
            <v>Faith Regional Health Services</v>
          </cell>
          <cell r="E22" t="str">
            <v>Combo</v>
          </cell>
          <cell r="F22" t="str">
            <v>Jennifer</v>
          </cell>
          <cell r="G22">
            <v>13000</v>
          </cell>
          <cell r="H22">
            <v>43255</v>
          </cell>
          <cell r="J22">
            <v>0</v>
          </cell>
          <cell r="K22" t="str">
            <v>Paid</v>
          </cell>
          <cell r="M22" t="str">
            <v>John Wilker</v>
          </cell>
        </row>
        <row r="23">
          <cell r="C23" t="str">
            <v>Franciscan Missionaries</v>
          </cell>
          <cell r="E23" t="str">
            <v>Hospital</v>
          </cell>
          <cell r="F23" t="str">
            <v>Rich</v>
          </cell>
          <cell r="G23">
            <v>44000</v>
          </cell>
          <cell r="H23">
            <v>43133</v>
          </cell>
          <cell r="J23">
            <v>0</v>
          </cell>
          <cell r="K23" t="str">
            <v>Paid</v>
          </cell>
          <cell r="M23" t="str">
            <v>Ramona Fryer</v>
          </cell>
          <cell r="N23">
            <v>42221</v>
          </cell>
        </row>
        <row r="24">
          <cell r="C24" t="str">
            <v>Froedtert Health</v>
          </cell>
          <cell r="E24" t="str">
            <v>Combo</v>
          </cell>
          <cell r="F24" t="str">
            <v>Rich</v>
          </cell>
          <cell r="G24">
            <v>50000</v>
          </cell>
          <cell r="H24">
            <v>42511</v>
          </cell>
          <cell r="J24">
            <v>0</v>
          </cell>
          <cell r="K24" t="str">
            <v>Paid</v>
          </cell>
          <cell r="M24" t="str">
            <v>Jon Neikirk</v>
          </cell>
          <cell r="N24">
            <v>42191</v>
          </cell>
        </row>
        <row r="25">
          <cell r="C25" t="str">
            <v>Geisinger Health &amp; Clinics</v>
          </cell>
          <cell r="E25" t="str">
            <v>Combo</v>
          </cell>
          <cell r="F25" t="str">
            <v>Rich</v>
          </cell>
          <cell r="G25">
            <v>18000</v>
          </cell>
          <cell r="H25">
            <v>43008</v>
          </cell>
          <cell r="J25">
            <v>0</v>
          </cell>
          <cell r="K25" t="str">
            <v>Paid</v>
          </cell>
          <cell r="M25" t="str">
            <v>Barbara Tapscott</v>
          </cell>
          <cell r="N25">
            <v>42191</v>
          </cell>
        </row>
        <row r="26">
          <cell r="C26" t="str">
            <v>Genesis Healthcare</v>
          </cell>
          <cell r="E26" t="str">
            <v>Hospital</v>
          </cell>
          <cell r="F26" t="str">
            <v>Rich</v>
          </cell>
          <cell r="G26">
            <v>22000</v>
          </cell>
          <cell r="H26">
            <v>42776</v>
          </cell>
          <cell r="J26">
            <v>0</v>
          </cell>
          <cell r="K26" t="str">
            <v>Paid</v>
          </cell>
          <cell r="M26" t="str">
            <v>Paul Masterson</v>
          </cell>
          <cell r="N26">
            <v>42203</v>
          </cell>
        </row>
        <row r="27">
          <cell r="C27" t="str">
            <v>Gundersen Lutheran Medical Center &amp; Medical Group</v>
          </cell>
          <cell r="E27" t="str">
            <v>Combo</v>
          </cell>
          <cell r="F27" t="str">
            <v>Jennifer</v>
          </cell>
          <cell r="G27">
            <v>46000</v>
          </cell>
          <cell r="H27">
            <v>42814</v>
          </cell>
          <cell r="J27">
            <v>0</v>
          </cell>
          <cell r="K27" t="str">
            <v>Paid</v>
          </cell>
          <cell r="M27" t="str">
            <v>Laurie Hurwitz</v>
          </cell>
          <cell r="N27">
            <v>42216</v>
          </cell>
        </row>
        <row r="28">
          <cell r="C28" t="str">
            <v>Gwinnett Hospital System</v>
          </cell>
          <cell r="E28" t="str">
            <v>Hospital</v>
          </cell>
          <cell r="F28" t="str">
            <v>Jennifer</v>
          </cell>
          <cell r="G28">
            <v>30000</v>
          </cell>
          <cell r="H28">
            <v>42463</v>
          </cell>
          <cell r="J28">
            <v>0</v>
          </cell>
          <cell r="K28" t="str">
            <v>Paid</v>
          </cell>
          <cell r="M28" t="str">
            <v>Cathy Dougherty</v>
          </cell>
          <cell r="N28">
            <v>42261</v>
          </cell>
        </row>
        <row r="29">
          <cell r="C29" t="str">
            <v>Harris County Hospital District</v>
          </cell>
          <cell r="E29" t="str">
            <v>Hospital</v>
          </cell>
          <cell r="F29" t="str">
            <v>Jennifer</v>
          </cell>
          <cell r="G29">
            <v>22000</v>
          </cell>
          <cell r="H29">
            <v>42302</v>
          </cell>
          <cell r="J29">
            <v>22000</v>
          </cell>
          <cell r="K29" t="str">
            <v>Over 120 Days</v>
          </cell>
          <cell r="M29" t="str">
            <v>Unknown</v>
          </cell>
        </row>
        <row r="30">
          <cell r="C30" t="str">
            <v>HCA</v>
          </cell>
          <cell r="E30" t="str">
            <v>Hospital</v>
          </cell>
          <cell r="F30" t="str">
            <v>Rich</v>
          </cell>
          <cell r="G30">
            <v>100000</v>
          </cell>
          <cell r="H30">
            <v>42907</v>
          </cell>
          <cell r="J30">
            <v>0</v>
          </cell>
          <cell r="K30" t="str">
            <v>Paid</v>
          </cell>
          <cell r="M30" t="str">
            <v>Joey Moss</v>
          </cell>
          <cell r="N30">
            <v>42243</v>
          </cell>
        </row>
        <row r="31">
          <cell r="C31" t="str">
            <v>Henry Ford Health System</v>
          </cell>
          <cell r="E31" t="str">
            <v>Combo</v>
          </cell>
          <cell r="F31" t="str">
            <v>Rich</v>
          </cell>
          <cell r="G31">
            <v>87000</v>
          </cell>
          <cell r="H31">
            <v>43127</v>
          </cell>
          <cell r="J31">
            <v>0</v>
          </cell>
          <cell r="K31" t="str">
            <v>Paid</v>
          </cell>
          <cell r="M31" t="str">
            <v>Edward Chadwick</v>
          </cell>
        </row>
        <row r="32">
          <cell r="C32" t="str">
            <v>HHA Master Account</v>
          </cell>
          <cell r="E32" t="str">
            <v>Hospital</v>
          </cell>
          <cell r="F32" t="str">
            <v>Jennifer</v>
          </cell>
          <cell r="G32">
            <v>117000</v>
          </cell>
          <cell r="H32">
            <v>42352</v>
          </cell>
          <cell r="J32">
            <v>0</v>
          </cell>
          <cell r="K32" t="str">
            <v>Paid</v>
          </cell>
          <cell r="M32" t="str">
            <v>Carol Friesen</v>
          </cell>
          <cell r="N32">
            <v>42257</v>
          </cell>
        </row>
        <row r="33">
          <cell r="C33" t="str">
            <v>Jackson Health &amp; Medical Group</v>
          </cell>
          <cell r="E33" t="str">
            <v>Combo</v>
          </cell>
          <cell r="F33" t="str">
            <v>Rich</v>
          </cell>
          <cell r="G33">
            <v>55000</v>
          </cell>
          <cell r="H33">
            <v>42397</v>
          </cell>
          <cell r="J33">
            <v>0</v>
          </cell>
          <cell r="K33" t="str">
            <v>Paid</v>
          </cell>
          <cell r="M33" t="str">
            <v>Myriam Torres</v>
          </cell>
          <cell r="N33">
            <v>42226</v>
          </cell>
        </row>
        <row r="34">
          <cell r="C34" t="str">
            <v>Jupiter Medical</v>
          </cell>
          <cell r="E34" t="str">
            <v>Hospital</v>
          </cell>
          <cell r="F34" t="str">
            <v>Jennifer</v>
          </cell>
          <cell r="G34">
            <v>22000</v>
          </cell>
          <cell r="H34">
            <v>42309</v>
          </cell>
          <cell r="J34">
            <v>0</v>
          </cell>
          <cell r="K34" t="str">
            <v>Paid</v>
          </cell>
          <cell r="M34" t="str">
            <v>Corey Redlich</v>
          </cell>
          <cell r="N34">
            <v>42248</v>
          </cell>
        </row>
        <row r="35">
          <cell r="C35" t="str">
            <v>Kadlec Regional Medical Center</v>
          </cell>
          <cell r="E35" t="str">
            <v>Hospital</v>
          </cell>
          <cell r="F35" t="str">
            <v>Jennifer</v>
          </cell>
          <cell r="G35">
            <v>22000</v>
          </cell>
          <cell r="H35">
            <v>42854</v>
          </cell>
          <cell r="I35">
            <v>42095</v>
          </cell>
          <cell r="J35">
            <v>0</v>
          </cell>
          <cell r="K35" t="str">
            <v>Paid</v>
          </cell>
          <cell r="M35" t="str">
            <v>Julie Meek</v>
          </cell>
        </row>
        <row r="36">
          <cell r="C36" t="str">
            <v>Kaleida Health</v>
          </cell>
          <cell r="E36" t="str">
            <v>Combo</v>
          </cell>
          <cell r="F36" t="str">
            <v>Rich</v>
          </cell>
          <cell r="G36">
            <v>50000</v>
          </cell>
          <cell r="H36">
            <v>42885</v>
          </cell>
          <cell r="J36">
            <v>0</v>
          </cell>
          <cell r="K36" t="str">
            <v>Paid</v>
          </cell>
          <cell r="M36" t="str">
            <v>Jennifer Nichols</v>
          </cell>
        </row>
        <row r="37">
          <cell r="C37" t="str">
            <v>KershawHealth</v>
          </cell>
          <cell r="E37" t="str">
            <v>Hospital</v>
          </cell>
          <cell r="F37" t="str">
            <v>Jennifer</v>
          </cell>
          <cell r="G37">
            <v>18000</v>
          </cell>
          <cell r="H37">
            <v>42770</v>
          </cell>
          <cell r="J37">
            <v>0</v>
          </cell>
          <cell r="K37" t="str">
            <v>Paid</v>
          </cell>
          <cell r="M37" t="str">
            <v>Mike Bunch</v>
          </cell>
        </row>
        <row r="38">
          <cell r="C38" t="str">
            <v>Lakewood Health System</v>
          </cell>
          <cell r="E38" t="str">
            <v>Hospital</v>
          </cell>
          <cell r="F38" t="str">
            <v>Jennifer</v>
          </cell>
          <cell r="G38">
            <v>10000</v>
          </cell>
          <cell r="H38">
            <v>43328</v>
          </cell>
          <cell r="J38">
            <v>0</v>
          </cell>
          <cell r="K38" t="str">
            <v>Paid</v>
          </cell>
          <cell r="M38" t="str">
            <v>Lisa Bjerga</v>
          </cell>
          <cell r="N38">
            <v>42257</v>
          </cell>
        </row>
        <row r="39">
          <cell r="C39" t="str">
            <v>Lincoln Surgical Hospital</v>
          </cell>
          <cell r="E39" t="str">
            <v>Hospital</v>
          </cell>
          <cell r="F39" t="str">
            <v>Jennifer</v>
          </cell>
          <cell r="G39">
            <v>4000</v>
          </cell>
          <cell r="H39">
            <v>42401</v>
          </cell>
          <cell r="J39">
            <v>0</v>
          </cell>
          <cell r="K39" t="str">
            <v>Paid</v>
          </cell>
          <cell r="M39" t="str">
            <v>Michelle Monhollon</v>
          </cell>
          <cell r="N39">
            <v>42244</v>
          </cell>
        </row>
        <row r="40">
          <cell r="C40" t="str">
            <v>Lowell General</v>
          </cell>
          <cell r="E40" t="str">
            <v>Hospital</v>
          </cell>
          <cell r="F40" t="str">
            <v>Jennifer</v>
          </cell>
          <cell r="G40">
            <v>22600</v>
          </cell>
          <cell r="H40">
            <v>42732</v>
          </cell>
          <cell r="J40">
            <v>0</v>
          </cell>
          <cell r="K40" t="str">
            <v>Paid</v>
          </cell>
          <cell r="M40" t="str">
            <v>Bill Wyman</v>
          </cell>
          <cell r="N40">
            <v>42203</v>
          </cell>
        </row>
        <row r="41">
          <cell r="C41" t="str">
            <v>Maricopa</v>
          </cell>
          <cell r="E41" t="str">
            <v>Hospital</v>
          </cell>
          <cell r="F41" t="str">
            <v>Jennifer</v>
          </cell>
          <cell r="G41">
            <v>22000</v>
          </cell>
          <cell r="H41">
            <v>42471</v>
          </cell>
          <cell r="J41">
            <v>0</v>
          </cell>
          <cell r="K41" t="str">
            <v>Paid</v>
          </cell>
          <cell r="M41" t="str">
            <v>Liviu Imbir</v>
          </cell>
        </row>
        <row r="42">
          <cell r="C42" t="str">
            <v>Medical West</v>
          </cell>
          <cell r="E42" t="str">
            <v>Combo</v>
          </cell>
          <cell r="F42" t="str">
            <v>Rich</v>
          </cell>
          <cell r="G42">
            <v>12000</v>
          </cell>
          <cell r="H42">
            <v>43020</v>
          </cell>
          <cell r="J42">
            <v>0</v>
          </cell>
          <cell r="K42" t="str">
            <v>Paid</v>
          </cell>
          <cell r="M42" t="str">
            <v>Brandon Slocum</v>
          </cell>
          <cell r="N42">
            <v>42261</v>
          </cell>
        </row>
        <row r="43">
          <cell r="C43" t="str">
            <v>Memorial Care</v>
          </cell>
          <cell r="E43" t="str">
            <v>Hospital</v>
          </cell>
          <cell r="F43" t="str">
            <v>Rich</v>
          </cell>
          <cell r="G43">
            <v>65000</v>
          </cell>
          <cell r="H43">
            <v>42286</v>
          </cell>
          <cell r="J43">
            <v>0</v>
          </cell>
          <cell r="K43" t="str">
            <v>Paid</v>
          </cell>
          <cell r="M43" t="str">
            <v>Toni Upton</v>
          </cell>
          <cell r="N43">
            <v>42228</v>
          </cell>
        </row>
        <row r="44">
          <cell r="C44" t="str">
            <v>Memorial Medical</v>
          </cell>
          <cell r="E44" t="str">
            <v>Combo</v>
          </cell>
          <cell r="F44" t="str">
            <v>Rich</v>
          </cell>
          <cell r="G44">
            <v>24720</v>
          </cell>
          <cell r="H44">
            <v>42521</v>
          </cell>
          <cell r="J44">
            <v>0</v>
          </cell>
          <cell r="K44" t="str">
            <v>Paid</v>
          </cell>
          <cell r="M44" t="str">
            <v>Robert Hellman</v>
          </cell>
          <cell r="N44">
            <v>42244</v>
          </cell>
        </row>
        <row r="45">
          <cell r="C45" t="str">
            <v>Mercy Health &amp; Physicians</v>
          </cell>
          <cell r="E45" t="str">
            <v>Combo</v>
          </cell>
          <cell r="F45" t="str">
            <v>Rich</v>
          </cell>
          <cell r="G45">
            <v>75000</v>
          </cell>
          <cell r="H45">
            <v>42506</v>
          </cell>
          <cell r="J45">
            <v>0</v>
          </cell>
          <cell r="K45" t="str">
            <v>Paid</v>
          </cell>
          <cell r="M45" t="str">
            <v>Mark Milakis</v>
          </cell>
          <cell r="N45">
            <v>42257</v>
          </cell>
        </row>
        <row r="46">
          <cell r="C46" t="str">
            <v>Moffitt Cancer Center</v>
          </cell>
          <cell r="E46" t="str">
            <v>Hospital</v>
          </cell>
          <cell r="F46" t="str">
            <v>Jennifer</v>
          </cell>
          <cell r="G46">
            <v>30000</v>
          </cell>
          <cell r="H46">
            <v>42749</v>
          </cell>
          <cell r="J46">
            <v>0</v>
          </cell>
          <cell r="K46" t="str">
            <v>Paid</v>
          </cell>
          <cell r="M46" t="str">
            <v>Joshua Rivera</v>
          </cell>
          <cell r="N46">
            <v>42203</v>
          </cell>
        </row>
        <row r="47">
          <cell r="C47" t="str">
            <v>Nebraska Medical Center</v>
          </cell>
          <cell r="E47" t="str">
            <v>Combo</v>
          </cell>
          <cell r="F47" t="str">
            <v>Jennifer</v>
          </cell>
          <cell r="G47">
            <v>45000</v>
          </cell>
          <cell r="H47">
            <v>42447</v>
          </cell>
          <cell r="J47">
            <v>0</v>
          </cell>
          <cell r="K47" t="str">
            <v>Paid</v>
          </cell>
          <cell r="M47" t="str">
            <v>Jana Danielson</v>
          </cell>
          <cell r="N47">
            <v>42203</v>
          </cell>
        </row>
        <row r="48">
          <cell r="C48" t="str">
            <v>Northwest Community</v>
          </cell>
          <cell r="E48" t="str">
            <v>Hospital</v>
          </cell>
          <cell r="F48" t="str">
            <v>Jennifer</v>
          </cell>
          <cell r="G48">
            <v>26000</v>
          </cell>
          <cell r="H48">
            <v>42500</v>
          </cell>
          <cell r="J48">
            <v>0</v>
          </cell>
          <cell r="K48" t="str">
            <v>Paid</v>
          </cell>
          <cell r="M48" t="str">
            <v>Ron Tapnio</v>
          </cell>
          <cell r="N48">
            <v>42192</v>
          </cell>
        </row>
        <row r="49">
          <cell r="C49" t="str">
            <v>Ochsner</v>
          </cell>
          <cell r="E49" t="str">
            <v>Combo</v>
          </cell>
          <cell r="F49" t="str">
            <v>Rich</v>
          </cell>
          <cell r="G49">
            <v>55000</v>
          </cell>
          <cell r="H49">
            <v>42644</v>
          </cell>
          <cell r="J49">
            <v>0</v>
          </cell>
          <cell r="K49" t="str">
            <v>Paid</v>
          </cell>
          <cell r="M49" t="str">
            <v>Blake Garin</v>
          </cell>
          <cell r="N49">
            <v>42203</v>
          </cell>
        </row>
        <row r="50">
          <cell r="C50" t="str">
            <v>Ohio State University</v>
          </cell>
          <cell r="E50" t="str">
            <v>Combo</v>
          </cell>
          <cell r="F50" t="str">
            <v>Jennifer</v>
          </cell>
          <cell r="G50">
            <v>49999</v>
          </cell>
          <cell r="H50">
            <v>42826</v>
          </cell>
          <cell r="J50">
            <v>0</v>
          </cell>
          <cell r="K50" t="str">
            <v>Paid</v>
          </cell>
          <cell r="M50" t="str">
            <v>Debra Lowe</v>
          </cell>
          <cell r="N50">
            <v>42257</v>
          </cell>
        </row>
        <row r="51">
          <cell r="C51" t="str">
            <v>Optum360</v>
          </cell>
          <cell r="E51" t="str">
            <v>Hospital</v>
          </cell>
          <cell r="F51" t="str">
            <v>Rich</v>
          </cell>
          <cell r="G51">
            <v>198460</v>
          </cell>
          <cell r="H51">
            <v>43955</v>
          </cell>
          <cell r="J51">
            <v>0</v>
          </cell>
          <cell r="K51" t="str">
            <v>Paid</v>
          </cell>
          <cell r="M51" t="str">
            <v>Benjamin Goodman</v>
          </cell>
        </row>
        <row r="52">
          <cell r="C52" t="str">
            <v>Orlando Health</v>
          </cell>
          <cell r="E52" t="str">
            <v>Combo</v>
          </cell>
          <cell r="F52" t="str">
            <v>Rich</v>
          </cell>
          <cell r="G52">
            <v>75000</v>
          </cell>
          <cell r="H52">
            <v>42232</v>
          </cell>
          <cell r="J52">
            <v>0</v>
          </cell>
          <cell r="K52" t="str">
            <v>Paid</v>
          </cell>
          <cell r="M52" t="str">
            <v>Michelle Farrell</v>
          </cell>
          <cell r="N52">
            <v>42227</v>
          </cell>
        </row>
        <row r="53">
          <cell r="C53" t="str">
            <v>Palos Community Hospital</v>
          </cell>
          <cell r="E53" t="str">
            <v>Hospital</v>
          </cell>
          <cell r="F53" t="str">
            <v>Jennifer</v>
          </cell>
          <cell r="G53">
            <v>22000</v>
          </cell>
          <cell r="H53">
            <v>42384</v>
          </cell>
          <cell r="J53">
            <v>0</v>
          </cell>
          <cell r="K53" t="str">
            <v>Paid</v>
          </cell>
          <cell r="M53" t="str">
            <v>John Jewula</v>
          </cell>
          <cell r="N53">
            <v>42191</v>
          </cell>
        </row>
        <row r="54">
          <cell r="C54" t="str">
            <v>Peconic Bay</v>
          </cell>
          <cell r="E54" t="str">
            <v>Hospital</v>
          </cell>
          <cell r="F54" t="str">
            <v>Jennifer</v>
          </cell>
          <cell r="G54">
            <v>18000</v>
          </cell>
          <cell r="H54">
            <v>43012</v>
          </cell>
          <cell r="J54">
            <v>0</v>
          </cell>
          <cell r="K54" t="str">
            <v>Paid</v>
          </cell>
          <cell r="M54" t="str">
            <v>Mike O'Donnell</v>
          </cell>
          <cell r="N54">
            <v>42191</v>
          </cell>
        </row>
        <row r="55">
          <cell r="C55" t="str">
            <v>Presbyterian Healthcare Services</v>
          </cell>
          <cell r="E55" t="str">
            <v>Combo</v>
          </cell>
          <cell r="F55" t="str">
            <v>Rich</v>
          </cell>
          <cell r="G55">
            <v>71760</v>
          </cell>
          <cell r="H55">
            <v>43232</v>
          </cell>
          <cell r="J55">
            <v>0</v>
          </cell>
          <cell r="K55" t="str">
            <v>Paid</v>
          </cell>
          <cell r="M55" t="str">
            <v>Renee Ennis</v>
          </cell>
        </row>
        <row r="56">
          <cell r="C56" t="str">
            <v>Rochester General</v>
          </cell>
          <cell r="E56" t="str">
            <v>Hospital</v>
          </cell>
          <cell r="F56" t="str">
            <v>Jennifer</v>
          </cell>
          <cell r="G56">
            <v>35000</v>
          </cell>
          <cell r="H56">
            <v>42612</v>
          </cell>
          <cell r="J56">
            <v>0</v>
          </cell>
          <cell r="K56" t="str">
            <v>Paid</v>
          </cell>
          <cell r="M56" t="str">
            <v>Tammi Imm</v>
          </cell>
          <cell r="N56">
            <v>42258</v>
          </cell>
        </row>
        <row r="57">
          <cell r="C57" t="str">
            <v>Rush University</v>
          </cell>
          <cell r="E57" t="str">
            <v>Hospital</v>
          </cell>
          <cell r="F57" t="str">
            <v>Jennifer</v>
          </cell>
          <cell r="G57">
            <v>30000</v>
          </cell>
          <cell r="H57">
            <v>42612</v>
          </cell>
          <cell r="J57">
            <v>0</v>
          </cell>
          <cell r="K57" t="str">
            <v>Paid</v>
          </cell>
          <cell r="M57" t="str">
            <v>Denise Nedza</v>
          </cell>
          <cell r="N57">
            <v>42249</v>
          </cell>
        </row>
        <row r="58">
          <cell r="C58" t="str">
            <v>Sanford Health System</v>
          </cell>
          <cell r="E58" t="str">
            <v>Combo</v>
          </cell>
          <cell r="F58" t="str">
            <v>Rich</v>
          </cell>
          <cell r="G58">
            <v>100000</v>
          </cell>
          <cell r="H58">
            <v>42861</v>
          </cell>
          <cell r="J58">
            <v>0</v>
          </cell>
          <cell r="K58" t="str">
            <v>Paid</v>
          </cell>
          <cell r="M58" t="str">
            <v>Toni Morrison</v>
          </cell>
          <cell r="N58">
            <v>42258</v>
          </cell>
        </row>
        <row r="59">
          <cell r="C59" t="str">
            <v>Saratoga</v>
          </cell>
          <cell r="E59" t="str">
            <v>Hospital</v>
          </cell>
          <cell r="F59" t="str">
            <v>Jennifer</v>
          </cell>
          <cell r="G59">
            <v>22000</v>
          </cell>
          <cell r="H59">
            <v>42504</v>
          </cell>
          <cell r="J59">
            <v>0</v>
          </cell>
          <cell r="K59" t="str">
            <v>Paid</v>
          </cell>
          <cell r="M59" t="str">
            <v>Gary Foster</v>
          </cell>
          <cell r="N59">
            <v>42216</v>
          </cell>
        </row>
        <row r="60">
          <cell r="C60" t="str">
            <v>Stanford Hospital and Clinics</v>
          </cell>
          <cell r="E60" t="str">
            <v>Combo</v>
          </cell>
          <cell r="F60" t="str">
            <v>Jennifer</v>
          </cell>
          <cell r="G60">
            <v>22000</v>
          </cell>
          <cell r="H60">
            <v>42905</v>
          </cell>
          <cell r="J60">
            <v>0</v>
          </cell>
          <cell r="K60" t="str">
            <v>Paid</v>
          </cell>
          <cell r="M60" t="str">
            <v>Jill Buathier</v>
          </cell>
          <cell r="N60">
            <v>42249</v>
          </cell>
        </row>
        <row r="61">
          <cell r="C61" t="str">
            <v>Stormont Vail Regional Health Center</v>
          </cell>
          <cell r="E61" t="str">
            <v>Hospital</v>
          </cell>
          <cell r="F61" t="str">
            <v>Jennifer</v>
          </cell>
          <cell r="G61">
            <v>20000</v>
          </cell>
          <cell r="H61">
            <v>42832</v>
          </cell>
          <cell r="J61">
            <v>0</v>
          </cell>
          <cell r="K61" t="str">
            <v>Paid</v>
          </cell>
          <cell r="M61" t="str">
            <v>Kevin Han</v>
          </cell>
          <cell r="N61">
            <v>42198</v>
          </cell>
        </row>
        <row r="62">
          <cell r="C62" t="str">
            <v>Tucson Medical Center</v>
          </cell>
          <cell r="E62" t="str">
            <v>Hospital</v>
          </cell>
          <cell r="F62" t="str">
            <v>Jennifer</v>
          </cell>
          <cell r="G62">
            <v>22000</v>
          </cell>
          <cell r="H62">
            <v>42794</v>
          </cell>
          <cell r="J62">
            <v>0</v>
          </cell>
          <cell r="K62" t="str">
            <v>Paid</v>
          </cell>
          <cell r="M62" t="str">
            <v>Maria Persons</v>
          </cell>
          <cell r="N62">
            <v>42192</v>
          </cell>
        </row>
        <row r="63">
          <cell r="C63" t="str">
            <v>Tuomey Healthcare Systems</v>
          </cell>
          <cell r="E63" t="str">
            <v>Hospital</v>
          </cell>
          <cell r="F63" t="str">
            <v>Jennifer</v>
          </cell>
          <cell r="G63">
            <v>18000</v>
          </cell>
          <cell r="H63">
            <v>43147</v>
          </cell>
          <cell r="I63">
            <v>42005</v>
          </cell>
          <cell r="J63">
            <v>0</v>
          </cell>
          <cell r="K63" t="str">
            <v>Paid</v>
          </cell>
          <cell r="M63" t="str">
            <v>Mike Brown</v>
          </cell>
          <cell r="N63">
            <v>42255</v>
          </cell>
        </row>
        <row r="64">
          <cell r="C64" t="str">
            <v>United Regional</v>
          </cell>
          <cell r="E64" t="str">
            <v>Hospital</v>
          </cell>
          <cell r="F64" t="str">
            <v>Jennifer</v>
          </cell>
          <cell r="G64">
            <v>18000</v>
          </cell>
          <cell r="H64">
            <v>42398</v>
          </cell>
          <cell r="J64">
            <v>0</v>
          </cell>
          <cell r="K64" t="str">
            <v>Paid</v>
          </cell>
          <cell r="M64" t="str">
            <v>Bob Pert</v>
          </cell>
          <cell r="N64">
            <v>42194</v>
          </cell>
        </row>
        <row r="65">
          <cell r="C65" t="str">
            <v>UnityPoint Health</v>
          </cell>
          <cell r="E65" t="str">
            <v>Hospital</v>
          </cell>
          <cell r="F65" t="str">
            <v>Rich</v>
          </cell>
          <cell r="G65">
            <v>55000</v>
          </cell>
          <cell r="H65">
            <v>42986</v>
          </cell>
          <cell r="J65">
            <v>0</v>
          </cell>
          <cell r="K65" t="str">
            <v>Paid</v>
          </cell>
          <cell r="M65" t="str">
            <v>Renee Rasmussen</v>
          </cell>
          <cell r="N65">
            <v>42242</v>
          </cell>
        </row>
        <row r="66">
          <cell r="C66" t="str">
            <v xml:space="preserve">University Hospitals Health System </v>
          </cell>
          <cell r="E66" t="str">
            <v>Hospital</v>
          </cell>
          <cell r="F66" t="str">
            <v>Rich</v>
          </cell>
          <cell r="G66">
            <v>55000</v>
          </cell>
          <cell r="H66">
            <v>42874</v>
          </cell>
          <cell r="J66">
            <v>55000</v>
          </cell>
          <cell r="K66" t="str">
            <v>61 - 120 Days</v>
          </cell>
          <cell r="M66" t="str">
            <v>Kathy LeBrew</v>
          </cell>
          <cell r="N66">
            <v>42248</v>
          </cell>
        </row>
        <row r="67">
          <cell r="C67" t="str">
            <v>University of Alabama</v>
          </cell>
          <cell r="E67" t="str">
            <v>Hospital</v>
          </cell>
          <cell r="F67" t="str">
            <v>Rich</v>
          </cell>
          <cell r="G67">
            <v>45000</v>
          </cell>
          <cell r="H67">
            <v>43327</v>
          </cell>
          <cell r="J67">
            <v>0</v>
          </cell>
          <cell r="K67" t="str">
            <v>Paid</v>
          </cell>
          <cell r="M67" t="str">
            <v>Ryan Schultz</v>
          </cell>
          <cell r="N67">
            <v>42237</v>
          </cell>
        </row>
        <row r="68">
          <cell r="C68" t="str">
            <v>University of California</v>
          </cell>
          <cell r="E68" t="str">
            <v>Hospital</v>
          </cell>
          <cell r="F68" t="str">
            <v>Jennifer</v>
          </cell>
          <cell r="G68">
            <v>124160</v>
          </cell>
          <cell r="H68">
            <v>43212</v>
          </cell>
          <cell r="J68">
            <v>0</v>
          </cell>
          <cell r="K68" t="str">
            <v>Paid</v>
          </cell>
          <cell r="M68" t="str">
            <v>William Cooper</v>
          </cell>
        </row>
        <row r="69">
          <cell r="C69" t="str">
            <v>University of Miami</v>
          </cell>
          <cell r="E69" t="str">
            <v>Combo</v>
          </cell>
          <cell r="F69" t="str">
            <v>Jennifer</v>
          </cell>
          <cell r="G69">
            <v>32000</v>
          </cell>
          <cell r="H69">
            <v>43380</v>
          </cell>
          <cell r="J69">
            <v>0</v>
          </cell>
          <cell r="K69" t="str">
            <v>Paid</v>
          </cell>
          <cell r="M69" t="str">
            <v>Sylvain Foster</v>
          </cell>
          <cell r="N69">
            <v>42257</v>
          </cell>
        </row>
        <row r="70">
          <cell r="C70" t="str">
            <v>Wake Forest Baptist Health</v>
          </cell>
          <cell r="E70" t="str">
            <v>Combo</v>
          </cell>
          <cell r="F70" t="str">
            <v>Jennifer</v>
          </cell>
          <cell r="G70">
            <v>50000</v>
          </cell>
          <cell r="H70">
            <v>42644</v>
          </cell>
          <cell r="J70">
            <v>0</v>
          </cell>
          <cell r="K70" t="str">
            <v>Paid</v>
          </cell>
          <cell r="M70" t="str">
            <v>William Malm / Todd Bankhead</v>
          </cell>
          <cell r="N70">
            <v>42244</v>
          </cell>
        </row>
        <row r="71">
          <cell r="C71" t="str">
            <v>West Tennessee Healthcare &amp; Medical Group</v>
          </cell>
          <cell r="E71" t="str">
            <v>Combo</v>
          </cell>
          <cell r="F71" t="str">
            <v>Rich</v>
          </cell>
          <cell r="G71">
            <v>42500</v>
          </cell>
          <cell r="H71">
            <v>42549</v>
          </cell>
          <cell r="J71">
            <v>0</v>
          </cell>
          <cell r="K71" t="str">
            <v>Paid</v>
          </cell>
          <cell r="M71" t="str">
            <v>Jeff Blankenship</v>
          </cell>
          <cell r="N71">
            <v>42214</v>
          </cell>
        </row>
      </sheetData>
      <sheetData sheetId="5">
        <row r="5">
          <cell r="C5" t="str">
            <v>Alameda County</v>
          </cell>
          <cell r="D5">
            <v>40869</v>
          </cell>
          <cell r="E5" t="str">
            <v>Dead</v>
          </cell>
        </row>
        <row r="6">
          <cell r="C6" t="str">
            <v>Christiana Care</v>
          </cell>
          <cell r="D6">
            <v>42013</v>
          </cell>
          <cell r="E6" t="str">
            <v>OPEN</v>
          </cell>
        </row>
        <row r="7">
          <cell r="C7" t="str">
            <v>Columbus Regional</v>
          </cell>
          <cell r="D7">
            <v>42213</v>
          </cell>
          <cell r="E7" t="str">
            <v>OPEN</v>
          </cell>
        </row>
        <row r="8">
          <cell r="C8" t="str">
            <v>Faith Regional Health Services</v>
          </cell>
          <cell r="D8">
            <v>42171</v>
          </cell>
          <cell r="E8" t="str">
            <v>OPEN</v>
          </cell>
        </row>
        <row r="9">
          <cell r="C9" t="str">
            <v>Harris County Hospital District</v>
          </cell>
          <cell r="D9">
            <v>41253</v>
          </cell>
          <cell r="E9" t="str">
            <v>OPEN</v>
          </cell>
        </row>
        <row r="10">
          <cell r="C10" t="str">
            <v>Henry Ford Health System</v>
          </cell>
          <cell r="D10">
            <v>42072</v>
          </cell>
          <cell r="E10" t="str">
            <v>OPEN</v>
          </cell>
        </row>
        <row r="11">
          <cell r="C11" t="str">
            <v>Jackson Health &amp; Medical Group</v>
          </cell>
          <cell r="D11">
            <v>42131</v>
          </cell>
          <cell r="E11" t="str">
            <v>OPEN</v>
          </cell>
        </row>
        <row r="12">
          <cell r="C12" t="str">
            <v>Kadlec Regional Medical Center</v>
          </cell>
          <cell r="D12">
            <v>41744</v>
          </cell>
          <cell r="E12" t="str">
            <v>OPEN</v>
          </cell>
        </row>
        <row r="13">
          <cell r="C13" t="str">
            <v>Kaleida Health</v>
          </cell>
          <cell r="D13">
            <v>42072</v>
          </cell>
          <cell r="E13" t="str">
            <v>OPEN</v>
          </cell>
        </row>
        <row r="14">
          <cell r="C14" t="str">
            <v>KershawHealth</v>
          </cell>
          <cell r="D14">
            <v>41694</v>
          </cell>
          <cell r="E14" t="str">
            <v>OPEN</v>
          </cell>
        </row>
        <row r="15">
          <cell r="C15" t="str">
            <v>Maricopa</v>
          </cell>
          <cell r="D15">
            <v>42234</v>
          </cell>
          <cell r="E15" t="str">
            <v>OPEN</v>
          </cell>
        </row>
        <row r="16">
          <cell r="C16" t="str">
            <v>Optum360</v>
          </cell>
          <cell r="D16">
            <v>42128</v>
          </cell>
          <cell r="E16" t="str">
            <v>OPEN</v>
          </cell>
        </row>
        <row r="17">
          <cell r="C17" t="str">
            <v>Presbyterian Healthcare Services</v>
          </cell>
          <cell r="D17">
            <v>42185</v>
          </cell>
          <cell r="E17" t="str">
            <v>OPEN</v>
          </cell>
        </row>
        <row r="18">
          <cell r="C18" t="str">
            <v>University of California</v>
          </cell>
          <cell r="D18">
            <v>42117</v>
          </cell>
          <cell r="E18" t="str">
            <v>OPEN</v>
          </cell>
        </row>
        <row r="23">
          <cell r="C23" t="str">
            <v>Subscriber</v>
          </cell>
          <cell r="D23" t="str">
            <v>Kickoff Date</v>
          </cell>
          <cell r="E23" t="str">
            <v>Certification Date</v>
          </cell>
        </row>
        <row r="24">
          <cell r="C24" t="str">
            <v>Rush University</v>
          </cell>
          <cell r="D24">
            <v>40437</v>
          </cell>
          <cell r="E24">
            <v>40522</v>
          </cell>
        </row>
        <row r="25">
          <cell r="C25" t="str">
            <v>Centra Health &amp; Medical Group</v>
          </cell>
          <cell r="D25">
            <v>40464</v>
          </cell>
          <cell r="E25">
            <v>40526</v>
          </cell>
        </row>
        <row r="26">
          <cell r="C26" t="str">
            <v>Providence</v>
          </cell>
          <cell r="D26">
            <v>40452</v>
          </cell>
          <cell r="E26">
            <v>40585</v>
          </cell>
        </row>
        <row r="27">
          <cell r="C27" t="str">
            <v>Conifer</v>
          </cell>
          <cell r="D27">
            <v>40483</v>
          </cell>
          <cell r="E27">
            <v>40637</v>
          </cell>
        </row>
        <row r="28">
          <cell r="C28" t="str">
            <v>MedCentral</v>
          </cell>
          <cell r="D28">
            <v>40548</v>
          </cell>
          <cell r="E28">
            <v>40639</v>
          </cell>
        </row>
        <row r="29">
          <cell r="C29" t="str">
            <v>Orlando Health</v>
          </cell>
          <cell r="D29">
            <v>40575</v>
          </cell>
          <cell r="E29">
            <v>40661</v>
          </cell>
        </row>
        <row r="30">
          <cell r="C30" t="str">
            <v>Denver Health</v>
          </cell>
          <cell r="D30">
            <v>40609</v>
          </cell>
          <cell r="E30">
            <v>40675</v>
          </cell>
        </row>
        <row r="31">
          <cell r="C31" t="str">
            <v>Lowell General</v>
          </cell>
          <cell r="D31">
            <v>40554</v>
          </cell>
          <cell r="E31">
            <v>40683</v>
          </cell>
        </row>
        <row r="32">
          <cell r="C32" t="str">
            <v>Duke University</v>
          </cell>
          <cell r="D32">
            <v>40564</v>
          </cell>
          <cell r="E32">
            <v>40708</v>
          </cell>
        </row>
        <row r="33">
          <cell r="C33" t="str">
            <v>Winona</v>
          </cell>
          <cell r="D33">
            <v>40542</v>
          </cell>
          <cell r="E33">
            <v>40709</v>
          </cell>
        </row>
        <row r="34">
          <cell r="C34" t="str">
            <v>Moffitt Cancer Center</v>
          </cell>
          <cell r="D34">
            <v>40590</v>
          </cell>
          <cell r="E34">
            <v>40739</v>
          </cell>
        </row>
        <row r="35">
          <cell r="C35" t="str">
            <v>Baptist Health</v>
          </cell>
          <cell r="D35">
            <v>40675</v>
          </cell>
          <cell r="E35">
            <v>40763</v>
          </cell>
        </row>
        <row r="36">
          <cell r="C36" t="str">
            <v>Advocate IL Masonic</v>
          </cell>
          <cell r="D36">
            <v>40786</v>
          </cell>
          <cell r="E36">
            <v>40849</v>
          </cell>
        </row>
        <row r="37">
          <cell r="C37" t="str">
            <v>Memorial Healthcare</v>
          </cell>
          <cell r="D37">
            <v>40561</v>
          </cell>
          <cell r="E37">
            <v>40862</v>
          </cell>
        </row>
        <row r="38">
          <cell r="C38" t="str">
            <v>HCA</v>
          </cell>
          <cell r="D38">
            <v>40736</v>
          </cell>
          <cell r="E38">
            <v>40878</v>
          </cell>
        </row>
        <row r="39">
          <cell r="C39" t="str">
            <v>Somerset Medical</v>
          </cell>
          <cell r="D39">
            <v>40603</v>
          </cell>
          <cell r="E39">
            <v>40882</v>
          </cell>
        </row>
        <row r="40">
          <cell r="C40" t="str">
            <v>UC Health</v>
          </cell>
          <cell r="D40">
            <v>40715</v>
          </cell>
          <cell r="E40">
            <v>40891</v>
          </cell>
        </row>
        <row r="41">
          <cell r="C41" t="str">
            <v>CHI St. Luke’s Health</v>
          </cell>
          <cell r="D41">
            <v>40843</v>
          </cell>
          <cell r="E41">
            <v>40921</v>
          </cell>
        </row>
        <row r="42">
          <cell r="C42" t="str">
            <v>Cambridge Health</v>
          </cell>
          <cell r="D42">
            <v>40696</v>
          </cell>
          <cell r="E42">
            <v>40927</v>
          </cell>
        </row>
        <row r="43">
          <cell r="C43" t="str">
            <v>MetroHealth</v>
          </cell>
          <cell r="D43">
            <v>40711</v>
          </cell>
          <cell r="E43">
            <v>40934</v>
          </cell>
        </row>
        <row r="44">
          <cell r="C44" t="str">
            <v>UnityPoint Health</v>
          </cell>
          <cell r="D44">
            <v>40835</v>
          </cell>
          <cell r="E44">
            <v>40942</v>
          </cell>
        </row>
        <row r="45">
          <cell r="C45" t="str">
            <v>Peconic Bay</v>
          </cell>
          <cell r="D45">
            <v>40864</v>
          </cell>
          <cell r="E45">
            <v>40942</v>
          </cell>
        </row>
        <row r="46">
          <cell r="C46" t="str">
            <v>Baptist Easley</v>
          </cell>
          <cell r="D46">
            <v>40695</v>
          </cell>
          <cell r="E46">
            <v>40956</v>
          </cell>
        </row>
        <row r="47">
          <cell r="C47" t="str">
            <v>Sharp Healthcare</v>
          </cell>
          <cell r="D47">
            <v>40785</v>
          </cell>
          <cell r="E47">
            <v>40959</v>
          </cell>
        </row>
        <row r="48">
          <cell r="C48" t="str">
            <v>Advocate Bromenn</v>
          </cell>
          <cell r="D48">
            <v>40861</v>
          </cell>
          <cell r="E48">
            <v>40984</v>
          </cell>
        </row>
        <row r="49">
          <cell r="C49" t="str">
            <v>Affinity Health</v>
          </cell>
          <cell r="D49">
            <v>40667</v>
          </cell>
          <cell r="E49">
            <v>41009</v>
          </cell>
        </row>
        <row r="50">
          <cell r="C50" t="str">
            <v>Ephrata Community</v>
          </cell>
          <cell r="D50">
            <v>40837</v>
          </cell>
          <cell r="E50">
            <v>41009</v>
          </cell>
        </row>
        <row r="51">
          <cell r="C51" t="str">
            <v>Memorial Medical</v>
          </cell>
          <cell r="D51">
            <v>40736</v>
          </cell>
          <cell r="E51">
            <v>41015</v>
          </cell>
        </row>
        <row r="52">
          <cell r="C52" t="str">
            <v>Franciscan Missionaries</v>
          </cell>
          <cell r="D52">
            <v>40953</v>
          </cell>
          <cell r="E52">
            <v>41016</v>
          </cell>
        </row>
        <row r="53">
          <cell r="C53" t="str">
            <v>University Hospital</v>
          </cell>
          <cell r="D53">
            <v>40938</v>
          </cell>
          <cell r="E53">
            <v>41017</v>
          </cell>
        </row>
        <row r="54">
          <cell r="C54" t="str">
            <v>Jupiter Medical</v>
          </cell>
          <cell r="D54">
            <v>40877</v>
          </cell>
          <cell r="E54">
            <v>41024</v>
          </cell>
        </row>
        <row r="55">
          <cell r="C55" t="str">
            <v>AtlantiCare Regional</v>
          </cell>
          <cell r="D55">
            <v>40850</v>
          </cell>
          <cell r="E55">
            <v>41074</v>
          </cell>
        </row>
        <row r="56">
          <cell r="C56" t="str">
            <v>North Oaks Medical</v>
          </cell>
          <cell r="D56">
            <v>40928</v>
          </cell>
          <cell r="E56">
            <v>41075</v>
          </cell>
        </row>
        <row r="57">
          <cell r="C57" t="str">
            <v>Alice Peck Day</v>
          </cell>
          <cell r="D57">
            <v>40792</v>
          </cell>
          <cell r="E57">
            <v>41080</v>
          </cell>
        </row>
        <row r="58">
          <cell r="C58" t="str">
            <v>Geisinger Health &amp; Clinics</v>
          </cell>
          <cell r="D58">
            <v>40856</v>
          </cell>
          <cell r="E58">
            <v>41110</v>
          </cell>
        </row>
        <row r="59">
          <cell r="C59" t="str">
            <v>United Regional</v>
          </cell>
          <cell r="D59">
            <v>40969</v>
          </cell>
          <cell r="E59">
            <v>41116</v>
          </cell>
        </row>
        <row r="60">
          <cell r="C60" t="str">
            <v>MultiCare</v>
          </cell>
          <cell r="D60">
            <v>41051</v>
          </cell>
          <cell r="E60">
            <v>41122</v>
          </cell>
        </row>
        <row r="61">
          <cell r="C61" t="str">
            <v>Audrain Medical Center</v>
          </cell>
          <cell r="D61">
            <v>40996</v>
          </cell>
          <cell r="E61">
            <v>41151</v>
          </cell>
        </row>
        <row r="62">
          <cell r="C62" t="str">
            <v>Northwest Community</v>
          </cell>
          <cell r="D62">
            <v>41058</v>
          </cell>
          <cell r="E62">
            <v>41164</v>
          </cell>
        </row>
        <row r="63">
          <cell r="C63" t="str">
            <v>Anderson Hospital</v>
          </cell>
          <cell r="D63">
            <v>40890</v>
          </cell>
          <cell r="E63">
            <v>41201</v>
          </cell>
        </row>
        <row r="64">
          <cell r="C64" t="str">
            <v>Southern Illinois</v>
          </cell>
          <cell r="D64">
            <v>40549</v>
          </cell>
          <cell r="E64">
            <v>41204</v>
          </cell>
        </row>
        <row r="65">
          <cell r="C65" t="str">
            <v>Maricopa</v>
          </cell>
          <cell r="D65">
            <v>40686</v>
          </cell>
          <cell r="E65">
            <v>41208</v>
          </cell>
        </row>
        <row r="66">
          <cell r="C66" t="str">
            <v>Charleston Area Medical</v>
          </cell>
          <cell r="D66">
            <v>40970</v>
          </cell>
          <cell r="E66">
            <v>41220</v>
          </cell>
        </row>
        <row r="67">
          <cell r="C67" t="str">
            <v>Saratoga</v>
          </cell>
          <cell r="D67">
            <v>41015</v>
          </cell>
          <cell r="E67">
            <v>41257</v>
          </cell>
        </row>
        <row r="68">
          <cell r="C68" t="str">
            <v>CHP</v>
          </cell>
          <cell r="D68">
            <v>40984</v>
          </cell>
          <cell r="E68">
            <v>41263</v>
          </cell>
        </row>
        <row r="69">
          <cell r="C69" t="str">
            <v>Care New England</v>
          </cell>
          <cell r="D69">
            <v>41082</v>
          </cell>
          <cell r="E69">
            <v>41283</v>
          </cell>
        </row>
        <row r="70">
          <cell r="C70" t="str">
            <v>Saint Lukes Health</v>
          </cell>
          <cell r="D70">
            <v>40613</v>
          </cell>
          <cell r="E70">
            <v>41297</v>
          </cell>
        </row>
        <row r="71">
          <cell r="C71" t="str">
            <v>DCH Health</v>
          </cell>
          <cell r="D71">
            <v>40913</v>
          </cell>
          <cell r="E71">
            <v>41327</v>
          </cell>
        </row>
        <row r="72">
          <cell r="C72" t="str">
            <v>University of Alabama</v>
          </cell>
          <cell r="D72">
            <v>41103</v>
          </cell>
          <cell r="E72">
            <v>41337</v>
          </cell>
        </row>
        <row r="73">
          <cell r="C73" t="str">
            <v>St Vincents</v>
          </cell>
          <cell r="D73">
            <v>41136</v>
          </cell>
          <cell r="E73">
            <v>41376</v>
          </cell>
        </row>
        <row r="74">
          <cell r="C74" t="str">
            <v>Community Hospital McCook</v>
          </cell>
          <cell r="D74">
            <v>41291</v>
          </cell>
          <cell r="E74">
            <v>41376</v>
          </cell>
        </row>
        <row r="75">
          <cell r="C75" t="str">
            <v>Hays Medical</v>
          </cell>
          <cell r="D75">
            <v>40837</v>
          </cell>
          <cell r="E75">
            <v>41379</v>
          </cell>
        </row>
        <row r="76">
          <cell r="C76" t="str">
            <v>BryanLGH Health - Crete Area Medical Center</v>
          </cell>
          <cell r="D76">
            <v>41291</v>
          </cell>
          <cell r="E76">
            <v>41379</v>
          </cell>
        </row>
        <row r="77">
          <cell r="C77" t="str">
            <v>Box Butte General</v>
          </cell>
          <cell r="D77">
            <v>41291</v>
          </cell>
          <cell r="E77">
            <v>41381</v>
          </cell>
        </row>
        <row r="78">
          <cell r="C78" t="str">
            <v>Jefferson Community Health Center</v>
          </cell>
          <cell r="D78">
            <v>41291</v>
          </cell>
          <cell r="E78">
            <v>41383</v>
          </cell>
        </row>
        <row r="79">
          <cell r="C79" t="str">
            <v>Community Memorial Syracuse</v>
          </cell>
          <cell r="D79">
            <v>41291</v>
          </cell>
          <cell r="E79">
            <v>41386</v>
          </cell>
        </row>
        <row r="80">
          <cell r="C80" t="str">
            <v>Fillmore County Hospital</v>
          </cell>
          <cell r="D80">
            <v>41291</v>
          </cell>
          <cell r="E80">
            <v>41386</v>
          </cell>
        </row>
        <row r="81">
          <cell r="C81" t="str">
            <v>Mary Lanning Healthcare</v>
          </cell>
          <cell r="D81">
            <v>41291</v>
          </cell>
          <cell r="E81">
            <v>41386</v>
          </cell>
        </row>
        <row r="82">
          <cell r="C82" t="str">
            <v>Osmond General Hospital</v>
          </cell>
          <cell r="D82">
            <v>41291</v>
          </cell>
          <cell r="E82">
            <v>41386</v>
          </cell>
        </row>
        <row r="83">
          <cell r="C83" t="str">
            <v>York General Hospital</v>
          </cell>
          <cell r="D83">
            <v>41291</v>
          </cell>
          <cell r="E83">
            <v>41386</v>
          </cell>
        </row>
        <row r="84">
          <cell r="C84" t="str">
            <v>Lincoln Surgical Hospital</v>
          </cell>
          <cell r="D84">
            <v>41318</v>
          </cell>
          <cell r="E84">
            <v>41386</v>
          </cell>
        </row>
        <row r="85">
          <cell r="C85" t="str">
            <v>Palos Community Hospital</v>
          </cell>
          <cell r="D85">
            <v>41320</v>
          </cell>
          <cell r="E85">
            <v>41390</v>
          </cell>
        </row>
        <row r="86">
          <cell r="C86" t="str">
            <v>Lexington Regional Health Center</v>
          </cell>
          <cell r="D86">
            <v>41291</v>
          </cell>
          <cell r="E86">
            <v>41403</v>
          </cell>
        </row>
        <row r="87">
          <cell r="C87" t="str">
            <v>Litzenberg Memorial</v>
          </cell>
          <cell r="D87">
            <v>41291</v>
          </cell>
          <cell r="E87">
            <v>41407</v>
          </cell>
        </row>
        <row r="88">
          <cell r="C88" t="str">
            <v>Conway Regional Health</v>
          </cell>
          <cell r="D88">
            <v>41183</v>
          </cell>
          <cell r="E88">
            <v>41425</v>
          </cell>
        </row>
        <row r="89">
          <cell r="C89" t="str">
            <v>BryanLGH Health - Bryan Medical Center</v>
          </cell>
          <cell r="D89">
            <v>41291</v>
          </cell>
          <cell r="E89">
            <v>41451</v>
          </cell>
        </row>
        <row r="90">
          <cell r="C90" t="str">
            <v>HSHS</v>
          </cell>
          <cell r="D90">
            <v>41129</v>
          </cell>
          <cell r="E90">
            <v>41479</v>
          </cell>
        </row>
        <row r="91">
          <cell r="C91" t="str">
            <v>Ellis Hospital</v>
          </cell>
          <cell r="D91">
            <v>41058</v>
          </cell>
          <cell r="E91">
            <v>41481</v>
          </cell>
        </row>
        <row r="92">
          <cell r="C92" t="str">
            <v>Lakewood Health System</v>
          </cell>
          <cell r="D92">
            <v>41172</v>
          </cell>
          <cell r="E92">
            <v>41481</v>
          </cell>
        </row>
        <row r="93">
          <cell r="C93" t="str">
            <v>Nebraska Medical Center</v>
          </cell>
          <cell r="D93">
            <v>41353</v>
          </cell>
          <cell r="E93">
            <v>41486</v>
          </cell>
        </row>
        <row r="94">
          <cell r="C94" t="str">
            <v>Bothwell Regional</v>
          </cell>
          <cell r="D94">
            <v>41409</v>
          </cell>
          <cell r="E94">
            <v>41487</v>
          </cell>
        </row>
        <row r="95">
          <cell r="C95" t="str">
            <v>Blessing Hospital</v>
          </cell>
          <cell r="D95">
            <v>41414</v>
          </cell>
          <cell r="E95">
            <v>41491</v>
          </cell>
        </row>
        <row r="96">
          <cell r="C96" t="str">
            <v>Children's Hospital &amp; Medical Center</v>
          </cell>
          <cell r="D96">
            <v>41291</v>
          </cell>
          <cell r="E96">
            <v>41500</v>
          </cell>
        </row>
        <row r="97">
          <cell r="C97" t="str">
            <v>Aspirus</v>
          </cell>
          <cell r="D97">
            <v>41431</v>
          </cell>
          <cell r="E97">
            <v>41507</v>
          </cell>
        </row>
        <row r="98">
          <cell r="C98" t="str">
            <v>Memorial Care</v>
          </cell>
          <cell r="D98">
            <v>41239</v>
          </cell>
          <cell r="E98">
            <v>41513</v>
          </cell>
        </row>
        <row r="99">
          <cell r="C99" t="str">
            <v>Butler County</v>
          </cell>
          <cell r="D99">
            <v>41291</v>
          </cell>
          <cell r="E99">
            <v>41528</v>
          </cell>
        </row>
        <row r="100">
          <cell r="C100" t="str">
            <v>Jackson Health &amp; Medical Group</v>
          </cell>
          <cell r="D100">
            <v>41407</v>
          </cell>
          <cell r="E100">
            <v>41544</v>
          </cell>
        </row>
        <row r="101">
          <cell r="C101" t="str">
            <v>Mercy Health &amp; Physicians</v>
          </cell>
          <cell r="D101">
            <v>41453</v>
          </cell>
          <cell r="E101">
            <v>41544</v>
          </cell>
        </row>
        <row r="102">
          <cell r="C102" t="str">
            <v>Rochester General</v>
          </cell>
          <cell r="D102">
            <v>41526</v>
          </cell>
          <cell r="E102">
            <v>41600</v>
          </cell>
        </row>
        <row r="103">
          <cell r="C103" t="str">
            <v>West Tennessee Healthcare &amp; Medical Group</v>
          </cell>
          <cell r="D103">
            <v>41473</v>
          </cell>
          <cell r="E103">
            <v>41614</v>
          </cell>
        </row>
        <row r="104">
          <cell r="C104" t="str">
            <v>Froedtert Health</v>
          </cell>
          <cell r="D104">
            <v>41436</v>
          </cell>
          <cell r="E104">
            <v>41620</v>
          </cell>
        </row>
        <row r="105">
          <cell r="C105" t="str">
            <v>Carolinas Healthcare</v>
          </cell>
          <cell r="D105">
            <v>41512</v>
          </cell>
          <cell r="E105">
            <v>41705</v>
          </cell>
        </row>
        <row r="106">
          <cell r="C106" t="str">
            <v>Medical West</v>
          </cell>
          <cell r="D106">
            <v>40836</v>
          </cell>
          <cell r="E106">
            <v>41725</v>
          </cell>
        </row>
        <row r="107">
          <cell r="C107" t="str">
            <v>Community Medical Center</v>
          </cell>
          <cell r="D107">
            <v>41291</v>
          </cell>
          <cell r="E107">
            <v>41744</v>
          </cell>
        </row>
        <row r="108">
          <cell r="C108" t="str">
            <v>Ochsner</v>
          </cell>
          <cell r="D108">
            <v>41604</v>
          </cell>
          <cell r="E108">
            <v>41766</v>
          </cell>
        </row>
        <row r="109">
          <cell r="C109" t="str">
            <v>Wake Forest Baptist Health</v>
          </cell>
          <cell r="D109">
            <v>41599</v>
          </cell>
          <cell r="E109">
            <v>41767</v>
          </cell>
        </row>
        <row r="110">
          <cell r="C110" t="str">
            <v>South Nassau Communities Hospital</v>
          </cell>
          <cell r="D110">
            <v>41192</v>
          </cell>
          <cell r="E110">
            <v>41774</v>
          </cell>
        </row>
        <row r="111">
          <cell r="C111" t="str">
            <v>Tucson Medical Center</v>
          </cell>
          <cell r="D111">
            <v>41730</v>
          </cell>
          <cell r="E111">
            <v>41786</v>
          </cell>
        </row>
        <row r="112">
          <cell r="C112" t="str">
            <v>Stormont Vail Regional Health Center</v>
          </cell>
          <cell r="D112">
            <v>41773</v>
          </cell>
          <cell r="E112">
            <v>41836</v>
          </cell>
        </row>
        <row r="113">
          <cell r="C113" t="str">
            <v>Sanford Health System</v>
          </cell>
          <cell r="D113">
            <v>41773</v>
          </cell>
          <cell r="E113">
            <v>41864</v>
          </cell>
        </row>
        <row r="114">
          <cell r="C114" t="str">
            <v>Gundersen Lutheran Medical Center &amp; Medical Group</v>
          </cell>
          <cell r="D114">
            <v>41744</v>
          </cell>
          <cell r="E114">
            <v>41892</v>
          </cell>
        </row>
        <row r="115">
          <cell r="C115" t="str">
            <v>Ohio State University</v>
          </cell>
          <cell r="D115">
            <v>41773</v>
          </cell>
          <cell r="E115">
            <v>41908</v>
          </cell>
        </row>
        <row r="116">
          <cell r="C116" t="str">
            <v>Genesis Healthcare</v>
          </cell>
          <cell r="D116">
            <v>41759</v>
          </cell>
          <cell r="E116">
            <v>41912</v>
          </cell>
        </row>
        <row r="117">
          <cell r="C117" t="str">
            <v>Gwinnett Hospital System</v>
          </cell>
          <cell r="D117">
            <v>41849</v>
          </cell>
          <cell r="E117">
            <v>41932</v>
          </cell>
        </row>
        <row r="118">
          <cell r="C118" t="str">
            <v>Central Florida Health Alliance</v>
          </cell>
          <cell r="D118">
            <v>41467</v>
          </cell>
          <cell r="E118">
            <v>42013</v>
          </cell>
        </row>
        <row r="119">
          <cell r="C119" t="str">
            <v>Stanford Hospital and Clinics</v>
          </cell>
          <cell r="D119">
            <v>41841</v>
          </cell>
          <cell r="E119">
            <v>42025</v>
          </cell>
        </row>
        <row r="120">
          <cell r="C120" t="str">
            <v xml:space="preserve">University Hospitals Health System </v>
          </cell>
          <cell r="D120">
            <v>41835</v>
          </cell>
          <cell r="E120">
            <v>42100</v>
          </cell>
        </row>
        <row r="121">
          <cell r="C121" t="str">
            <v>Tuomey Healthcare Systems</v>
          </cell>
          <cell r="D121">
            <v>41456</v>
          </cell>
          <cell r="E121">
            <v>42116</v>
          </cell>
        </row>
        <row r="122">
          <cell r="C122" t="str">
            <v>Bon Secours</v>
          </cell>
          <cell r="D122">
            <v>41561</v>
          </cell>
          <cell r="E122">
            <v>42150</v>
          </cell>
        </row>
        <row r="123">
          <cell r="C123" t="str">
            <v>University of Miami</v>
          </cell>
          <cell r="D123">
            <v>41247</v>
          </cell>
          <cell r="E123">
            <v>42185</v>
          </cell>
        </row>
        <row r="124">
          <cell r="C124" t="str">
            <v>HHA Master Account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. Version History"/>
      <sheetName val="AS Input"/>
      <sheetName val="AM Input Details"/>
      <sheetName val="AM Input - Data"/>
      <sheetName val="JH Input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Alice Peck Day</v>
          </cell>
          <cell r="C3">
            <v>5</v>
          </cell>
        </row>
        <row r="4">
          <cell r="B4" t="str">
            <v>Anderson Hospital</v>
          </cell>
          <cell r="C4">
            <v>0</v>
          </cell>
        </row>
        <row r="5">
          <cell r="B5" t="str">
            <v>Aspirus</v>
          </cell>
          <cell r="C5">
            <v>0</v>
          </cell>
        </row>
        <row r="6">
          <cell r="B6" t="str">
            <v>AtlantiCare Regional</v>
          </cell>
          <cell r="C6">
            <v>0</v>
          </cell>
        </row>
        <row r="7">
          <cell r="B7" t="str">
            <v>Baptist Easley</v>
          </cell>
          <cell r="C7">
            <v>0</v>
          </cell>
        </row>
        <row r="8">
          <cell r="B8" t="str">
            <v>Baptist Health</v>
          </cell>
          <cell r="C8">
            <v>0</v>
          </cell>
        </row>
        <row r="9">
          <cell r="B9" t="str">
            <v>Blessing Hospital</v>
          </cell>
          <cell r="C9">
            <v>20</v>
          </cell>
        </row>
        <row r="10">
          <cell r="B10" t="str">
            <v>Bon Secours</v>
          </cell>
          <cell r="C10">
            <v>1</v>
          </cell>
        </row>
        <row r="11">
          <cell r="B11" t="str">
            <v>Bothwell Regional</v>
          </cell>
          <cell r="C11">
            <v>3</v>
          </cell>
        </row>
        <row r="12">
          <cell r="B12" t="str">
            <v>BryanLGH Health</v>
          </cell>
          <cell r="C12">
            <v>2</v>
          </cell>
        </row>
        <row r="13">
          <cell r="B13" t="str">
            <v>Butler County</v>
          </cell>
          <cell r="C13">
            <v>0</v>
          </cell>
        </row>
        <row r="14">
          <cell r="B14" t="str">
            <v>Carolinas Healthcare</v>
          </cell>
          <cell r="C14">
            <v>2</v>
          </cell>
        </row>
        <row r="15">
          <cell r="B15" t="str">
            <v>Centra Health &amp; Medical Group</v>
          </cell>
          <cell r="C15">
            <v>0</v>
          </cell>
        </row>
        <row r="16">
          <cell r="B16" t="str">
            <v>Central Florida Health Alliance</v>
          </cell>
          <cell r="C16">
            <v>0</v>
          </cell>
        </row>
        <row r="17">
          <cell r="B17" t="str">
            <v>Charleston Area Medical</v>
          </cell>
          <cell r="C17">
            <v>0</v>
          </cell>
        </row>
        <row r="18">
          <cell r="B18" t="str">
            <v>Children's Hospital &amp; Medical Center</v>
          </cell>
          <cell r="C18">
            <v>17</v>
          </cell>
        </row>
        <row r="19">
          <cell r="B19" t="str">
            <v>Christiana Care</v>
          </cell>
          <cell r="C19">
            <v>1</v>
          </cell>
        </row>
        <row r="20">
          <cell r="B20" t="str">
            <v>Community Hospital McCook</v>
          </cell>
          <cell r="C20">
            <v>2</v>
          </cell>
        </row>
        <row r="21">
          <cell r="B21" t="str">
            <v>Community Medical Center</v>
          </cell>
          <cell r="C21">
            <v>8</v>
          </cell>
        </row>
        <row r="22">
          <cell r="B22" t="str">
            <v>Community Memorial Syracuse</v>
          </cell>
          <cell r="C22">
            <v>4</v>
          </cell>
        </row>
        <row r="23">
          <cell r="B23" t="str">
            <v>DCH Health</v>
          </cell>
          <cell r="C23">
            <v>1</v>
          </cell>
        </row>
        <row r="24">
          <cell r="B24" t="str">
            <v>Ellis Hospital</v>
          </cell>
          <cell r="C24">
            <v>0</v>
          </cell>
        </row>
        <row r="25">
          <cell r="B25" t="str">
            <v>Fillmore County Hospital</v>
          </cell>
          <cell r="C25">
            <v>26</v>
          </cell>
        </row>
        <row r="26">
          <cell r="B26" t="str">
            <v>Franciscan Missionaries</v>
          </cell>
          <cell r="C26">
            <v>21</v>
          </cell>
        </row>
        <row r="27">
          <cell r="B27" t="str">
            <v>Froedtert Health</v>
          </cell>
          <cell r="C27">
            <v>1</v>
          </cell>
        </row>
        <row r="28">
          <cell r="B28" t="str">
            <v>Geisinger Health &amp; Clinics</v>
          </cell>
          <cell r="C28">
            <v>0</v>
          </cell>
        </row>
        <row r="29">
          <cell r="B29" t="str">
            <v>Genesis Healthcare</v>
          </cell>
          <cell r="C29">
            <v>2</v>
          </cell>
        </row>
        <row r="30">
          <cell r="B30" t="str">
            <v>Gundersen Lutheran Medical Center &amp; Medical Group</v>
          </cell>
          <cell r="C30">
            <v>0</v>
          </cell>
        </row>
        <row r="31">
          <cell r="B31" t="str">
            <v>Gwinnett Hospital System</v>
          </cell>
          <cell r="C31">
            <v>7</v>
          </cell>
        </row>
        <row r="32">
          <cell r="B32" t="str">
            <v>HCA</v>
          </cell>
          <cell r="C32">
            <v>0</v>
          </cell>
        </row>
        <row r="33">
          <cell r="B33" t="str">
            <v>Jackson Health &amp; Medical Group</v>
          </cell>
          <cell r="C33">
            <v>17</v>
          </cell>
        </row>
        <row r="34">
          <cell r="B34" t="str">
            <v>Jefferson Community Health Center</v>
          </cell>
          <cell r="C34">
            <v>25</v>
          </cell>
        </row>
        <row r="35">
          <cell r="B35" t="str">
            <v>Jupiter Medical</v>
          </cell>
          <cell r="C35">
            <v>0</v>
          </cell>
        </row>
        <row r="36">
          <cell r="B36" t="str">
            <v>KershawHealth</v>
          </cell>
          <cell r="C36">
            <v>12</v>
          </cell>
        </row>
        <row r="37">
          <cell r="B37" t="str">
            <v>Lakewood Health System</v>
          </cell>
          <cell r="C37">
            <v>0</v>
          </cell>
        </row>
        <row r="38">
          <cell r="B38" t="str">
            <v>Lexington Regional Health Center</v>
          </cell>
          <cell r="C38">
            <v>8</v>
          </cell>
        </row>
        <row r="39">
          <cell r="B39" t="str">
            <v>Lincoln Surgical Hospital</v>
          </cell>
          <cell r="C39">
            <v>0</v>
          </cell>
        </row>
        <row r="40">
          <cell r="B40" t="str">
            <v>Litzenberg Memorial</v>
          </cell>
          <cell r="C40">
            <v>0</v>
          </cell>
        </row>
        <row r="41">
          <cell r="B41" t="str">
            <v>Lowell General</v>
          </cell>
          <cell r="C41">
            <v>0</v>
          </cell>
        </row>
        <row r="42">
          <cell r="B42" t="str">
            <v>Maricopa</v>
          </cell>
          <cell r="C42">
            <v>14</v>
          </cell>
        </row>
        <row r="43">
          <cell r="B43" t="str">
            <v>Mary Lanning Healthcare</v>
          </cell>
          <cell r="C43">
            <v>2</v>
          </cell>
        </row>
        <row r="44">
          <cell r="B44" t="str">
            <v>Medical West</v>
          </cell>
          <cell r="C44">
            <v>3</v>
          </cell>
        </row>
        <row r="45">
          <cell r="B45" t="str">
            <v>Memorial Care</v>
          </cell>
          <cell r="C45">
            <v>0</v>
          </cell>
        </row>
        <row r="46">
          <cell r="B46" t="str">
            <v>Memorial Medical</v>
          </cell>
          <cell r="C46">
            <v>0</v>
          </cell>
        </row>
        <row r="47">
          <cell r="B47" t="str">
            <v>Mercy Health &amp; Physicians</v>
          </cell>
          <cell r="C47">
            <v>0</v>
          </cell>
        </row>
        <row r="48">
          <cell r="B48" t="str">
            <v>Moffitt Cancer Center</v>
          </cell>
          <cell r="C48">
            <v>0</v>
          </cell>
        </row>
        <row r="49">
          <cell r="B49" t="str">
            <v>Nebraska Medical Center</v>
          </cell>
          <cell r="C49">
            <v>0</v>
          </cell>
        </row>
        <row r="50">
          <cell r="B50" t="str">
            <v>Northwest Community</v>
          </cell>
          <cell r="C50">
            <v>0</v>
          </cell>
        </row>
        <row r="51">
          <cell r="B51" t="str">
            <v>Ochsner</v>
          </cell>
          <cell r="C51">
            <v>1</v>
          </cell>
        </row>
        <row r="52">
          <cell r="B52" t="str">
            <v>Ohio State University</v>
          </cell>
          <cell r="C52">
            <v>0</v>
          </cell>
        </row>
        <row r="53">
          <cell r="B53" t="str">
            <v>Orlando Health</v>
          </cell>
          <cell r="C53">
            <v>1</v>
          </cell>
        </row>
        <row r="54">
          <cell r="B54" t="str">
            <v>Palos Community Hospital</v>
          </cell>
          <cell r="C54">
            <v>0</v>
          </cell>
        </row>
        <row r="55">
          <cell r="B55" t="str">
            <v>Peconic Bay</v>
          </cell>
          <cell r="C55">
            <v>0</v>
          </cell>
        </row>
        <row r="56">
          <cell r="B56" t="str">
            <v>Phelps Memorial Health Center</v>
          </cell>
          <cell r="C56">
            <v>0</v>
          </cell>
        </row>
        <row r="57">
          <cell r="B57" t="str">
            <v>Providence</v>
          </cell>
          <cell r="C57">
            <v>7</v>
          </cell>
        </row>
        <row r="58">
          <cell r="B58" t="str">
            <v>Rochester General</v>
          </cell>
          <cell r="C58">
            <v>0</v>
          </cell>
        </row>
        <row r="59">
          <cell r="B59" t="str">
            <v>Rush University</v>
          </cell>
          <cell r="C59">
            <v>0</v>
          </cell>
        </row>
        <row r="60">
          <cell r="B60" t="str">
            <v>Sanford Health System</v>
          </cell>
          <cell r="C60">
            <v>0</v>
          </cell>
        </row>
        <row r="61">
          <cell r="B61" t="str">
            <v>Saratoga</v>
          </cell>
          <cell r="C61">
            <v>0</v>
          </cell>
        </row>
        <row r="62">
          <cell r="B62" t="str">
            <v>Stanford Hospital and Clinics</v>
          </cell>
          <cell r="C62">
            <v>0</v>
          </cell>
        </row>
        <row r="63">
          <cell r="B63" t="str">
            <v>Stormont Vail Regional Health Center</v>
          </cell>
          <cell r="C63">
            <v>0</v>
          </cell>
        </row>
        <row r="64">
          <cell r="B64" t="str">
            <v>Tucson Medical Center</v>
          </cell>
          <cell r="C64">
            <v>0</v>
          </cell>
        </row>
        <row r="65">
          <cell r="B65" t="str">
            <v>Tuomey Healthcare Systems</v>
          </cell>
          <cell r="C65">
            <v>0</v>
          </cell>
        </row>
        <row r="66">
          <cell r="B66" t="str">
            <v>United Regional</v>
          </cell>
          <cell r="C66">
            <v>0</v>
          </cell>
        </row>
        <row r="67">
          <cell r="B67" t="str">
            <v>UnityPoint Health</v>
          </cell>
          <cell r="C67">
            <v>0</v>
          </cell>
        </row>
        <row r="68">
          <cell r="B68" t="str">
            <v xml:space="preserve">University Hospitals Health System </v>
          </cell>
          <cell r="C68">
            <v>0</v>
          </cell>
        </row>
        <row r="69">
          <cell r="B69" t="str">
            <v>University of Alabama</v>
          </cell>
          <cell r="C69">
            <v>0</v>
          </cell>
        </row>
        <row r="70">
          <cell r="B70" t="str">
            <v>University of Miami</v>
          </cell>
          <cell r="C70">
            <v>3</v>
          </cell>
        </row>
        <row r="71">
          <cell r="B71" t="str">
            <v>Wake Forest Baptist Health</v>
          </cell>
          <cell r="C71">
            <v>0</v>
          </cell>
        </row>
        <row r="72">
          <cell r="B72" t="str">
            <v>West Tennessee Healthcare &amp; Medical Group</v>
          </cell>
          <cell r="C72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8"/>
  <sheetViews>
    <sheetView workbookViewId="0">
      <selection activeCell="A2" sqref="A2"/>
    </sheetView>
  </sheetViews>
  <sheetFormatPr defaultRowHeight="15"/>
  <cols>
    <col min="1" max="1" width="3" bestFit="1" customWidth="1"/>
    <col min="2" max="2" width="49.28515625" bestFit="1" customWidth="1"/>
    <col min="3" max="3" width="10" bestFit="1" customWidth="1"/>
    <col min="4" max="4" width="3" bestFit="1" customWidth="1"/>
    <col min="5" max="5" width="14.85546875" bestFit="1" customWidth="1"/>
    <col min="6" max="6" width="2" bestFit="1" customWidth="1"/>
    <col min="7" max="7" width="17.42578125" bestFit="1" customWidth="1"/>
    <col min="8" max="8" width="12.140625" bestFit="1" customWidth="1"/>
    <col min="9" max="9" width="13.85546875" bestFit="1" customWidth="1"/>
    <col min="10" max="10" width="31" bestFit="1" customWidth="1"/>
    <col min="11" max="11" width="19" bestFit="1" customWidth="1"/>
    <col min="12" max="12" width="9.7109375" bestFit="1" customWidth="1"/>
    <col min="13" max="13" width="18.7109375" bestFit="1" customWidth="1"/>
    <col min="14" max="14" width="6.7109375" customWidth="1"/>
    <col min="17" max="17" width="21.140625" bestFit="1" customWidth="1"/>
    <col min="18" max="18" width="12.140625" bestFit="1" customWidth="1"/>
    <col min="19" max="19" width="15.85546875" bestFit="1" customWidth="1"/>
    <col min="20" max="20" width="12.140625" bestFit="1" customWidth="1"/>
    <col min="21" max="21" width="11.5703125" bestFit="1" customWidth="1"/>
    <col min="23" max="23" width="12.7109375" bestFit="1" customWidth="1"/>
    <col min="25" max="25" width="13.85546875" bestFit="1" customWidth="1"/>
    <col min="26" max="26" width="8.28515625" bestFit="1" customWidth="1"/>
  </cols>
  <sheetData>
    <row r="1" spans="1:28">
      <c r="A1" t="s">
        <v>0</v>
      </c>
      <c r="B1" t="s">
        <v>1</v>
      </c>
      <c r="C1" t="s">
        <v>74</v>
      </c>
      <c r="D1">
        <v>1</v>
      </c>
      <c r="E1" t="s">
        <v>79</v>
      </c>
      <c r="F1">
        <v>1</v>
      </c>
      <c r="G1" t="s">
        <v>80</v>
      </c>
      <c r="H1" s="1">
        <v>30200</v>
      </c>
      <c r="I1" t="s">
        <v>81</v>
      </c>
      <c r="J1" t="s">
        <v>69</v>
      </c>
      <c r="K1" t="s">
        <v>82</v>
      </c>
      <c r="L1" s="1">
        <v>42229</v>
      </c>
      <c r="M1" t="s">
        <v>83</v>
      </c>
      <c r="N1">
        <v>1</v>
      </c>
      <c r="O1" t="s">
        <v>84</v>
      </c>
      <c r="P1">
        <v>1</v>
      </c>
      <c r="Q1" t="s">
        <v>85</v>
      </c>
      <c r="R1" s="1">
        <v>42229</v>
      </c>
      <c r="S1" t="s">
        <v>75</v>
      </c>
      <c r="T1" s="1">
        <v>42234</v>
      </c>
      <c r="U1" t="s">
        <v>76</v>
      </c>
      <c r="V1">
        <v>1</v>
      </c>
      <c r="W1" t="s">
        <v>77</v>
      </c>
      <c r="X1">
        <v>1</v>
      </c>
      <c r="Y1" t="s">
        <v>78</v>
      </c>
      <c r="Z1" t="s">
        <v>70</v>
      </c>
    </row>
    <row r="2" spans="1:28">
      <c r="A2">
        <v>16</v>
      </c>
      <c r="B2" t="s">
        <v>2</v>
      </c>
      <c r="C2" t="str">
        <f>C1</f>
        <v xml:space="preserve">{client_id: </v>
      </c>
      <c r="D2">
        <f>A2</f>
        <v>16</v>
      </c>
      <c r="E2" t="str">
        <f>E1</f>
        <v xml:space="preserve">, last_edited_by: </v>
      </c>
      <c r="F2">
        <v>1</v>
      </c>
      <c r="G2" t="str">
        <f>G1</f>
        <v xml:space="preserve">, last_contact_date: </v>
      </c>
      <c r="H2" t="str">
        <f>""""&amp;TEXT(VLOOKUP($B2,'[1]Client Information'!$C$5:$N$71,12,FALSE),"YYYY-MM-DD")&amp;""""</f>
        <v>"2015-09-08"</v>
      </c>
      <c r="I2" t="str">
        <f>I1</f>
        <v xml:space="preserve">, exec_sponsor: </v>
      </c>
      <c r="J2" t="str">
        <f>""""&amp;VLOOKUP($B2,'[1]Client Information'!$C$5:$N$71,11,FALSE)&amp;""""</f>
        <v>"Evalie Crosby"</v>
      </c>
      <c r="K2" t="str">
        <f>K1</f>
        <v xml:space="preserve">, termination_notice: </v>
      </c>
      <c r="L2" t="s">
        <v>71</v>
      </c>
      <c r="M2" t="str">
        <f>M1</f>
        <v xml:space="preserve">, payment_status_id: </v>
      </c>
      <c r="N2">
        <v>1</v>
      </c>
      <c r="O2" t="str">
        <f>O1</f>
        <v xml:space="preserve">, balance: </v>
      </c>
      <c r="P2">
        <v>0</v>
      </c>
      <c r="Q2" t="str">
        <f>Q1</f>
        <v xml:space="preserve">, reactivation_date: </v>
      </c>
      <c r="R2" t="s">
        <v>71</v>
      </c>
      <c r="S2" t="str">
        <f>S1</f>
        <v xml:space="preserve">, expiration_date: </v>
      </c>
      <c r="T2" t="str">
        <f>""""&amp;TEXT(VLOOKUP($B2,'[1]Client Information'!$C$5:$N$71,6,FALSE),"YYYY-MM-DD")&amp;""""</f>
        <v>"2016-08-18"</v>
      </c>
      <c r="U2" t="str">
        <f>U1</f>
        <v xml:space="preserve">, annual_fee: </v>
      </c>
      <c r="V2">
        <f>VLOOKUP($B2,'[1]Client Information'!$C$5:$N$71,5,FALSE)</f>
        <v>5000</v>
      </c>
      <c r="W2" t="str">
        <f>W1</f>
        <v xml:space="preserve">, sales_rep_id: </v>
      </c>
      <c r="X2">
        <v>2</v>
      </c>
      <c r="Y2" t="str">
        <f>Y1</f>
        <v xml:space="preserve">, contract_type: </v>
      </c>
      <c r="Z2" t="str">
        <f>""""&amp;VLOOKUP($B2,'[1]Client Information'!$C$5:$N$71,3,FALSE)&amp;""""</f>
        <v>"Hospital"</v>
      </c>
      <c r="AA2" t="s">
        <v>73</v>
      </c>
      <c r="AB2" t="str">
        <f>CONCATENATE(C2,D2,E2,F2,G2,H2,I2,J2,K2,L2,M2,N2,O2,P2,Q2,R2,S2,T2,U2,V2,W2,X2,Y2,Z2,AA2)</f>
        <v>{client_id: 16, last_edited_by: 1, last_contact_date: "2015-09-08", exec_sponsor: "Evalie Crosby", termination_notice: "", payment_status_id: 1, balance: 0, reactivation_date: "", expiration_date: "2016-08-18", annual_fee: 5000, sales_rep_id: 2, contract_type: "Hospital"},</v>
      </c>
    </row>
    <row r="3" spans="1:28">
      <c r="A3">
        <v>17</v>
      </c>
      <c r="B3" t="s">
        <v>3</v>
      </c>
      <c r="C3" t="str">
        <f t="shared" ref="C3:E66" si="0">C2</f>
        <v xml:space="preserve">{client_id: </v>
      </c>
      <c r="D3">
        <f t="shared" ref="D3:D66" si="1">A3</f>
        <v>17</v>
      </c>
      <c r="E3" t="str">
        <f t="shared" si="0"/>
        <v xml:space="preserve">, last_edited_by: </v>
      </c>
      <c r="F3">
        <v>1</v>
      </c>
      <c r="G3" t="str">
        <f t="shared" ref="G3:G66" si="2">G2</f>
        <v xml:space="preserve">, last_contact_date: </v>
      </c>
      <c r="H3" t="str">
        <f>""""&amp;TEXT(VLOOKUP($B3,'[1]Client Information'!$C$5:$N$71,12,FALSE),"YYYY-MM-DD")&amp;""""</f>
        <v>"2015-07-08"</v>
      </c>
      <c r="I3" t="str">
        <f t="shared" ref="I3:I66" si="3">I2</f>
        <v xml:space="preserve">, exec_sponsor: </v>
      </c>
      <c r="J3" t="str">
        <f>""""&amp;VLOOKUP($B3,'[1]Client Information'!$C$5:$N$71,11,FALSE)&amp;""""</f>
        <v>"Stacy Portney"</v>
      </c>
      <c r="K3" t="str">
        <f t="shared" ref="K3:K66" si="4">K2</f>
        <v xml:space="preserve">, termination_notice: </v>
      </c>
      <c r="L3" t="s">
        <v>71</v>
      </c>
      <c r="M3" t="str">
        <f t="shared" ref="M3:M66" si="5">M2</f>
        <v xml:space="preserve">, payment_status_id: </v>
      </c>
      <c r="N3">
        <v>1</v>
      </c>
      <c r="O3" t="str">
        <f t="shared" ref="O3:O66" si="6">O2</f>
        <v xml:space="preserve">, balance: </v>
      </c>
      <c r="P3">
        <v>0</v>
      </c>
      <c r="Q3" t="str">
        <f t="shared" ref="Q3:W66" si="7">Q2</f>
        <v xml:space="preserve">, reactivation_date: </v>
      </c>
      <c r="R3" t="s">
        <v>71</v>
      </c>
      <c r="S3" t="str">
        <f t="shared" si="7"/>
        <v xml:space="preserve">, expiration_date: </v>
      </c>
      <c r="T3" t="str">
        <f>""""&amp;TEXT(VLOOKUP($B3,'[1]Client Information'!$C$5:$N$71,6,FALSE),"YYYY-MM-DD")&amp;""""</f>
        <v>"2017-11-17"</v>
      </c>
      <c r="U3" t="str">
        <f t="shared" si="7"/>
        <v xml:space="preserve">, annual_fee: </v>
      </c>
      <c r="V3">
        <f>VLOOKUP($B3,'[1]Client Information'!$C$5:$N$71,5,FALSE)</f>
        <v>10000</v>
      </c>
      <c r="W3" t="str">
        <f t="shared" si="7"/>
        <v xml:space="preserve">, sales_rep_id: </v>
      </c>
      <c r="X3">
        <v>2</v>
      </c>
      <c r="Y3" t="str">
        <f t="shared" ref="Y3:Y65" si="8">Y2</f>
        <v xml:space="preserve">, contract_type: </v>
      </c>
      <c r="Z3" t="str">
        <f>""""&amp;VLOOKUP($B3,'[1]Client Information'!$C$5:$N$71,3,FALSE)&amp;""""</f>
        <v>"Hospital"</v>
      </c>
      <c r="AA3" t="s">
        <v>73</v>
      </c>
      <c r="AB3" t="str">
        <f t="shared" ref="AB3:AB66" si="9">CONCATENATE(C3,D3,E3,F3,G3,H3,I3,J3,K3,L3,M3,N3,O3,P3,Q3,R3,S3,T3,U3,V3,W3,X3,Y3,Z3,AA3)</f>
        <v>{client_id: 17, last_edited_by: 1, last_contact_date: "2015-07-08", exec_sponsor: "Stacy Portney", termination_notice: "", payment_status_id: 1, balance: 0, reactivation_date: "", expiration_date: "2017-11-17", annual_fee: 10000, sales_rep_id: 2, contract_type: "Hospital"},</v>
      </c>
    </row>
    <row r="4" spans="1:28">
      <c r="A4">
        <v>18</v>
      </c>
      <c r="B4" t="s">
        <v>4</v>
      </c>
      <c r="C4" t="str">
        <f t="shared" si="0"/>
        <v xml:space="preserve">{client_id: </v>
      </c>
      <c r="D4">
        <f t="shared" si="1"/>
        <v>18</v>
      </c>
      <c r="E4" t="str">
        <f t="shared" si="0"/>
        <v xml:space="preserve">, last_edited_by: </v>
      </c>
      <c r="F4">
        <v>1</v>
      </c>
      <c r="G4" t="str">
        <f t="shared" si="2"/>
        <v xml:space="preserve">, last_contact_date: </v>
      </c>
      <c r="H4" t="str">
        <f>""""&amp;TEXT(VLOOKUP($B4,'[1]Client Information'!$C$5:$N$71,12,FALSE),"YYYY-MM-DD")&amp;""""</f>
        <v>"2015-07-18"</v>
      </c>
      <c r="I4" t="str">
        <f t="shared" si="3"/>
        <v xml:space="preserve">, exec_sponsor: </v>
      </c>
      <c r="J4" t="str">
        <f>""""&amp;VLOOKUP($B4,'[1]Client Information'!$C$5:$N$71,11,FALSE)&amp;""""</f>
        <v>"Lori Peck"</v>
      </c>
      <c r="K4" t="str">
        <f t="shared" si="4"/>
        <v xml:space="preserve">, termination_notice: </v>
      </c>
      <c r="L4" t="s">
        <v>71</v>
      </c>
      <c r="M4" t="str">
        <f t="shared" si="5"/>
        <v xml:space="preserve">, payment_status_id: </v>
      </c>
      <c r="N4">
        <v>1</v>
      </c>
      <c r="O4" t="str">
        <f t="shared" si="6"/>
        <v xml:space="preserve">, balance: </v>
      </c>
      <c r="P4">
        <v>0</v>
      </c>
      <c r="Q4" t="str">
        <f t="shared" si="7"/>
        <v xml:space="preserve">, reactivation_date: </v>
      </c>
      <c r="R4" t="s">
        <v>71</v>
      </c>
      <c r="S4" t="str">
        <f t="shared" si="7"/>
        <v xml:space="preserve">, expiration_date: </v>
      </c>
      <c r="T4" t="str">
        <f>""""&amp;TEXT(VLOOKUP($B4,'[1]Client Information'!$C$5:$N$71,6,FALSE),"YYYY-MM-DD")&amp;""""</f>
        <v>"2016-05-16"</v>
      </c>
      <c r="U4" t="str">
        <f t="shared" si="7"/>
        <v xml:space="preserve">, annual_fee: </v>
      </c>
      <c r="V4">
        <f>VLOOKUP($B4,'[1]Client Information'!$C$5:$N$71,5,FALSE)</f>
        <v>7500</v>
      </c>
      <c r="W4" t="str">
        <f t="shared" si="7"/>
        <v xml:space="preserve">, sales_rep_id: </v>
      </c>
      <c r="X4">
        <v>1</v>
      </c>
      <c r="Y4" t="str">
        <f t="shared" si="8"/>
        <v xml:space="preserve">, contract_type: </v>
      </c>
      <c r="Z4" t="str">
        <f>""""&amp;VLOOKUP($B4,'[1]Client Information'!$C$5:$N$71,3,FALSE)&amp;""""</f>
        <v>"Hospital"</v>
      </c>
      <c r="AA4" t="s">
        <v>73</v>
      </c>
      <c r="AB4" t="str">
        <f t="shared" si="9"/>
        <v>{client_id: 18, last_edited_by: 1, last_contact_date: "2015-07-18", exec_sponsor: "Lori Peck", termination_notice: "", payment_status_id: 1, balance: 0, reactivation_date: "", expiration_date: "2016-05-16", annual_fee: 7500, sales_rep_id: 1, contract_type: "Hospital"},</v>
      </c>
    </row>
    <row r="5" spans="1:28">
      <c r="A5">
        <v>19</v>
      </c>
      <c r="B5" t="s">
        <v>5</v>
      </c>
      <c r="C5" t="str">
        <f t="shared" si="0"/>
        <v xml:space="preserve">{client_id: </v>
      </c>
      <c r="D5">
        <f t="shared" si="1"/>
        <v>19</v>
      </c>
      <c r="E5" t="str">
        <f t="shared" si="0"/>
        <v xml:space="preserve">, last_edited_by: </v>
      </c>
      <c r="F5">
        <v>1</v>
      </c>
      <c r="G5" t="str">
        <f t="shared" si="2"/>
        <v xml:space="preserve">, last_contact_date: </v>
      </c>
      <c r="H5" t="str">
        <f>""""&amp;TEXT(VLOOKUP($B5,'[1]Client Information'!$C$5:$N$71,12,FALSE),"YYYY-MM-DD")&amp;""""</f>
        <v>"2015-08-18"</v>
      </c>
      <c r="I5" t="str">
        <f t="shared" si="3"/>
        <v xml:space="preserve">, exec_sponsor: </v>
      </c>
      <c r="J5" t="str">
        <f>""""&amp;VLOOKUP($B5,'[1]Client Information'!$C$5:$N$71,11,FALSE)&amp;""""</f>
        <v>"Sandra Gubbine"</v>
      </c>
      <c r="K5" t="str">
        <f t="shared" si="4"/>
        <v xml:space="preserve">, termination_notice: </v>
      </c>
      <c r="L5" t="s">
        <v>71</v>
      </c>
      <c r="M5" t="str">
        <f t="shared" si="5"/>
        <v xml:space="preserve">, payment_status_id: </v>
      </c>
      <c r="N5">
        <v>1</v>
      </c>
      <c r="O5" t="str">
        <f t="shared" si="6"/>
        <v xml:space="preserve">, balance: </v>
      </c>
      <c r="P5">
        <v>0</v>
      </c>
      <c r="Q5" t="str">
        <f t="shared" si="7"/>
        <v xml:space="preserve">, reactivation_date: </v>
      </c>
      <c r="R5" t="s">
        <v>71</v>
      </c>
      <c r="S5" t="str">
        <f t="shared" si="7"/>
        <v xml:space="preserve">, expiration_date: </v>
      </c>
      <c r="T5" t="str">
        <f>""""&amp;TEXT(VLOOKUP($B5,'[1]Client Information'!$C$5:$N$71,6,FALSE),"YYYY-MM-DD")&amp;""""</f>
        <v>"2017-08-30"</v>
      </c>
      <c r="U5" t="str">
        <f t="shared" si="7"/>
        <v xml:space="preserve">, annual_fee: </v>
      </c>
      <c r="V5">
        <f>VLOOKUP($B5,'[1]Client Information'!$C$5:$N$71,5,FALSE)</f>
        <v>26000</v>
      </c>
      <c r="W5" t="str">
        <f t="shared" si="7"/>
        <v xml:space="preserve">, sales_rep_id: </v>
      </c>
      <c r="X5">
        <v>2</v>
      </c>
      <c r="Y5" t="str">
        <f t="shared" si="8"/>
        <v xml:space="preserve">, contract_type: </v>
      </c>
      <c r="Z5" t="str">
        <f>""""&amp;VLOOKUP($B5,'[1]Client Information'!$C$5:$N$71,3,FALSE)&amp;""""</f>
        <v>"Hospital"</v>
      </c>
      <c r="AA5" t="s">
        <v>73</v>
      </c>
      <c r="AB5" t="str">
        <f t="shared" si="9"/>
        <v>{client_id: 19, last_edited_by: 1, last_contact_date: "2015-08-18", exec_sponsor: "Sandra Gubbine", termination_notice: "", payment_status_id: 1, balance: 0, reactivation_date: "", expiration_date: "2017-08-30", annual_fee: 26000, sales_rep_id: 2, contract_type: "Hospital"},</v>
      </c>
    </row>
    <row r="6" spans="1:28">
      <c r="A6">
        <v>20</v>
      </c>
      <c r="B6" t="s">
        <v>6</v>
      </c>
      <c r="C6" t="str">
        <f t="shared" si="0"/>
        <v xml:space="preserve">{client_id: </v>
      </c>
      <c r="D6">
        <f t="shared" si="1"/>
        <v>20</v>
      </c>
      <c r="E6" t="str">
        <f t="shared" si="0"/>
        <v xml:space="preserve">, last_edited_by: </v>
      </c>
      <c r="F6">
        <v>1</v>
      </c>
      <c r="G6" t="str">
        <f t="shared" si="2"/>
        <v xml:space="preserve">, last_contact_date: </v>
      </c>
      <c r="H6" t="str">
        <f>""""&amp;TEXT(VLOOKUP($B6,'[1]Client Information'!$C$5:$N$71,12,FALSE),"YYYY-MM-DD")&amp;""""</f>
        <v>"2015-08-21"</v>
      </c>
      <c r="I6" t="str">
        <f t="shared" si="3"/>
        <v xml:space="preserve">, exec_sponsor: </v>
      </c>
      <c r="J6" t="str">
        <f>""""&amp;VLOOKUP($B6,'[1]Client Information'!$C$5:$N$71,11,FALSE)&amp;""""</f>
        <v>"Kathleen Stapleton"</v>
      </c>
      <c r="K6" t="str">
        <f t="shared" si="4"/>
        <v xml:space="preserve">, termination_notice: </v>
      </c>
      <c r="L6" t="s">
        <v>71</v>
      </c>
      <c r="M6" t="str">
        <f t="shared" si="5"/>
        <v xml:space="preserve">, payment_status_id: </v>
      </c>
      <c r="N6">
        <v>1</v>
      </c>
      <c r="O6" t="str">
        <f t="shared" si="6"/>
        <v xml:space="preserve">, balance: </v>
      </c>
      <c r="P6">
        <v>0</v>
      </c>
      <c r="Q6" t="str">
        <f t="shared" si="7"/>
        <v xml:space="preserve">, reactivation_date: </v>
      </c>
      <c r="R6" t="s">
        <v>71</v>
      </c>
      <c r="S6" t="str">
        <f t="shared" si="7"/>
        <v xml:space="preserve">, expiration_date: </v>
      </c>
      <c r="T6" t="str">
        <f>""""&amp;TEXT(VLOOKUP($B6,'[1]Client Information'!$C$5:$N$71,6,FALSE),"YYYY-MM-DD")&amp;""""</f>
        <v>"2016-05-19"</v>
      </c>
      <c r="U6" t="str">
        <f t="shared" si="7"/>
        <v xml:space="preserve">, annual_fee: </v>
      </c>
      <c r="V6">
        <f>VLOOKUP($B6,'[1]Client Information'!$C$5:$N$71,5,FALSE)</f>
        <v>28000</v>
      </c>
      <c r="W6" t="str">
        <f t="shared" si="7"/>
        <v xml:space="preserve">, sales_rep_id: </v>
      </c>
      <c r="X6">
        <v>2</v>
      </c>
      <c r="Y6" t="str">
        <f t="shared" si="8"/>
        <v xml:space="preserve">, contract_type: </v>
      </c>
      <c r="Z6" t="str">
        <f>""""&amp;VLOOKUP($B6,'[1]Client Information'!$C$5:$N$71,3,FALSE)&amp;""""</f>
        <v>"Hospital"</v>
      </c>
      <c r="AA6" t="s">
        <v>73</v>
      </c>
      <c r="AB6" t="str">
        <f t="shared" si="9"/>
        <v>{client_id: 20, last_edited_by: 1, last_contact_date: "2015-08-21", exec_sponsor: "Kathleen Stapleton", termination_notice: "", payment_status_id: 1, balance: 0, reactivation_date: "", expiration_date: "2016-05-19", annual_fee: 28000, sales_rep_id: 2, contract_type: "Hospital"},</v>
      </c>
    </row>
    <row r="7" spans="1:28">
      <c r="A7">
        <v>21</v>
      </c>
      <c r="B7" t="s">
        <v>7</v>
      </c>
      <c r="C7" t="str">
        <f t="shared" si="0"/>
        <v xml:space="preserve">{client_id: </v>
      </c>
      <c r="D7">
        <f t="shared" si="1"/>
        <v>21</v>
      </c>
      <c r="E7" t="str">
        <f t="shared" si="0"/>
        <v xml:space="preserve">, last_edited_by: </v>
      </c>
      <c r="F7">
        <v>1</v>
      </c>
      <c r="G7" t="str">
        <f t="shared" si="2"/>
        <v xml:space="preserve">, last_contact_date: </v>
      </c>
      <c r="H7" t="str">
        <f>""""&amp;TEXT(VLOOKUP($B7,'[1]Client Information'!$C$5:$N$71,12,FALSE),"YYYY-MM-DD")&amp;""""</f>
        <v>"2015-07-18"</v>
      </c>
      <c r="I7" t="str">
        <f t="shared" si="3"/>
        <v xml:space="preserve">, exec_sponsor: </v>
      </c>
      <c r="J7" t="str">
        <f>""""&amp;VLOOKUP($B7,'[1]Client Information'!$C$5:$N$71,11,FALSE)&amp;""""</f>
        <v>"Karen Godfrey"</v>
      </c>
      <c r="K7" t="str">
        <f t="shared" si="4"/>
        <v xml:space="preserve">, termination_notice: </v>
      </c>
      <c r="L7" t="s">
        <v>71</v>
      </c>
      <c r="M7" t="str">
        <f t="shared" si="5"/>
        <v xml:space="preserve">, payment_status_id: </v>
      </c>
      <c r="N7">
        <v>1</v>
      </c>
      <c r="O7" t="str">
        <f t="shared" si="6"/>
        <v xml:space="preserve">, balance: </v>
      </c>
      <c r="P7">
        <v>0</v>
      </c>
      <c r="Q7" t="str">
        <f t="shared" si="7"/>
        <v xml:space="preserve">, reactivation_date: </v>
      </c>
      <c r="R7" t="s">
        <v>71</v>
      </c>
      <c r="S7" t="str">
        <f t="shared" si="7"/>
        <v xml:space="preserve">, expiration_date: </v>
      </c>
      <c r="T7" t="str">
        <f>""""&amp;TEXT(VLOOKUP($B7,'[1]Client Information'!$C$5:$N$71,6,FALSE),"YYYY-MM-DD")&amp;""""</f>
        <v>"2016-07-14"</v>
      </c>
      <c r="U7" t="str">
        <f t="shared" si="7"/>
        <v xml:space="preserve">, annual_fee: </v>
      </c>
      <c r="V7">
        <f>VLOOKUP($B7,'[1]Client Information'!$C$5:$N$71,5,FALSE)</f>
        <v>106800</v>
      </c>
      <c r="W7" t="str">
        <f t="shared" si="7"/>
        <v xml:space="preserve">, sales_rep_id: </v>
      </c>
      <c r="X7">
        <v>1</v>
      </c>
      <c r="Y7" t="str">
        <f t="shared" si="8"/>
        <v xml:space="preserve">, contract_type: </v>
      </c>
      <c r="Z7" t="str">
        <f>""""&amp;VLOOKUP($B7,'[1]Client Information'!$C$5:$N$71,3,FALSE)&amp;""""</f>
        <v>"Combo"</v>
      </c>
      <c r="AA7" t="s">
        <v>73</v>
      </c>
      <c r="AB7" t="str">
        <f t="shared" si="9"/>
        <v>{client_id: 21, last_edited_by: 1, last_contact_date: "2015-07-18", exec_sponsor: "Karen Godfrey", termination_notice: "", payment_status_id: 1, balance: 0, reactivation_date: "", expiration_date: "2016-07-14", annual_fee: 106800, sales_rep_id: 1, contract_type: "Combo"},</v>
      </c>
    </row>
    <row r="8" spans="1:28">
      <c r="A8">
        <v>22</v>
      </c>
      <c r="B8" t="s">
        <v>8</v>
      </c>
      <c r="C8" t="str">
        <f t="shared" si="0"/>
        <v xml:space="preserve">{client_id: </v>
      </c>
      <c r="D8">
        <f t="shared" si="1"/>
        <v>22</v>
      </c>
      <c r="E8" t="str">
        <f t="shared" si="0"/>
        <v xml:space="preserve">, last_edited_by: </v>
      </c>
      <c r="F8">
        <v>1</v>
      </c>
      <c r="G8" t="str">
        <f t="shared" si="2"/>
        <v xml:space="preserve">, last_contact_date: </v>
      </c>
      <c r="H8" t="str">
        <f>""""&amp;TEXT(VLOOKUP($B8,'[1]Client Information'!$C$5:$N$71,12,FALSE),"YYYY-MM-DD")&amp;""""</f>
        <v>"2015-07-17"</v>
      </c>
      <c r="I8" t="str">
        <f t="shared" si="3"/>
        <v xml:space="preserve">, exec_sponsor: </v>
      </c>
      <c r="J8" t="str">
        <f>""""&amp;VLOOKUP($B8,'[1]Client Information'!$C$5:$N$71,11,FALSE)&amp;""""</f>
        <v>"Julie Duke"</v>
      </c>
      <c r="K8" t="str">
        <f t="shared" si="4"/>
        <v xml:space="preserve">, termination_notice: </v>
      </c>
      <c r="L8" t="s">
        <v>71</v>
      </c>
      <c r="M8" t="str">
        <f t="shared" si="5"/>
        <v xml:space="preserve">, payment_status_id: </v>
      </c>
      <c r="N8">
        <v>1</v>
      </c>
      <c r="O8" t="str">
        <f t="shared" si="6"/>
        <v xml:space="preserve">, balance: </v>
      </c>
      <c r="P8">
        <v>0</v>
      </c>
      <c r="Q8" t="str">
        <f t="shared" si="7"/>
        <v xml:space="preserve">, reactivation_date: </v>
      </c>
      <c r="R8" t="s">
        <v>71</v>
      </c>
      <c r="S8" t="str">
        <f t="shared" si="7"/>
        <v xml:space="preserve">, expiration_date: </v>
      </c>
      <c r="T8" t="str">
        <f>""""&amp;TEXT(VLOOKUP($B8,'[1]Client Information'!$C$5:$N$71,6,FALSE),"YYYY-MM-DD")&amp;""""</f>
        <v>"2016-04-30"</v>
      </c>
      <c r="U8" t="str">
        <f t="shared" si="7"/>
        <v xml:space="preserve">, annual_fee: </v>
      </c>
      <c r="V8">
        <f>VLOOKUP($B8,'[1]Client Information'!$C$5:$N$71,5,FALSE)</f>
        <v>22000</v>
      </c>
      <c r="W8" t="str">
        <f t="shared" si="7"/>
        <v xml:space="preserve">, sales_rep_id: </v>
      </c>
      <c r="X8">
        <v>2</v>
      </c>
      <c r="Y8" t="str">
        <f t="shared" si="8"/>
        <v xml:space="preserve">, contract_type: </v>
      </c>
      <c r="Z8" t="str">
        <f>""""&amp;VLOOKUP($B8,'[1]Client Information'!$C$5:$N$71,3,FALSE)&amp;""""</f>
        <v>"Combo"</v>
      </c>
      <c r="AA8" t="s">
        <v>73</v>
      </c>
      <c r="AB8" t="str">
        <f t="shared" si="9"/>
        <v>{client_id: 22, last_edited_by: 1, last_contact_date: "2015-07-17", exec_sponsor: "Julie Duke", termination_notice: "", payment_status_id: 1, balance: 0, reactivation_date: "", expiration_date: "2016-04-30", annual_fee: 22000, sales_rep_id: 2, contract_type: "Combo"},</v>
      </c>
    </row>
    <row r="9" spans="1:28">
      <c r="A9">
        <v>23</v>
      </c>
      <c r="B9" t="s">
        <v>9</v>
      </c>
      <c r="C9" t="str">
        <f t="shared" si="0"/>
        <v xml:space="preserve">{client_id: </v>
      </c>
      <c r="D9">
        <f t="shared" si="1"/>
        <v>23</v>
      </c>
      <c r="E9" t="str">
        <f t="shared" si="0"/>
        <v xml:space="preserve">, last_edited_by: </v>
      </c>
      <c r="F9">
        <v>1</v>
      </c>
      <c r="G9" t="str">
        <f t="shared" si="2"/>
        <v xml:space="preserve">, last_contact_date: </v>
      </c>
      <c r="H9" t="str">
        <f>""""&amp;TEXT(VLOOKUP($B9,'[1]Client Information'!$C$5:$N$71,12,FALSE),"YYYY-MM-DD")&amp;""""</f>
        <v>"2015-09-09"</v>
      </c>
      <c r="I9" t="str">
        <f t="shared" si="3"/>
        <v xml:space="preserve">, exec_sponsor: </v>
      </c>
      <c r="J9" t="str">
        <f>""""&amp;VLOOKUP($B9,'[1]Client Information'!$C$5:$N$71,11,FALSE)&amp;""""</f>
        <v>"Sheila Kuenzle"</v>
      </c>
      <c r="K9" t="str">
        <f t="shared" si="4"/>
        <v xml:space="preserve">, termination_notice: </v>
      </c>
      <c r="L9" t="s">
        <v>71</v>
      </c>
      <c r="M9" t="str">
        <f t="shared" si="5"/>
        <v xml:space="preserve">, payment_status_id: </v>
      </c>
      <c r="N9">
        <v>1</v>
      </c>
      <c r="O9" t="str">
        <f t="shared" si="6"/>
        <v xml:space="preserve">, balance: </v>
      </c>
      <c r="P9">
        <v>0</v>
      </c>
      <c r="Q9" t="str">
        <f t="shared" si="7"/>
        <v xml:space="preserve">, reactivation_date: </v>
      </c>
      <c r="R9" t="s">
        <v>71</v>
      </c>
      <c r="S9" t="str">
        <f t="shared" si="7"/>
        <v xml:space="preserve">, expiration_date: </v>
      </c>
      <c r="T9" t="str">
        <f>""""&amp;TEXT(VLOOKUP($B9,'[1]Client Information'!$C$5:$N$71,6,FALSE),"YYYY-MM-DD")&amp;""""</f>
        <v>"2018-05-10"</v>
      </c>
      <c r="U9" t="str">
        <f t="shared" si="7"/>
        <v xml:space="preserve">, annual_fee: </v>
      </c>
      <c r="V9">
        <f>VLOOKUP($B9,'[1]Client Information'!$C$5:$N$71,5,FALSE)</f>
        <v>125000</v>
      </c>
      <c r="W9" t="str">
        <f t="shared" si="7"/>
        <v xml:space="preserve">, sales_rep_id: </v>
      </c>
      <c r="X9">
        <v>1</v>
      </c>
      <c r="Y9" t="str">
        <f t="shared" si="8"/>
        <v xml:space="preserve">, contract_type: </v>
      </c>
      <c r="Z9" t="str">
        <f>""""&amp;VLOOKUP($B9,'[1]Client Information'!$C$5:$N$71,3,FALSE)&amp;""""</f>
        <v>"Hospital"</v>
      </c>
      <c r="AA9" t="s">
        <v>73</v>
      </c>
      <c r="AB9" t="str">
        <f t="shared" si="9"/>
        <v>{client_id: 23, last_edited_by: 1, last_contact_date: "2015-09-09", exec_sponsor: "Sheila Kuenzle", termination_notice: "", payment_status_id: 1, balance: 0, reactivation_date: "", expiration_date: "2018-05-10", annual_fee: 125000, sales_rep_id: 1, contract_type: "Hospital"},</v>
      </c>
    </row>
    <row r="10" spans="1:28">
      <c r="A10">
        <v>24</v>
      </c>
      <c r="B10" t="s">
        <v>10</v>
      </c>
      <c r="C10" t="str">
        <f t="shared" si="0"/>
        <v xml:space="preserve">{client_id: </v>
      </c>
      <c r="D10">
        <f t="shared" si="1"/>
        <v>24</v>
      </c>
      <c r="E10" t="str">
        <f t="shared" si="0"/>
        <v xml:space="preserve">, last_edited_by: </v>
      </c>
      <c r="F10">
        <v>1</v>
      </c>
      <c r="G10" t="str">
        <f t="shared" si="2"/>
        <v xml:space="preserve">, last_contact_date: </v>
      </c>
      <c r="H10" t="str">
        <f>""""&amp;TEXT(VLOOKUP($B10,'[1]Client Information'!$C$5:$N$71,12,FALSE),"YYYY-MM-DD")&amp;""""</f>
        <v>"2015-09-14"</v>
      </c>
      <c r="I10" t="str">
        <f t="shared" si="3"/>
        <v xml:space="preserve">, exec_sponsor: </v>
      </c>
      <c r="J10" t="str">
        <f>""""&amp;VLOOKUP($B10,'[1]Client Information'!$C$5:$N$71,11,FALSE)&amp;""""</f>
        <v>"Jimmy Robertson"</v>
      </c>
      <c r="K10" t="str">
        <f t="shared" si="4"/>
        <v xml:space="preserve">, termination_notice: </v>
      </c>
      <c r="L10" t="s">
        <v>71</v>
      </c>
      <c r="M10" t="str">
        <f t="shared" si="5"/>
        <v xml:space="preserve">, payment_status_id: </v>
      </c>
      <c r="N10">
        <v>1</v>
      </c>
      <c r="O10" t="str">
        <f t="shared" si="6"/>
        <v xml:space="preserve">, balance: </v>
      </c>
      <c r="P10">
        <v>0</v>
      </c>
      <c r="Q10" t="str">
        <f t="shared" si="7"/>
        <v xml:space="preserve">, reactivation_date: </v>
      </c>
      <c r="R10" t="s">
        <v>71</v>
      </c>
      <c r="S10" t="str">
        <f t="shared" si="7"/>
        <v xml:space="preserve">, expiration_date: </v>
      </c>
      <c r="T10" t="str">
        <f>""""&amp;TEXT(VLOOKUP($B10,'[1]Client Information'!$C$5:$N$71,6,FALSE),"YYYY-MM-DD")&amp;""""</f>
        <v>"2016-04-30"</v>
      </c>
      <c r="U10" t="str">
        <f t="shared" si="7"/>
        <v xml:space="preserve">, annual_fee: </v>
      </c>
      <c r="V10">
        <f>VLOOKUP($B10,'[1]Client Information'!$C$5:$N$71,5,FALSE)</f>
        <v>15000</v>
      </c>
      <c r="W10" t="str">
        <f t="shared" si="7"/>
        <v xml:space="preserve">, sales_rep_id: </v>
      </c>
      <c r="X10">
        <v>2</v>
      </c>
      <c r="Y10" t="str">
        <f t="shared" si="8"/>
        <v xml:space="preserve">, contract_type: </v>
      </c>
      <c r="Z10" t="str">
        <f>""""&amp;VLOOKUP($B10,'[1]Client Information'!$C$5:$N$71,3,FALSE)&amp;""""</f>
        <v>"Hospital"</v>
      </c>
      <c r="AA10" t="s">
        <v>73</v>
      </c>
      <c r="AB10" t="str">
        <f t="shared" si="9"/>
        <v>{client_id: 24, last_edited_by: 1, last_contact_date: "2015-09-14", exec_sponsor: "Jimmy Robertson", termination_notice: "", payment_status_id: 1, balance: 0, reactivation_date: "", expiration_date: "2016-04-30", annual_fee: 15000, sales_rep_id: 2, contract_type: "Hospital"},</v>
      </c>
    </row>
    <row r="11" spans="1:28">
      <c r="A11">
        <v>25</v>
      </c>
      <c r="B11" t="s">
        <v>11</v>
      </c>
      <c r="C11" t="str">
        <f t="shared" si="0"/>
        <v xml:space="preserve">{client_id: </v>
      </c>
      <c r="D11">
        <f t="shared" si="1"/>
        <v>25</v>
      </c>
      <c r="E11" t="str">
        <f t="shared" si="0"/>
        <v xml:space="preserve">, last_edited_by: </v>
      </c>
      <c r="F11">
        <v>1</v>
      </c>
      <c r="G11" t="str">
        <f t="shared" si="2"/>
        <v xml:space="preserve">, last_contact_date: </v>
      </c>
      <c r="H11" t="str">
        <f>""""&amp;TEXT(VLOOKUP($B11,'[1]Client Information'!$C$5:$N$71,12,FALSE),"YYYY-MM-DD")&amp;""""</f>
        <v>"2015-09-02"</v>
      </c>
      <c r="I11" t="str">
        <f t="shared" si="3"/>
        <v xml:space="preserve">, exec_sponsor: </v>
      </c>
      <c r="J11" t="str">
        <f>""""&amp;VLOOKUP($B11,'[1]Client Information'!$C$5:$N$71,11,FALSE)&amp;""""</f>
        <v>"Chris Johnson"</v>
      </c>
      <c r="K11" t="str">
        <f t="shared" si="4"/>
        <v xml:space="preserve">, termination_notice: </v>
      </c>
      <c r="L11" t="s">
        <v>71</v>
      </c>
      <c r="M11" t="str">
        <f t="shared" si="5"/>
        <v xml:space="preserve">, payment_status_id: </v>
      </c>
      <c r="N11">
        <v>1</v>
      </c>
      <c r="O11" t="str">
        <f t="shared" si="6"/>
        <v xml:space="preserve">, balance: </v>
      </c>
      <c r="P11">
        <v>0</v>
      </c>
      <c r="Q11" t="str">
        <f t="shared" si="7"/>
        <v xml:space="preserve">, reactivation_date: </v>
      </c>
      <c r="R11" t="s">
        <v>71</v>
      </c>
      <c r="S11" t="str">
        <f t="shared" si="7"/>
        <v xml:space="preserve">, expiration_date: </v>
      </c>
      <c r="T11" t="str">
        <f>""""&amp;TEXT(VLOOKUP($B11,'[1]Client Information'!$C$5:$N$71,6,FALSE),"YYYY-MM-DD")&amp;""""</f>
        <v>"2016-05-31"</v>
      </c>
      <c r="U11" t="str">
        <f t="shared" si="7"/>
        <v xml:space="preserve">, annual_fee: </v>
      </c>
      <c r="V11">
        <f>VLOOKUP($B11,'[1]Client Information'!$C$5:$N$71,5,FALSE)</f>
        <v>90000</v>
      </c>
      <c r="W11" t="str">
        <f t="shared" si="7"/>
        <v xml:space="preserve">, sales_rep_id: </v>
      </c>
      <c r="X11">
        <v>1</v>
      </c>
      <c r="Y11" t="str">
        <f t="shared" si="8"/>
        <v xml:space="preserve">, contract_type: </v>
      </c>
      <c r="Z11" t="str">
        <f>""""&amp;VLOOKUP($B11,'[1]Client Information'!$C$5:$N$71,3,FALSE)&amp;""""</f>
        <v>"Combo"</v>
      </c>
      <c r="AA11" t="s">
        <v>73</v>
      </c>
      <c r="AB11" t="str">
        <f t="shared" si="9"/>
        <v>{client_id: 25, last_edited_by: 1, last_contact_date: "2015-09-02", exec_sponsor: "Chris Johnson", termination_notice: "", payment_status_id: 1, balance: 0, reactivation_date: "", expiration_date: "2016-05-31", annual_fee: 90000, sales_rep_id: 1, contract_type: "Combo"},</v>
      </c>
    </row>
    <row r="12" spans="1:28">
      <c r="A12">
        <v>26</v>
      </c>
      <c r="B12" t="s">
        <v>12</v>
      </c>
      <c r="C12" t="str">
        <f t="shared" si="0"/>
        <v xml:space="preserve">{client_id: </v>
      </c>
      <c r="D12">
        <f t="shared" si="1"/>
        <v>26</v>
      </c>
      <c r="E12" t="str">
        <f t="shared" si="0"/>
        <v xml:space="preserve">, last_edited_by: </v>
      </c>
      <c r="F12">
        <v>1</v>
      </c>
      <c r="G12" t="str">
        <f t="shared" si="2"/>
        <v xml:space="preserve">, last_contact_date: </v>
      </c>
      <c r="H12" t="str">
        <f>""""&amp;TEXT(VLOOKUP($B12,'[1]Client Information'!$C$5:$N$71,12,FALSE),"YYYY-MM-DD")&amp;""""</f>
        <v>"2015-07-18"</v>
      </c>
      <c r="I12" t="str">
        <f t="shared" si="3"/>
        <v xml:space="preserve">, exec_sponsor: </v>
      </c>
      <c r="J12" t="str">
        <f>""""&amp;VLOOKUP($B12,'[1]Client Information'!$C$5:$N$71,11,FALSE)&amp;""""</f>
        <v>"Joseph Koons"</v>
      </c>
      <c r="K12" t="str">
        <f t="shared" si="4"/>
        <v xml:space="preserve">, termination_notice: </v>
      </c>
      <c r="L12" t="s">
        <v>71</v>
      </c>
      <c r="M12" t="str">
        <f t="shared" si="5"/>
        <v xml:space="preserve">, payment_status_id: </v>
      </c>
      <c r="N12">
        <v>1</v>
      </c>
      <c r="O12" t="str">
        <f t="shared" si="6"/>
        <v xml:space="preserve">, balance: </v>
      </c>
      <c r="P12">
        <v>0</v>
      </c>
      <c r="Q12" t="str">
        <f t="shared" si="7"/>
        <v xml:space="preserve">, reactivation_date: </v>
      </c>
      <c r="R12" t="s">
        <v>71</v>
      </c>
      <c r="S12" t="str">
        <f t="shared" si="7"/>
        <v xml:space="preserve">, expiration_date: </v>
      </c>
      <c r="T12" t="str">
        <f>""""&amp;TEXT(VLOOKUP($B12,'[1]Client Information'!$C$5:$N$71,6,FALSE),"YYYY-MM-DD")&amp;""""</f>
        <v>"2016-08-20"</v>
      </c>
      <c r="U12" t="str">
        <f t="shared" si="7"/>
        <v xml:space="preserve">, annual_fee: </v>
      </c>
      <c r="V12">
        <f>VLOOKUP($B12,'[1]Client Information'!$C$5:$N$71,5,FALSE)</f>
        <v>30000</v>
      </c>
      <c r="W12" t="str">
        <f t="shared" si="7"/>
        <v xml:space="preserve">, sales_rep_id: </v>
      </c>
      <c r="X12">
        <v>1</v>
      </c>
      <c r="Y12" t="str">
        <f t="shared" si="8"/>
        <v xml:space="preserve">, contract_type: </v>
      </c>
      <c r="Z12" t="str">
        <f>""""&amp;VLOOKUP($B12,'[1]Client Information'!$C$5:$N$71,3,FALSE)&amp;""""</f>
        <v>"Combo"</v>
      </c>
      <c r="AA12" t="s">
        <v>73</v>
      </c>
      <c r="AB12" t="str">
        <f t="shared" si="9"/>
        <v>{client_id: 26, last_edited_by: 1, last_contact_date: "2015-07-18", exec_sponsor: "Joseph Koons", termination_notice: "", payment_status_id: 1, balance: 0, reactivation_date: "", expiration_date: "2016-08-20", annual_fee: 30000, sales_rep_id: 1, contract_type: "Combo"},</v>
      </c>
    </row>
    <row r="13" spans="1:28">
      <c r="A13">
        <v>27</v>
      </c>
      <c r="B13" t="s">
        <v>13</v>
      </c>
      <c r="C13" t="str">
        <f t="shared" si="0"/>
        <v xml:space="preserve">{client_id: </v>
      </c>
      <c r="D13">
        <f t="shared" si="1"/>
        <v>27</v>
      </c>
      <c r="E13" t="str">
        <f t="shared" si="0"/>
        <v xml:space="preserve">, last_edited_by: </v>
      </c>
      <c r="F13">
        <v>1</v>
      </c>
      <c r="G13" t="str">
        <f t="shared" si="2"/>
        <v xml:space="preserve">, last_contact_date: </v>
      </c>
      <c r="H13" t="str">
        <f>""""&amp;TEXT(VLOOKUP($B13,'[1]Client Information'!$C$5:$N$71,12,FALSE),"YYYY-MM-DD")&amp;""""</f>
        <v>"2015-09-02"</v>
      </c>
      <c r="I13" t="str">
        <f t="shared" si="3"/>
        <v xml:space="preserve">, exec_sponsor: </v>
      </c>
      <c r="J13" t="str">
        <f>""""&amp;VLOOKUP($B13,'[1]Client Information'!$C$5:$N$71,11,FALSE)&amp;""""</f>
        <v>"Phillip Hager"</v>
      </c>
      <c r="K13" t="str">
        <f t="shared" si="4"/>
        <v xml:space="preserve">, termination_notice: </v>
      </c>
      <c r="L13" t="s">
        <v>71</v>
      </c>
      <c r="M13" t="str">
        <f t="shared" si="5"/>
        <v xml:space="preserve">, payment_status_id: </v>
      </c>
      <c r="N13">
        <v>1</v>
      </c>
      <c r="O13" t="str">
        <f t="shared" si="6"/>
        <v xml:space="preserve">, balance: </v>
      </c>
      <c r="P13">
        <v>0</v>
      </c>
      <c r="Q13" t="str">
        <f t="shared" si="7"/>
        <v xml:space="preserve">, reactivation_date: </v>
      </c>
      <c r="R13" t="s">
        <v>71</v>
      </c>
      <c r="S13" t="str">
        <f t="shared" si="7"/>
        <v xml:space="preserve">, expiration_date: </v>
      </c>
      <c r="T13" t="str">
        <f>""""&amp;TEXT(VLOOKUP($B13,'[1]Client Information'!$C$5:$N$71,6,FALSE),"YYYY-MM-DD")&amp;""""</f>
        <v>"2016-05-30"</v>
      </c>
      <c r="U13" t="str">
        <f t="shared" si="7"/>
        <v xml:space="preserve">, annual_fee: </v>
      </c>
      <c r="V13">
        <f>VLOOKUP($B13,'[1]Client Information'!$C$5:$N$71,5,FALSE)</f>
        <v>26000</v>
      </c>
      <c r="W13" t="str">
        <f t="shared" si="7"/>
        <v xml:space="preserve">, sales_rep_id: </v>
      </c>
      <c r="X13">
        <v>2</v>
      </c>
      <c r="Y13" t="str">
        <f t="shared" si="8"/>
        <v xml:space="preserve">, contract_type: </v>
      </c>
      <c r="Z13" t="str">
        <f>""""&amp;VLOOKUP($B13,'[1]Client Information'!$C$5:$N$71,3,FALSE)&amp;""""</f>
        <v>"Hospital"</v>
      </c>
      <c r="AA13" t="s">
        <v>73</v>
      </c>
      <c r="AB13" t="str">
        <f t="shared" si="9"/>
        <v>{client_id: 27, last_edited_by: 1, last_contact_date: "2015-09-02", exec_sponsor: "Phillip Hager", termination_notice: "", payment_status_id: 1, balance: 0, reactivation_date: "", expiration_date: "2016-05-30", annual_fee: 26000, sales_rep_id: 2, contract_type: "Hospital"},</v>
      </c>
    </row>
    <row r="14" spans="1:28">
      <c r="A14">
        <v>28</v>
      </c>
      <c r="B14" t="s">
        <v>14</v>
      </c>
      <c r="C14" t="str">
        <f t="shared" si="0"/>
        <v xml:space="preserve">{client_id: </v>
      </c>
      <c r="D14">
        <f t="shared" si="1"/>
        <v>28</v>
      </c>
      <c r="E14" t="str">
        <f t="shared" si="0"/>
        <v xml:space="preserve">, last_edited_by: </v>
      </c>
      <c r="F14">
        <v>1</v>
      </c>
      <c r="G14" t="str">
        <f t="shared" si="2"/>
        <v xml:space="preserve">, last_contact_date: </v>
      </c>
      <c r="H14" t="str">
        <f>""""&amp;TEXT(VLOOKUP($B14,'[1]Client Information'!$C$5:$N$71,12,FALSE),"YYYY-MM-DD")&amp;""""</f>
        <v>"2015-08-31"</v>
      </c>
      <c r="I14" t="str">
        <f t="shared" si="3"/>
        <v xml:space="preserve">, exec_sponsor: </v>
      </c>
      <c r="J14" t="str">
        <f>""""&amp;VLOOKUP($B14,'[1]Client Information'!$C$5:$N$71,11,FALSE)&amp;""""</f>
        <v>"Jay Richmond"</v>
      </c>
      <c r="K14" t="str">
        <f t="shared" si="4"/>
        <v xml:space="preserve">, termination_notice: </v>
      </c>
      <c r="L14" t="s">
        <v>71</v>
      </c>
      <c r="M14" t="str">
        <f t="shared" si="5"/>
        <v xml:space="preserve">, payment_status_id: </v>
      </c>
      <c r="N14">
        <v>1</v>
      </c>
      <c r="O14" t="str">
        <f t="shared" si="6"/>
        <v xml:space="preserve">, balance: </v>
      </c>
      <c r="P14">
        <v>0</v>
      </c>
      <c r="Q14" t="str">
        <f t="shared" si="7"/>
        <v xml:space="preserve">, reactivation_date: </v>
      </c>
      <c r="R14" t="s">
        <v>71</v>
      </c>
      <c r="S14" t="str">
        <f t="shared" si="7"/>
        <v xml:space="preserve">, expiration_date: </v>
      </c>
      <c r="T14" t="str">
        <f>""""&amp;TEXT(VLOOKUP($B14,'[1]Client Information'!$C$5:$N$71,6,FALSE),"YYYY-MM-DD")&amp;""""</f>
        <v>"2018-04-28"</v>
      </c>
      <c r="U14" t="str">
        <f t="shared" si="7"/>
        <v xml:space="preserve">, annual_fee: </v>
      </c>
      <c r="V14">
        <f>VLOOKUP($B14,'[1]Client Information'!$C$5:$N$71,5,FALSE)</f>
        <v>85000</v>
      </c>
      <c r="W14" t="str">
        <f t="shared" si="7"/>
        <v xml:space="preserve">, sales_rep_id: </v>
      </c>
      <c r="X14">
        <v>1</v>
      </c>
      <c r="Y14" t="str">
        <f t="shared" si="8"/>
        <v xml:space="preserve">, contract_type: </v>
      </c>
      <c r="Z14" t="str">
        <f>""""&amp;VLOOKUP($B14,'[1]Client Information'!$C$5:$N$71,3,FALSE)&amp;""""</f>
        <v>"Hospital"</v>
      </c>
      <c r="AA14" t="s">
        <v>73</v>
      </c>
      <c r="AB14" t="str">
        <f t="shared" si="9"/>
        <v>{client_id: 28, last_edited_by: 1, last_contact_date: "2015-08-31", exec_sponsor: "Jay Richmond", termination_notice: "", payment_status_id: 1, balance: 0, reactivation_date: "", expiration_date: "2018-04-28", annual_fee: 85000, sales_rep_id: 1, contract_type: "Hospital"},</v>
      </c>
    </row>
    <row r="15" spans="1:28">
      <c r="A15">
        <v>29</v>
      </c>
      <c r="B15" t="s">
        <v>15</v>
      </c>
      <c r="C15" t="str">
        <f t="shared" si="0"/>
        <v xml:space="preserve">{client_id: </v>
      </c>
      <c r="D15">
        <f t="shared" si="1"/>
        <v>29</v>
      </c>
      <c r="E15" t="str">
        <f t="shared" si="0"/>
        <v xml:space="preserve">, last_edited_by: </v>
      </c>
      <c r="F15">
        <v>1</v>
      </c>
      <c r="G15" t="str">
        <f t="shared" si="2"/>
        <v xml:space="preserve">, last_contact_date: </v>
      </c>
      <c r="H15" t="str">
        <f>""""&amp;TEXT(VLOOKUP($B15,'[1]Client Information'!$C$5:$N$71,12,FALSE),"YYYY-MM-DD")&amp;""""</f>
        <v>"2015-08-27"</v>
      </c>
      <c r="I15" t="str">
        <f t="shared" si="3"/>
        <v xml:space="preserve">, exec_sponsor: </v>
      </c>
      <c r="J15" t="str">
        <f>""""&amp;VLOOKUP($B15,'[1]Client Information'!$C$5:$N$71,11,FALSE)&amp;""""</f>
        <v>"Robert McMurray"</v>
      </c>
      <c r="K15" t="str">
        <f t="shared" si="4"/>
        <v xml:space="preserve">, termination_notice: </v>
      </c>
      <c r="L15" t="s">
        <v>71</v>
      </c>
      <c r="M15" t="str">
        <f t="shared" si="5"/>
        <v xml:space="preserve">, payment_status_id: </v>
      </c>
      <c r="N15">
        <v>1</v>
      </c>
      <c r="O15" t="str">
        <f t="shared" si="6"/>
        <v xml:space="preserve">, balance: </v>
      </c>
      <c r="P15">
        <v>0</v>
      </c>
      <c r="Q15" t="str">
        <f t="shared" si="7"/>
        <v xml:space="preserve">, reactivation_date: </v>
      </c>
      <c r="R15" t="s">
        <v>71</v>
      </c>
      <c r="S15" t="str">
        <f t="shared" si="7"/>
        <v xml:space="preserve">, expiration_date: </v>
      </c>
      <c r="T15" t="str">
        <f>""""&amp;TEXT(VLOOKUP($B15,'[1]Client Information'!$C$5:$N$71,6,FALSE),"YYYY-MM-DD")&amp;""""</f>
        <v>"2017-11-26"</v>
      </c>
      <c r="U15" t="str">
        <f t="shared" si="7"/>
        <v xml:space="preserve">, annual_fee: </v>
      </c>
      <c r="V15">
        <f>VLOOKUP($B15,'[1]Client Information'!$C$5:$N$71,5,FALSE)</f>
        <v>37000</v>
      </c>
      <c r="W15" t="str">
        <f t="shared" si="7"/>
        <v xml:space="preserve">, sales_rep_id: </v>
      </c>
      <c r="X15">
        <v>2</v>
      </c>
      <c r="Y15" t="str">
        <f t="shared" si="8"/>
        <v xml:space="preserve">, contract_type: </v>
      </c>
      <c r="Z15" t="str">
        <f>""""&amp;VLOOKUP($B15,'[1]Client Information'!$C$5:$N$71,3,FALSE)&amp;""""</f>
        <v>"Hospital"</v>
      </c>
      <c r="AA15" t="s">
        <v>73</v>
      </c>
      <c r="AB15" t="str">
        <f t="shared" si="9"/>
        <v>{client_id: 29, last_edited_by: 1, last_contact_date: "2015-08-27", exec_sponsor: "Robert McMurray", termination_notice: "", payment_status_id: 1, balance: 0, reactivation_date: "", expiration_date: "2017-11-26", annual_fee: 37000, sales_rep_id: 2, contract_type: "Hospital"},</v>
      </c>
    </row>
    <row r="16" spans="1:28">
      <c r="A16">
        <v>30</v>
      </c>
      <c r="B16" t="s">
        <v>16</v>
      </c>
      <c r="C16" t="str">
        <f t="shared" si="0"/>
        <v xml:space="preserve">{client_id: </v>
      </c>
      <c r="D16">
        <f t="shared" si="1"/>
        <v>30</v>
      </c>
      <c r="E16" t="str">
        <f t="shared" si="0"/>
        <v xml:space="preserve">, last_edited_by: </v>
      </c>
      <c r="F16">
        <v>1</v>
      </c>
      <c r="G16" t="str">
        <f t="shared" si="2"/>
        <v xml:space="preserve">, last_contact_date: </v>
      </c>
      <c r="H16" t="str">
        <f>""""&amp;TEXT(VLOOKUP($B16,'[1]Client Information'!$C$5:$N$71,12,FALSE),"YYYY-MM-DD")&amp;""""</f>
        <v>"1900-01-00"</v>
      </c>
      <c r="I16" t="str">
        <f t="shared" si="3"/>
        <v xml:space="preserve">, exec_sponsor: </v>
      </c>
      <c r="J16" t="str">
        <f>""""&amp;VLOOKUP($B16,'[1]Client Information'!$C$5:$N$71,11,FALSE)&amp;""""</f>
        <v>"Susan Rust"</v>
      </c>
      <c r="K16" t="str">
        <f t="shared" si="4"/>
        <v xml:space="preserve">, termination_notice: </v>
      </c>
      <c r="L16" t="s">
        <v>71</v>
      </c>
      <c r="M16" t="str">
        <f t="shared" si="5"/>
        <v xml:space="preserve">, payment_status_id: </v>
      </c>
      <c r="N16">
        <v>1</v>
      </c>
      <c r="O16" t="str">
        <f t="shared" si="6"/>
        <v xml:space="preserve">, balance: </v>
      </c>
      <c r="P16">
        <v>0</v>
      </c>
      <c r="Q16" t="str">
        <f t="shared" si="7"/>
        <v xml:space="preserve">, reactivation_date: </v>
      </c>
      <c r="R16" t="s">
        <v>71</v>
      </c>
      <c r="S16" t="str">
        <f t="shared" si="7"/>
        <v xml:space="preserve">, expiration_date: </v>
      </c>
      <c r="T16" t="str">
        <f>""""&amp;TEXT(VLOOKUP($B16,'[1]Client Information'!$C$5:$N$71,6,FALSE),"YYYY-MM-DD")&amp;""""</f>
        <v>"2018-07-22"</v>
      </c>
      <c r="U16" t="str">
        <f t="shared" si="7"/>
        <v xml:space="preserve">, annual_fee: </v>
      </c>
      <c r="V16">
        <f>VLOOKUP($B16,'[1]Client Information'!$C$5:$N$71,5,FALSE)</f>
        <v>18000</v>
      </c>
      <c r="W16" t="str">
        <f t="shared" si="7"/>
        <v xml:space="preserve">, sales_rep_id: </v>
      </c>
      <c r="X16">
        <v>2</v>
      </c>
      <c r="Y16" t="str">
        <f t="shared" si="8"/>
        <v xml:space="preserve">, contract_type: </v>
      </c>
      <c r="Z16" t="str">
        <f>""""&amp;VLOOKUP($B16,'[1]Client Information'!$C$5:$N$71,3,FALSE)&amp;""""</f>
        <v>"Hospital"</v>
      </c>
      <c r="AA16" t="s">
        <v>73</v>
      </c>
      <c r="AB16" t="str">
        <f t="shared" si="9"/>
        <v>{client_id: 30, last_edited_by: 1, last_contact_date: "1900-01-00", exec_sponsor: "Susan Rust", termination_notice: "", payment_status_id: 1, balance: 0, reactivation_date: "", expiration_date: "2018-07-22", annual_fee: 18000, sales_rep_id: 2, contract_type: "Hospital"},</v>
      </c>
    </row>
    <row r="17" spans="1:28">
      <c r="A17">
        <v>31</v>
      </c>
      <c r="B17" t="s">
        <v>17</v>
      </c>
      <c r="C17" t="str">
        <f t="shared" si="0"/>
        <v xml:space="preserve">{client_id: </v>
      </c>
      <c r="D17">
        <f t="shared" si="1"/>
        <v>31</v>
      </c>
      <c r="E17" t="str">
        <f t="shared" si="0"/>
        <v xml:space="preserve">, last_edited_by: </v>
      </c>
      <c r="F17">
        <v>1</v>
      </c>
      <c r="G17" t="str">
        <f t="shared" si="2"/>
        <v xml:space="preserve">, last_contact_date: </v>
      </c>
      <c r="H17" t="str">
        <f>""""&amp;TEXT(VLOOKUP($B17,'[1]Client Information'!$C$5:$N$71,12,FALSE),"YYYY-MM-DD")&amp;""""</f>
        <v>"2015-08-23"</v>
      </c>
      <c r="I17" t="str">
        <f t="shared" si="3"/>
        <v xml:space="preserve">, exec_sponsor: </v>
      </c>
      <c r="J17" t="str">
        <f>""""&amp;VLOOKUP($B17,'[1]Client Information'!$C$5:$N$71,11,FALSE)&amp;""""</f>
        <v>"Nina Dusang"</v>
      </c>
      <c r="K17" t="str">
        <f t="shared" si="4"/>
        <v xml:space="preserve">, termination_notice: </v>
      </c>
      <c r="L17" t="s">
        <v>71</v>
      </c>
      <c r="M17" t="str">
        <f t="shared" si="5"/>
        <v xml:space="preserve">, payment_status_id: </v>
      </c>
      <c r="N17">
        <v>1</v>
      </c>
      <c r="O17" t="str">
        <f t="shared" si="6"/>
        <v xml:space="preserve">, balance: </v>
      </c>
      <c r="P17">
        <v>0</v>
      </c>
      <c r="Q17" t="str">
        <f t="shared" si="7"/>
        <v xml:space="preserve">, reactivation_date: </v>
      </c>
      <c r="R17" t="s">
        <v>71</v>
      </c>
      <c r="S17" t="str">
        <f t="shared" si="7"/>
        <v xml:space="preserve">, expiration_date: </v>
      </c>
      <c r="T17" t="str">
        <f>""""&amp;TEXT(VLOOKUP($B17,'[1]Client Information'!$C$5:$N$71,6,FALSE),"YYYY-MM-DD")&amp;""""</f>
        <v>"2017-12-09"</v>
      </c>
      <c r="U17" t="str">
        <f t="shared" si="7"/>
        <v xml:space="preserve">, annual_fee: </v>
      </c>
      <c r="V17">
        <f>VLOOKUP($B17,'[1]Client Information'!$C$5:$N$71,5,FALSE)</f>
        <v>35000</v>
      </c>
      <c r="W17" t="str">
        <f t="shared" si="7"/>
        <v xml:space="preserve">, sales_rep_id: </v>
      </c>
      <c r="X17">
        <v>1</v>
      </c>
      <c r="Y17" t="str">
        <f t="shared" si="8"/>
        <v xml:space="preserve">, contract_type: </v>
      </c>
      <c r="Z17" t="str">
        <f>""""&amp;VLOOKUP($B17,'[1]Client Information'!$C$5:$N$71,3,FALSE)&amp;""""</f>
        <v>"Combo"</v>
      </c>
      <c r="AA17" t="s">
        <v>73</v>
      </c>
      <c r="AB17" t="str">
        <f t="shared" si="9"/>
        <v>{client_id: 31, last_edited_by: 1, last_contact_date: "2015-08-23", exec_sponsor: "Nina Dusang", termination_notice: "", payment_status_id: 1, balance: 0, reactivation_date: "", expiration_date: "2017-12-09", annual_fee: 35000, sales_rep_id: 1, contract_type: "Combo"},</v>
      </c>
    </row>
    <row r="18" spans="1:28">
      <c r="A18">
        <v>32</v>
      </c>
      <c r="B18" t="s">
        <v>18</v>
      </c>
      <c r="C18" t="str">
        <f t="shared" si="0"/>
        <v xml:space="preserve">{client_id: </v>
      </c>
      <c r="D18">
        <f t="shared" si="1"/>
        <v>32</v>
      </c>
      <c r="E18" t="str">
        <f t="shared" si="0"/>
        <v xml:space="preserve">, last_edited_by: </v>
      </c>
      <c r="F18">
        <v>1</v>
      </c>
      <c r="G18" t="str">
        <f t="shared" si="2"/>
        <v xml:space="preserve">, last_contact_date: </v>
      </c>
      <c r="H18" t="str">
        <f>""""&amp;TEXT(VLOOKUP($B18,'[1]Client Information'!$C$5:$N$71,12,FALSE),"YYYY-MM-DD")&amp;""""</f>
        <v>"2015-07-07"</v>
      </c>
      <c r="I18" t="str">
        <f t="shared" si="3"/>
        <v xml:space="preserve">, exec_sponsor: </v>
      </c>
      <c r="J18" t="str">
        <f>""""&amp;VLOOKUP($B18,'[1]Client Information'!$C$5:$N$71,11,FALSE)&amp;""""</f>
        <v>"Colleen Susko"</v>
      </c>
      <c r="K18" t="str">
        <f t="shared" si="4"/>
        <v xml:space="preserve">, termination_notice: </v>
      </c>
      <c r="L18" t="s">
        <v>71</v>
      </c>
      <c r="M18" t="str">
        <f t="shared" si="5"/>
        <v xml:space="preserve">, payment_status_id: </v>
      </c>
      <c r="N18">
        <v>1</v>
      </c>
      <c r="O18" t="str">
        <f t="shared" si="6"/>
        <v xml:space="preserve">, balance: </v>
      </c>
      <c r="P18">
        <v>0</v>
      </c>
      <c r="Q18" t="str">
        <f t="shared" si="7"/>
        <v xml:space="preserve">, reactivation_date: </v>
      </c>
      <c r="R18" t="s">
        <v>71</v>
      </c>
      <c r="S18" t="str">
        <f t="shared" si="7"/>
        <v xml:space="preserve">, expiration_date: </v>
      </c>
      <c r="T18" t="str">
        <f>""""&amp;TEXT(VLOOKUP($B18,'[1]Client Information'!$C$5:$N$71,6,FALSE),"YYYY-MM-DD")&amp;""""</f>
        <v>"2018-05-01"</v>
      </c>
      <c r="U18" t="str">
        <f t="shared" si="7"/>
        <v xml:space="preserve">, annual_fee: </v>
      </c>
      <c r="V18">
        <f>VLOOKUP($B18,'[1]Client Information'!$C$5:$N$71,5,FALSE)</f>
        <v>22000</v>
      </c>
      <c r="W18" t="str">
        <f t="shared" si="7"/>
        <v xml:space="preserve">, sales_rep_id: </v>
      </c>
      <c r="X18">
        <v>2</v>
      </c>
      <c r="Y18" t="str">
        <f t="shared" si="8"/>
        <v xml:space="preserve">, contract_type: </v>
      </c>
      <c r="Z18" t="str">
        <f>""""&amp;VLOOKUP($B18,'[1]Client Information'!$C$5:$N$71,3,FALSE)&amp;""""</f>
        <v>"Combo"</v>
      </c>
      <c r="AA18" t="s">
        <v>73</v>
      </c>
      <c r="AB18" t="str">
        <f t="shared" si="9"/>
        <v>{client_id: 32, last_edited_by: 1, last_contact_date: "2015-07-07", exec_sponsor: "Colleen Susko", termination_notice: "", payment_status_id: 1, balance: 0, reactivation_date: "", expiration_date: "2018-05-01", annual_fee: 22000, sales_rep_id: 2, contract_type: "Combo"},</v>
      </c>
    </row>
    <row r="19" spans="1:28">
      <c r="A19">
        <v>33</v>
      </c>
      <c r="B19" t="s">
        <v>19</v>
      </c>
      <c r="C19" t="str">
        <f t="shared" si="0"/>
        <v xml:space="preserve">{client_id: </v>
      </c>
      <c r="D19">
        <f t="shared" si="1"/>
        <v>33</v>
      </c>
      <c r="E19" t="str">
        <f t="shared" si="0"/>
        <v xml:space="preserve">, last_edited_by: </v>
      </c>
      <c r="F19">
        <v>1</v>
      </c>
      <c r="G19" t="str">
        <f t="shared" si="2"/>
        <v xml:space="preserve">, last_contact_date: </v>
      </c>
      <c r="H19" t="str">
        <f>""""&amp;TEXT(VLOOKUP($B19,'[1]Client Information'!$C$5:$N$71,12,FALSE),"YYYY-MM-DD")&amp;""""</f>
        <v>"1900-01-00"</v>
      </c>
      <c r="I19" t="str">
        <f t="shared" si="3"/>
        <v xml:space="preserve">, exec_sponsor: </v>
      </c>
      <c r="J19" t="str">
        <f>""""&amp;VLOOKUP($B19,'[1]Client Information'!$C$5:$N$71,11,FALSE)&amp;""""</f>
        <v>"John Wilker"</v>
      </c>
      <c r="K19" t="str">
        <f t="shared" si="4"/>
        <v xml:space="preserve">, termination_notice: </v>
      </c>
      <c r="L19" t="s">
        <v>71</v>
      </c>
      <c r="M19" t="str">
        <f t="shared" si="5"/>
        <v xml:space="preserve">, payment_status_id: </v>
      </c>
      <c r="N19">
        <v>1</v>
      </c>
      <c r="O19" t="str">
        <f t="shared" si="6"/>
        <v xml:space="preserve">, balance: </v>
      </c>
      <c r="P19">
        <v>0</v>
      </c>
      <c r="Q19" t="str">
        <f t="shared" si="7"/>
        <v xml:space="preserve">, reactivation_date: </v>
      </c>
      <c r="R19" t="s">
        <v>71</v>
      </c>
      <c r="S19" t="str">
        <f t="shared" si="7"/>
        <v xml:space="preserve">, expiration_date: </v>
      </c>
      <c r="T19" t="str">
        <f>""""&amp;TEXT(VLOOKUP($B19,'[1]Client Information'!$C$5:$N$71,6,FALSE),"YYYY-MM-DD")&amp;""""</f>
        <v>"2018-06-04"</v>
      </c>
      <c r="U19" t="str">
        <f t="shared" si="7"/>
        <v xml:space="preserve">, annual_fee: </v>
      </c>
      <c r="V19">
        <f>VLOOKUP($B19,'[1]Client Information'!$C$5:$N$71,5,FALSE)</f>
        <v>13000</v>
      </c>
      <c r="W19" t="str">
        <f t="shared" si="7"/>
        <v xml:space="preserve">, sales_rep_id: </v>
      </c>
      <c r="X19">
        <v>2</v>
      </c>
      <c r="Y19" t="str">
        <f t="shared" si="8"/>
        <v xml:space="preserve">, contract_type: </v>
      </c>
      <c r="Z19" t="str">
        <f>""""&amp;VLOOKUP($B19,'[1]Client Information'!$C$5:$N$71,3,FALSE)&amp;""""</f>
        <v>"Combo"</v>
      </c>
      <c r="AA19" t="s">
        <v>73</v>
      </c>
      <c r="AB19" t="str">
        <f t="shared" si="9"/>
        <v>{client_id: 33, last_edited_by: 1, last_contact_date: "1900-01-00", exec_sponsor: "John Wilker", termination_notice: "", payment_status_id: 1, balance: 0, reactivation_date: "", expiration_date: "2018-06-04", annual_fee: 13000, sales_rep_id: 2, contract_type: "Combo"},</v>
      </c>
    </row>
    <row r="20" spans="1:28">
      <c r="A20">
        <v>34</v>
      </c>
      <c r="B20" t="s">
        <v>20</v>
      </c>
      <c r="C20" t="str">
        <f t="shared" si="0"/>
        <v xml:space="preserve">{client_id: </v>
      </c>
      <c r="D20">
        <f t="shared" si="1"/>
        <v>34</v>
      </c>
      <c r="E20" t="str">
        <f t="shared" si="0"/>
        <v xml:space="preserve">, last_edited_by: </v>
      </c>
      <c r="F20">
        <v>1</v>
      </c>
      <c r="G20" t="str">
        <f t="shared" si="2"/>
        <v xml:space="preserve">, last_contact_date: </v>
      </c>
      <c r="H20" t="str">
        <f>""""&amp;TEXT(VLOOKUP($B20,'[1]Client Information'!$C$5:$N$71,12,FALSE),"YYYY-MM-DD")&amp;""""</f>
        <v>"2015-08-05"</v>
      </c>
      <c r="I20" t="str">
        <f t="shared" si="3"/>
        <v xml:space="preserve">, exec_sponsor: </v>
      </c>
      <c r="J20" t="str">
        <f>""""&amp;VLOOKUP($B20,'[1]Client Information'!$C$5:$N$71,11,FALSE)&amp;""""</f>
        <v>"Ramona Fryer"</v>
      </c>
      <c r="K20" t="str">
        <f t="shared" si="4"/>
        <v xml:space="preserve">, termination_notice: </v>
      </c>
      <c r="L20" t="s">
        <v>71</v>
      </c>
      <c r="M20" t="str">
        <f t="shared" si="5"/>
        <v xml:space="preserve">, payment_status_id: </v>
      </c>
      <c r="N20">
        <v>1</v>
      </c>
      <c r="O20" t="str">
        <f t="shared" si="6"/>
        <v xml:space="preserve">, balance: </v>
      </c>
      <c r="P20">
        <v>0</v>
      </c>
      <c r="Q20" t="str">
        <f t="shared" si="7"/>
        <v xml:space="preserve">, reactivation_date: </v>
      </c>
      <c r="R20" t="s">
        <v>71</v>
      </c>
      <c r="S20" t="str">
        <f t="shared" si="7"/>
        <v xml:space="preserve">, expiration_date: </v>
      </c>
      <c r="T20" t="str">
        <f>""""&amp;TEXT(VLOOKUP($B20,'[1]Client Information'!$C$5:$N$71,6,FALSE),"YYYY-MM-DD")&amp;""""</f>
        <v>"2018-02-02"</v>
      </c>
      <c r="U20" t="str">
        <f t="shared" si="7"/>
        <v xml:space="preserve">, annual_fee: </v>
      </c>
      <c r="V20">
        <f>VLOOKUP($B20,'[1]Client Information'!$C$5:$N$71,5,FALSE)</f>
        <v>44000</v>
      </c>
      <c r="W20" t="str">
        <f t="shared" si="7"/>
        <v xml:space="preserve">, sales_rep_id: </v>
      </c>
      <c r="X20">
        <v>1</v>
      </c>
      <c r="Y20" t="str">
        <f t="shared" si="8"/>
        <v xml:space="preserve">, contract_type: </v>
      </c>
      <c r="Z20" t="str">
        <f>""""&amp;VLOOKUP($B20,'[1]Client Information'!$C$5:$N$71,3,FALSE)&amp;""""</f>
        <v>"Hospital"</v>
      </c>
      <c r="AA20" t="s">
        <v>73</v>
      </c>
      <c r="AB20" t="str">
        <f t="shared" si="9"/>
        <v>{client_id: 34, last_edited_by: 1, last_contact_date: "2015-08-05", exec_sponsor: "Ramona Fryer", termination_notice: "", payment_status_id: 1, balance: 0, reactivation_date: "", expiration_date: "2018-02-02", annual_fee: 44000, sales_rep_id: 1, contract_type: "Hospital"},</v>
      </c>
    </row>
    <row r="21" spans="1:28">
      <c r="A21">
        <v>35</v>
      </c>
      <c r="B21" t="s">
        <v>21</v>
      </c>
      <c r="C21" t="str">
        <f t="shared" si="0"/>
        <v xml:space="preserve">{client_id: </v>
      </c>
      <c r="D21">
        <f t="shared" si="1"/>
        <v>35</v>
      </c>
      <c r="E21" t="str">
        <f t="shared" si="0"/>
        <v xml:space="preserve">, last_edited_by: </v>
      </c>
      <c r="F21">
        <v>1</v>
      </c>
      <c r="G21" t="str">
        <f t="shared" si="2"/>
        <v xml:space="preserve">, last_contact_date: </v>
      </c>
      <c r="H21" t="str">
        <f>""""&amp;TEXT(VLOOKUP($B21,'[1]Client Information'!$C$5:$N$71,12,FALSE),"YYYY-MM-DD")&amp;""""</f>
        <v>"2015-07-06"</v>
      </c>
      <c r="I21" t="str">
        <f t="shared" si="3"/>
        <v xml:space="preserve">, exec_sponsor: </v>
      </c>
      <c r="J21" t="str">
        <f>""""&amp;VLOOKUP($B21,'[1]Client Information'!$C$5:$N$71,11,FALSE)&amp;""""</f>
        <v>"Jon Neikirk"</v>
      </c>
      <c r="K21" t="str">
        <f t="shared" si="4"/>
        <v xml:space="preserve">, termination_notice: </v>
      </c>
      <c r="L21" t="s">
        <v>71</v>
      </c>
      <c r="M21" t="str">
        <f t="shared" si="5"/>
        <v xml:space="preserve">, payment_status_id: </v>
      </c>
      <c r="N21">
        <v>1</v>
      </c>
      <c r="O21" t="str">
        <f t="shared" si="6"/>
        <v xml:space="preserve">, balance: </v>
      </c>
      <c r="P21">
        <v>0</v>
      </c>
      <c r="Q21" t="str">
        <f t="shared" si="7"/>
        <v xml:space="preserve">, reactivation_date: </v>
      </c>
      <c r="R21" t="s">
        <v>71</v>
      </c>
      <c r="S21" t="str">
        <f t="shared" si="7"/>
        <v xml:space="preserve">, expiration_date: </v>
      </c>
      <c r="T21" t="str">
        <f>""""&amp;TEXT(VLOOKUP($B21,'[1]Client Information'!$C$5:$N$71,6,FALSE),"YYYY-MM-DD")&amp;""""</f>
        <v>"2016-05-21"</v>
      </c>
      <c r="U21" t="str">
        <f t="shared" si="7"/>
        <v xml:space="preserve">, annual_fee: </v>
      </c>
      <c r="V21">
        <f>VLOOKUP($B21,'[1]Client Information'!$C$5:$N$71,5,FALSE)</f>
        <v>50000</v>
      </c>
      <c r="W21" t="str">
        <f t="shared" si="7"/>
        <v xml:space="preserve">, sales_rep_id: </v>
      </c>
      <c r="X21">
        <v>1</v>
      </c>
      <c r="Y21" t="str">
        <f t="shared" si="8"/>
        <v xml:space="preserve">, contract_type: </v>
      </c>
      <c r="Z21" t="str">
        <f>""""&amp;VLOOKUP($B21,'[1]Client Information'!$C$5:$N$71,3,FALSE)&amp;""""</f>
        <v>"Combo"</v>
      </c>
      <c r="AA21" t="s">
        <v>73</v>
      </c>
      <c r="AB21" t="str">
        <f t="shared" si="9"/>
        <v>{client_id: 35, last_edited_by: 1, last_contact_date: "2015-07-06", exec_sponsor: "Jon Neikirk", termination_notice: "", payment_status_id: 1, balance: 0, reactivation_date: "", expiration_date: "2016-05-21", annual_fee: 50000, sales_rep_id: 1, contract_type: "Combo"},</v>
      </c>
    </row>
    <row r="22" spans="1:28">
      <c r="A22">
        <v>36</v>
      </c>
      <c r="B22" t="s">
        <v>22</v>
      </c>
      <c r="C22" t="str">
        <f t="shared" si="0"/>
        <v xml:space="preserve">{client_id: </v>
      </c>
      <c r="D22">
        <f t="shared" si="1"/>
        <v>36</v>
      </c>
      <c r="E22" t="str">
        <f t="shared" si="0"/>
        <v xml:space="preserve">, last_edited_by: </v>
      </c>
      <c r="F22">
        <v>1</v>
      </c>
      <c r="G22" t="str">
        <f t="shared" si="2"/>
        <v xml:space="preserve">, last_contact_date: </v>
      </c>
      <c r="H22" t="str">
        <f>""""&amp;TEXT(VLOOKUP($B22,'[1]Client Information'!$C$5:$N$71,12,FALSE),"YYYY-MM-DD")&amp;""""</f>
        <v>"2015-07-06"</v>
      </c>
      <c r="I22" t="str">
        <f t="shared" si="3"/>
        <v xml:space="preserve">, exec_sponsor: </v>
      </c>
      <c r="J22" t="str">
        <f>""""&amp;VLOOKUP($B22,'[1]Client Information'!$C$5:$N$71,11,FALSE)&amp;""""</f>
        <v>"Barbara Tapscott"</v>
      </c>
      <c r="K22" t="str">
        <f t="shared" si="4"/>
        <v xml:space="preserve">, termination_notice: </v>
      </c>
      <c r="L22" t="s">
        <v>71</v>
      </c>
      <c r="M22" t="str">
        <f t="shared" si="5"/>
        <v xml:space="preserve">, payment_status_id: </v>
      </c>
      <c r="N22">
        <v>1</v>
      </c>
      <c r="O22" t="str">
        <f t="shared" si="6"/>
        <v xml:space="preserve">, balance: </v>
      </c>
      <c r="P22">
        <v>0</v>
      </c>
      <c r="Q22" t="str">
        <f t="shared" si="7"/>
        <v xml:space="preserve">, reactivation_date: </v>
      </c>
      <c r="R22" t="s">
        <v>71</v>
      </c>
      <c r="S22" t="str">
        <f t="shared" si="7"/>
        <v xml:space="preserve">, expiration_date: </v>
      </c>
      <c r="T22" t="str">
        <f>""""&amp;TEXT(VLOOKUP($B22,'[1]Client Information'!$C$5:$N$71,6,FALSE),"YYYY-MM-DD")&amp;""""</f>
        <v>"2017-09-30"</v>
      </c>
      <c r="U22" t="str">
        <f t="shared" si="7"/>
        <v xml:space="preserve">, annual_fee: </v>
      </c>
      <c r="V22">
        <f>VLOOKUP($B22,'[1]Client Information'!$C$5:$N$71,5,FALSE)</f>
        <v>18000</v>
      </c>
      <c r="W22" t="str">
        <f t="shared" si="7"/>
        <v xml:space="preserve">, sales_rep_id: </v>
      </c>
      <c r="X22">
        <v>1</v>
      </c>
      <c r="Y22" t="str">
        <f t="shared" si="8"/>
        <v xml:space="preserve">, contract_type: </v>
      </c>
      <c r="Z22" t="str">
        <f>""""&amp;VLOOKUP($B22,'[1]Client Information'!$C$5:$N$71,3,FALSE)&amp;""""</f>
        <v>"Combo"</v>
      </c>
      <c r="AA22" t="s">
        <v>73</v>
      </c>
      <c r="AB22" t="str">
        <f t="shared" si="9"/>
        <v>{client_id: 36, last_edited_by: 1, last_contact_date: "2015-07-06", exec_sponsor: "Barbara Tapscott", termination_notice: "", payment_status_id: 1, balance: 0, reactivation_date: "", expiration_date: "2017-09-30", annual_fee: 18000, sales_rep_id: 1, contract_type: "Combo"},</v>
      </c>
    </row>
    <row r="23" spans="1:28">
      <c r="A23">
        <v>37</v>
      </c>
      <c r="B23" t="s">
        <v>23</v>
      </c>
      <c r="C23" t="str">
        <f t="shared" si="0"/>
        <v xml:space="preserve">{client_id: </v>
      </c>
      <c r="D23">
        <f t="shared" si="1"/>
        <v>37</v>
      </c>
      <c r="E23" t="str">
        <f t="shared" si="0"/>
        <v xml:space="preserve">, last_edited_by: </v>
      </c>
      <c r="F23">
        <v>1</v>
      </c>
      <c r="G23" t="str">
        <f t="shared" si="2"/>
        <v xml:space="preserve">, last_contact_date: </v>
      </c>
      <c r="H23" t="str">
        <f>""""&amp;TEXT(VLOOKUP($B23,'[1]Client Information'!$C$5:$N$71,12,FALSE),"YYYY-MM-DD")&amp;""""</f>
        <v>"2015-07-18"</v>
      </c>
      <c r="I23" t="str">
        <f t="shared" si="3"/>
        <v xml:space="preserve">, exec_sponsor: </v>
      </c>
      <c r="J23" t="str">
        <f>""""&amp;VLOOKUP($B23,'[1]Client Information'!$C$5:$N$71,11,FALSE)&amp;""""</f>
        <v>"Paul Masterson"</v>
      </c>
      <c r="K23" t="str">
        <f t="shared" si="4"/>
        <v xml:space="preserve">, termination_notice: </v>
      </c>
      <c r="L23" t="s">
        <v>71</v>
      </c>
      <c r="M23" t="str">
        <f t="shared" si="5"/>
        <v xml:space="preserve">, payment_status_id: </v>
      </c>
      <c r="N23">
        <v>1</v>
      </c>
      <c r="O23" t="str">
        <f t="shared" si="6"/>
        <v xml:space="preserve">, balance: </v>
      </c>
      <c r="P23">
        <v>0</v>
      </c>
      <c r="Q23" t="str">
        <f t="shared" si="7"/>
        <v xml:space="preserve">, reactivation_date: </v>
      </c>
      <c r="R23" t="s">
        <v>71</v>
      </c>
      <c r="S23" t="str">
        <f t="shared" si="7"/>
        <v xml:space="preserve">, expiration_date: </v>
      </c>
      <c r="T23" t="str">
        <f>""""&amp;TEXT(VLOOKUP($B23,'[1]Client Information'!$C$5:$N$71,6,FALSE),"YYYY-MM-DD")&amp;""""</f>
        <v>"2017-02-10"</v>
      </c>
      <c r="U23" t="str">
        <f t="shared" si="7"/>
        <v xml:space="preserve">, annual_fee: </v>
      </c>
      <c r="V23">
        <f>VLOOKUP($B23,'[1]Client Information'!$C$5:$N$71,5,FALSE)</f>
        <v>22000</v>
      </c>
      <c r="W23" t="str">
        <f t="shared" si="7"/>
        <v xml:space="preserve">, sales_rep_id: </v>
      </c>
      <c r="X23">
        <v>1</v>
      </c>
      <c r="Y23" t="str">
        <f t="shared" si="8"/>
        <v xml:space="preserve">, contract_type: </v>
      </c>
      <c r="Z23" t="str">
        <f>""""&amp;VLOOKUP($B23,'[1]Client Information'!$C$5:$N$71,3,FALSE)&amp;""""</f>
        <v>"Hospital"</v>
      </c>
      <c r="AA23" t="s">
        <v>73</v>
      </c>
      <c r="AB23" t="str">
        <f t="shared" si="9"/>
        <v>{client_id: 37, last_edited_by: 1, last_contact_date: "2015-07-18", exec_sponsor: "Paul Masterson", termination_notice: "", payment_status_id: 1, balance: 0, reactivation_date: "", expiration_date: "2017-02-10", annual_fee: 22000, sales_rep_id: 1, contract_type: "Hospital"},</v>
      </c>
    </row>
    <row r="24" spans="1:28">
      <c r="A24">
        <v>38</v>
      </c>
      <c r="B24" t="s">
        <v>24</v>
      </c>
      <c r="C24" t="str">
        <f t="shared" si="0"/>
        <v xml:space="preserve">{client_id: </v>
      </c>
      <c r="D24">
        <f t="shared" si="1"/>
        <v>38</v>
      </c>
      <c r="E24" t="str">
        <f t="shared" si="0"/>
        <v xml:space="preserve">, last_edited_by: </v>
      </c>
      <c r="F24">
        <v>1</v>
      </c>
      <c r="G24" t="str">
        <f t="shared" si="2"/>
        <v xml:space="preserve">, last_contact_date: </v>
      </c>
      <c r="H24" t="str">
        <f>""""&amp;TEXT(VLOOKUP($B24,'[1]Client Information'!$C$5:$N$71,12,FALSE),"YYYY-MM-DD")&amp;""""</f>
        <v>"2015-07-31"</v>
      </c>
      <c r="I24" t="str">
        <f t="shared" si="3"/>
        <v xml:space="preserve">, exec_sponsor: </v>
      </c>
      <c r="J24" t="str">
        <f>""""&amp;VLOOKUP($B24,'[1]Client Information'!$C$5:$N$71,11,FALSE)&amp;""""</f>
        <v>"Laurie Hurwitz"</v>
      </c>
      <c r="K24" t="str">
        <f t="shared" si="4"/>
        <v xml:space="preserve">, termination_notice: </v>
      </c>
      <c r="L24" t="s">
        <v>71</v>
      </c>
      <c r="M24" t="str">
        <f t="shared" si="5"/>
        <v xml:space="preserve">, payment_status_id: </v>
      </c>
      <c r="N24">
        <v>1</v>
      </c>
      <c r="O24" t="str">
        <f t="shared" si="6"/>
        <v xml:space="preserve">, balance: </v>
      </c>
      <c r="P24">
        <v>0</v>
      </c>
      <c r="Q24" t="str">
        <f t="shared" si="7"/>
        <v xml:space="preserve">, reactivation_date: </v>
      </c>
      <c r="R24" t="s">
        <v>71</v>
      </c>
      <c r="S24" t="str">
        <f t="shared" si="7"/>
        <v xml:space="preserve">, expiration_date: </v>
      </c>
      <c r="T24" t="str">
        <f>""""&amp;TEXT(VLOOKUP($B24,'[1]Client Information'!$C$5:$N$71,6,FALSE),"YYYY-MM-DD")&amp;""""</f>
        <v>"2017-03-20"</v>
      </c>
      <c r="U24" t="str">
        <f t="shared" si="7"/>
        <v xml:space="preserve">, annual_fee: </v>
      </c>
      <c r="V24">
        <f>VLOOKUP($B24,'[1]Client Information'!$C$5:$N$71,5,FALSE)</f>
        <v>46000</v>
      </c>
      <c r="W24" t="str">
        <f t="shared" si="7"/>
        <v xml:space="preserve">, sales_rep_id: </v>
      </c>
      <c r="X24">
        <v>2</v>
      </c>
      <c r="Y24" t="str">
        <f t="shared" si="8"/>
        <v xml:space="preserve">, contract_type: </v>
      </c>
      <c r="Z24" t="str">
        <f>""""&amp;VLOOKUP($B24,'[1]Client Information'!$C$5:$N$71,3,FALSE)&amp;""""</f>
        <v>"Combo"</v>
      </c>
      <c r="AA24" t="s">
        <v>73</v>
      </c>
      <c r="AB24" t="str">
        <f t="shared" si="9"/>
        <v>{client_id: 38, last_edited_by: 1, last_contact_date: "2015-07-31", exec_sponsor: "Laurie Hurwitz", termination_notice: "", payment_status_id: 1, balance: 0, reactivation_date: "", expiration_date: "2017-03-20", annual_fee: 46000, sales_rep_id: 2, contract_type: "Combo"},</v>
      </c>
    </row>
    <row r="25" spans="1:28">
      <c r="A25">
        <v>39</v>
      </c>
      <c r="B25" t="s">
        <v>25</v>
      </c>
      <c r="C25" t="str">
        <f t="shared" si="0"/>
        <v xml:space="preserve">{client_id: </v>
      </c>
      <c r="D25">
        <f t="shared" si="1"/>
        <v>39</v>
      </c>
      <c r="E25" t="str">
        <f t="shared" si="0"/>
        <v xml:space="preserve">, last_edited_by: </v>
      </c>
      <c r="F25">
        <v>1</v>
      </c>
      <c r="G25" t="str">
        <f t="shared" si="2"/>
        <v xml:space="preserve">, last_contact_date: </v>
      </c>
      <c r="H25" t="str">
        <f>""""&amp;TEXT(VLOOKUP($B25,'[1]Client Information'!$C$5:$N$71,12,FALSE),"YYYY-MM-DD")&amp;""""</f>
        <v>"2015-09-14"</v>
      </c>
      <c r="I25" t="str">
        <f t="shared" si="3"/>
        <v xml:space="preserve">, exec_sponsor: </v>
      </c>
      <c r="J25" t="str">
        <f>""""&amp;VLOOKUP($B25,'[1]Client Information'!$C$5:$N$71,11,FALSE)&amp;""""</f>
        <v>"Cathy Dougherty"</v>
      </c>
      <c r="K25" t="str">
        <f t="shared" si="4"/>
        <v xml:space="preserve">, termination_notice: </v>
      </c>
      <c r="L25" t="s">
        <v>71</v>
      </c>
      <c r="M25" t="str">
        <f t="shared" si="5"/>
        <v xml:space="preserve">, payment_status_id: </v>
      </c>
      <c r="N25">
        <v>1</v>
      </c>
      <c r="O25" t="str">
        <f t="shared" si="6"/>
        <v xml:space="preserve">, balance: </v>
      </c>
      <c r="P25">
        <v>0</v>
      </c>
      <c r="Q25" t="str">
        <f t="shared" si="7"/>
        <v xml:space="preserve">, reactivation_date: </v>
      </c>
      <c r="R25" t="s">
        <v>71</v>
      </c>
      <c r="S25" t="str">
        <f t="shared" si="7"/>
        <v xml:space="preserve">, expiration_date: </v>
      </c>
      <c r="T25" t="str">
        <f>""""&amp;TEXT(VLOOKUP($B25,'[1]Client Information'!$C$5:$N$71,6,FALSE),"YYYY-MM-DD")&amp;""""</f>
        <v>"2016-04-03"</v>
      </c>
      <c r="U25" t="str">
        <f t="shared" si="7"/>
        <v xml:space="preserve">, annual_fee: </v>
      </c>
      <c r="V25">
        <f>VLOOKUP($B25,'[1]Client Information'!$C$5:$N$71,5,FALSE)</f>
        <v>30000</v>
      </c>
      <c r="W25" t="str">
        <f t="shared" si="7"/>
        <v xml:space="preserve">, sales_rep_id: </v>
      </c>
      <c r="X25">
        <v>2</v>
      </c>
      <c r="Y25" t="str">
        <f t="shared" si="8"/>
        <v xml:space="preserve">, contract_type: </v>
      </c>
      <c r="Z25" t="str">
        <f>""""&amp;VLOOKUP($B25,'[1]Client Information'!$C$5:$N$71,3,FALSE)&amp;""""</f>
        <v>"Hospital"</v>
      </c>
      <c r="AA25" t="s">
        <v>73</v>
      </c>
      <c r="AB25" t="str">
        <f t="shared" si="9"/>
        <v>{client_id: 39, last_edited_by: 1, last_contact_date: "2015-09-14", exec_sponsor: "Cathy Dougherty", termination_notice: "", payment_status_id: 1, balance: 0, reactivation_date: "", expiration_date: "2016-04-03", annual_fee: 30000, sales_rep_id: 2, contract_type: "Hospital"},</v>
      </c>
    </row>
    <row r="26" spans="1:28">
      <c r="A26">
        <v>40</v>
      </c>
      <c r="B26" t="s">
        <v>26</v>
      </c>
      <c r="C26" t="str">
        <f t="shared" si="0"/>
        <v xml:space="preserve">{client_id: </v>
      </c>
      <c r="D26">
        <f t="shared" si="1"/>
        <v>40</v>
      </c>
      <c r="E26" t="str">
        <f t="shared" si="0"/>
        <v xml:space="preserve">, last_edited_by: </v>
      </c>
      <c r="F26">
        <v>1</v>
      </c>
      <c r="G26" t="str">
        <f t="shared" si="2"/>
        <v xml:space="preserve">, last_contact_date: </v>
      </c>
      <c r="H26" t="str">
        <f>""""&amp;TEXT(VLOOKUP($B26,'[1]Client Information'!$C$5:$N$71,12,FALSE),"YYYY-MM-DD")&amp;""""</f>
        <v>"1900-01-00"</v>
      </c>
      <c r="I26" t="str">
        <f t="shared" si="3"/>
        <v xml:space="preserve">, exec_sponsor: </v>
      </c>
      <c r="J26" t="s">
        <v>71</v>
      </c>
      <c r="K26" t="str">
        <f t="shared" si="4"/>
        <v xml:space="preserve">, termination_notice: </v>
      </c>
      <c r="L26" t="s">
        <v>71</v>
      </c>
      <c r="M26" t="str">
        <f t="shared" si="5"/>
        <v xml:space="preserve">, payment_status_id: </v>
      </c>
      <c r="N26">
        <v>1</v>
      </c>
      <c r="O26" t="str">
        <f t="shared" si="6"/>
        <v xml:space="preserve">, balance: </v>
      </c>
      <c r="P26">
        <v>0</v>
      </c>
      <c r="Q26" t="str">
        <f t="shared" si="7"/>
        <v xml:space="preserve">, reactivation_date: </v>
      </c>
      <c r="R26" t="s">
        <v>71</v>
      </c>
      <c r="S26" t="str">
        <f t="shared" si="7"/>
        <v xml:space="preserve">, expiration_date: </v>
      </c>
      <c r="T26" t="str">
        <f>""""&amp;TEXT(VLOOKUP($B26,'[1]Client Information'!$C$5:$N$71,6,FALSE),"YYYY-MM-DD")&amp;""""</f>
        <v>"2015-10-25"</v>
      </c>
      <c r="U26" t="str">
        <f t="shared" si="7"/>
        <v xml:space="preserve">, annual_fee: </v>
      </c>
      <c r="V26">
        <f>VLOOKUP($B26,'[1]Client Information'!$C$5:$N$71,5,FALSE)</f>
        <v>22000</v>
      </c>
      <c r="W26" t="str">
        <f t="shared" si="7"/>
        <v xml:space="preserve">, sales_rep_id: </v>
      </c>
      <c r="X26">
        <v>2</v>
      </c>
      <c r="Y26" t="str">
        <f t="shared" si="8"/>
        <v xml:space="preserve">, contract_type: </v>
      </c>
      <c r="Z26" t="str">
        <f>""""&amp;VLOOKUP($B26,'[1]Client Information'!$C$5:$N$71,3,FALSE)&amp;""""</f>
        <v>"Hospital"</v>
      </c>
      <c r="AA26" t="s">
        <v>73</v>
      </c>
      <c r="AB26" t="str">
        <f t="shared" si="9"/>
        <v>{client_id: 40, last_edited_by: 1, last_contact_date: "1900-01-00", exec_sponsor: "", termination_notice: "", payment_status_id: 1, balance: 0, reactivation_date: "", expiration_date: "2015-10-25", annual_fee: 22000, sales_rep_id: 2, contract_type: "Hospital"},</v>
      </c>
    </row>
    <row r="27" spans="1:28">
      <c r="A27">
        <v>41</v>
      </c>
      <c r="B27" t="s">
        <v>27</v>
      </c>
      <c r="C27" t="str">
        <f t="shared" si="0"/>
        <v xml:space="preserve">{client_id: </v>
      </c>
      <c r="D27">
        <f t="shared" si="1"/>
        <v>41</v>
      </c>
      <c r="E27" t="str">
        <f t="shared" si="0"/>
        <v xml:space="preserve">, last_edited_by: </v>
      </c>
      <c r="F27">
        <v>1</v>
      </c>
      <c r="G27" t="str">
        <f t="shared" si="2"/>
        <v xml:space="preserve">, last_contact_date: </v>
      </c>
      <c r="H27" t="str">
        <f>""""&amp;TEXT(VLOOKUP($B27,'[1]Client Information'!$C$5:$N$71,12,FALSE),"YYYY-MM-DD")&amp;""""</f>
        <v>"2015-08-27"</v>
      </c>
      <c r="I27" t="str">
        <f t="shared" si="3"/>
        <v xml:space="preserve">, exec_sponsor: </v>
      </c>
      <c r="J27" t="str">
        <f>""""&amp;VLOOKUP($B27,'[1]Client Information'!$C$5:$N$71,11,FALSE)&amp;""""</f>
        <v>"Joey Moss"</v>
      </c>
      <c r="K27" t="str">
        <f t="shared" si="4"/>
        <v xml:space="preserve">, termination_notice: </v>
      </c>
      <c r="L27" t="s">
        <v>71</v>
      </c>
      <c r="M27" t="str">
        <f t="shared" si="5"/>
        <v xml:space="preserve">, payment_status_id: </v>
      </c>
      <c r="N27">
        <v>1</v>
      </c>
      <c r="O27" t="str">
        <f t="shared" si="6"/>
        <v xml:space="preserve">, balance: </v>
      </c>
      <c r="P27">
        <v>0</v>
      </c>
      <c r="Q27" t="str">
        <f t="shared" si="7"/>
        <v xml:space="preserve">, reactivation_date: </v>
      </c>
      <c r="R27" t="s">
        <v>71</v>
      </c>
      <c r="S27" t="str">
        <f t="shared" si="7"/>
        <v xml:space="preserve">, expiration_date: </v>
      </c>
      <c r="T27" t="str">
        <f>""""&amp;TEXT(VLOOKUP($B27,'[1]Client Information'!$C$5:$N$71,6,FALSE),"YYYY-MM-DD")&amp;""""</f>
        <v>"2017-06-21"</v>
      </c>
      <c r="U27" t="str">
        <f t="shared" si="7"/>
        <v xml:space="preserve">, annual_fee: </v>
      </c>
      <c r="V27">
        <f>VLOOKUP($B27,'[1]Client Information'!$C$5:$N$71,5,FALSE)</f>
        <v>100000</v>
      </c>
      <c r="W27" t="str">
        <f t="shared" si="7"/>
        <v xml:space="preserve">, sales_rep_id: </v>
      </c>
      <c r="X27">
        <v>1</v>
      </c>
      <c r="Y27" t="str">
        <f t="shared" si="8"/>
        <v xml:space="preserve">, contract_type: </v>
      </c>
      <c r="Z27" t="str">
        <f>""""&amp;VLOOKUP($B27,'[1]Client Information'!$C$5:$N$71,3,FALSE)&amp;""""</f>
        <v>"Hospital"</v>
      </c>
      <c r="AA27" t="s">
        <v>73</v>
      </c>
      <c r="AB27" t="str">
        <f t="shared" si="9"/>
        <v>{client_id: 41, last_edited_by: 1, last_contact_date: "2015-08-27", exec_sponsor: "Joey Moss", termination_notice: "", payment_status_id: 1, balance: 0, reactivation_date: "", expiration_date: "2017-06-21", annual_fee: 100000, sales_rep_id: 1, contract_type: "Hospital"},</v>
      </c>
    </row>
    <row r="28" spans="1:28">
      <c r="A28">
        <v>42</v>
      </c>
      <c r="B28" t="s">
        <v>28</v>
      </c>
      <c r="C28" t="str">
        <f t="shared" si="0"/>
        <v xml:space="preserve">{client_id: </v>
      </c>
      <c r="D28">
        <f t="shared" si="1"/>
        <v>42</v>
      </c>
      <c r="E28" t="str">
        <f t="shared" si="0"/>
        <v xml:space="preserve">, last_edited_by: </v>
      </c>
      <c r="F28">
        <v>1</v>
      </c>
      <c r="G28" t="str">
        <f t="shared" si="2"/>
        <v xml:space="preserve">, last_contact_date: </v>
      </c>
      <c r="H28" t="str">
        <f>""""&amp;TEXT(VLOOKUP($B28,'[1]Client Information'!$C$5:$N$71,12,FALSE),"YYYY-MM-DD")&amp;""""</f>
        <v>"1900-01-00"</v>
      </c>
      <c r="I28" t="str">
        <f t="shared" si="3"/>
        <v xml:space="preserve">, exec_sponsor: </v>
      </c>
      <c r="J28" t="str">
        <f>""""&amp;VLOOKUP($B28,'[1]Client Information'!$C$5:$N$71,11,FALSE)&amp;""""</f>
        <v>"Edward Chadwick"</v>
      </c>
      <c r="K28" t="str">
        <f t="shared" si="4"/>
        <v xml:space="preserve">, termination_notice: </v>
      </c>
      <c r="L28" t="s">
        <v>71</v>
      </c>
      <c r="M28" t="str">
        <f t="shared" si="5"/>
        <v xml:space="preserve">, payment_status_id: </v>
      </c>
      <c r="N28">
        <v>1</v>
      </c>
      <c r="O28" t="str">
        <f t="shared" si="6"/>
        <v xml:space="preserve">, balance: </v>
      </c>
      <c r="P28">
        <v>0</v>
      </c>
      <c r="Q28" t="str">
        <f t="shared" si="7"/>
        <v xml:space="preserve">, reactivation_date: </v>
      </c>
      <c r="R28" t="s">
        <v>71</v>
      </c>
      <c r="S28" t="str">
        <f t="shared" si="7"/>
        <v xml:space="preserve">, expiration_date: </v>
      </c>
      <c r="T28" t="str">
        <f>""""&amp;TEXT(VLOOKUP($B28,'[1]Client Information'!$C$5:$N$71,6,FALSE),"YYYY-MM-DD")&amp;""""</f>
        <v>"2018-01-27"</v>
      </c>
      <c r="U28" t="str">
        <f t="shared" si="7"/>
        <v xml:space="preserve">, annual_fee: </v>
      </c>
      <c r="V28">
        <f>VLOOKUP($B28,'[1]Client Information'!$C$5:$N$71,5,FALSE)</f>
        <v>87000</v>
      </c>
      <c r="W28" t="str">
        <f t="shared" si="7"/>
        <v xml:space="preserve">, sales_rep_id: </v>
      </c>
      <c r="X28">
        <v>1</v>
      </c>
      <c r="Y28" t="str">
        <f t="shared" si="8"/>
        <v xml:space="preserve">, contract_type: </v>
      </c>
      <c r="Z28" t="str">
        <f>""""&amp;VLOOKUP($B28,'[1]Client Information'!$C$5:$N$71,3,FALSE)&amp;""""</f>
        <v>"Combo"</v>
      </c>
      <c r="AA28" t="s">
        <v>73</v>
      </c>
      <c r="AB28" t="str">
        <f t="shared" si="9"/>
        <v>{client_id: 42, last_edited_by: 1, last_contact_date: "1900-01-00", exec_sponsor: "Edward Chadwick", termination_notice: "", payment_status_id: 1, balance: 0, reactivation_date: "", expiration_date: "2018-01-27", annual_fee: 87000, sales_rep_id: 1, contract_type: "Combo"},</v>
      </c>
    </row>
    <row r="29" spans="1:28">
      <c r="A29">
        <v>43</v>
      </c>
      <c r="B29" t="s">
        <v>29</v>
      </c>
      <c r="C29" t="str">
        <f t="shared" si="0"/>
        <v xml:space="preserve">{client_id: </v>
      </c>
      <c r="D29">
        <f t="shared" si="1"/>
        <v>43</v>
      </c>
      <c r="E29" t="str">
        <f t="shared" si="0"/>
        <v xml:space="preserve">, last_edited_by: </v>
      </c>
      <c r="F29">
        <v>1</v>
      </c>
      <c r="G29" t="str">
        <f t="shared" si="2"/>
        <v xml:space="preserve">, last_contact_date: </v>
      </c>
      <c r="H29" t="str">
        <f>""""&amp;TEXT(VLOOKUP($B29,'[1]Client Information'!$C$5:$N$71,12,FALSE),"YYYY-MM-DD")&amp;""""</f>
        <v>"2015-09-10"</v>
      </c>
      <c r="I29" t="str">
        <f t="shared" si="3"/>
        <v xml:space="preserve">, exec_sponsor: </v>
      </c>
      <c r="J29" t="str">
        <f>""""&amp;VLOOKUP($B29,'[1]Client Information'!$C$5:$N$71,11,FALSE)&amp;""""</f>
        <v>"Carol Friesen"</v>
      </c>
      <c r="K29" t="str">
        <f t="shared" si="4"/>
        <v xml:space="preserve">, termination_notice: </v>
      </c>
      <c r="L29" t="s">
        <v>71</v>
      </c>
      <c r="M29" t="str">
        <f t="shared" si="5"/>
        <v xml:space="preserve">, payment_status_id: </v>
      </c>
      <c r="N29">
        <v>1</v>
      </c>
      <c r="O29" t="str">
        <f t="shared" si="6"/>
        <v xml:space="preserve">, balance: </v>
      </c>
      <c r="P29">
        <v>0</v>
      </c>
      <c r="Q29" t="str">
        <f t="shared" si="7"/>
        <v xml:space="preserve">, reactivation_date: </v>
      </c>
      <c r="R29" t="s">
        <v>71</v>
      </c>
      <c r="S29" t="str">
        <f t="shared" si="7"/>
        <v xml:space="preserve">, expiration_date: </v>
      </c>
      <c r="T29" t="str">
        <f>""""&amp;TEXT(VLOOKUP($B29,'[1]Client Information'!$C$5:$N$71,6,FALSE),"YYYY-MM-DD")&amp;""""</f>
        <v>"2015-12-14"</v>
      </c>
      <c r="U29" t="str">
        <f t="shared" si="7"/>
        <v xml:space="preserve">, annual_fee: </v>
      </c>
      <c r="V29">
        <f>VLOOKUP($B29,'[1]Client Information'!$C$5:$N$71,5,FALSE)</f>
        <v>117000</v>
      </c>
      <c r="W29" t="str">
        <f t="shared" si="7"/>
        <v xml:space="preserve">, sales_rep_id: </v>
      </c>
      <c r="X29">
        <v>2</v>
      </c>
      <c r="Y29" t="str">
        <f t="shared" si="8"/>
        <v xml:space="preserve">, contract_type: </v>
      </c>
      <c r="Z29" t="str">
        <f>""""&amp;VLOOKUP($B29,'[1]Client Information'!$C$5:$N$71,3,FALSE)&amp;""""</f>
        <v>"Hospital"</v>
      </c>
      <c r="AA29" t="s">
        <v>73</v>
      </c>
      <c r="AB29" t="str">
        <f t="shared" si="9"/>
        <v>{client_id: 43, last_edited_by: 1, last_contact_date: "2015-09-10", exec_sponsor: "Carol Friesen", termination_notice: "", payment_status_id: 1, balance: 0, reactivation_date: "", expiration_date: "2015-12-14", annual_fee: 117000, sales_rep_id: 2, contract_type: "Hospital"},</v>
      </c>
    </row>
    <row r="30" spans="1:28">
      <c r="A30">
        <v>44</v>
      </c>
      <c r="B30" t="s">
        <v>30</v>
      </c>
      <c r="C30" t="str">
        <f t="shared" si="0"/>
        <v xml:space="preserve">{client_id: </v>
      </c>
      <c r="D30">
        <f t="shared" si="1"/>
        <v>44</v>
      </c>
      <c r="E30" t="str">
        <f t="shared" si="0"/>
        <v xml:space="preserve">, last_edited_by: </v>
      </c>
      <c r="F30">
        <v>1</v>
      </c>
      <c r="G30" t="str">
        <f t="shared" si="2"/>
        <v xml:space="preserve">, last_contact_date: </v>
      </c>
      <c r="H30" t="str">
        <f>""""&amp;TEXT(VLOOKUP($B30,'[1]Client Information'!$C$5:$N$71,12,FALSE),"YYYY-MM-DD")&amp;""""</f>
        <v>"2015-08-10"</v>
      </c>
      <c r="I30" t="str">
        <f t="shared" si="3"/>
        <v xml:space="preserve">, exec_sponsor: </v>
      </c>
      <c r="J30" t="str">
        <f>""""&amp;VLOOKUP($B30,'[1]Client Information'!$C$5:$N$71,11,FALSE)&amp;""""</f>
        <v>"Myriam Torres"</v>
      </c>
      <c r="K30" t="str">
        <f t="shared" si="4"/>
        <v xml:space="preserve">, termination_notice: </v>
      </c>
      <c r="L30" t="s">
        <v>71</v>
      </c>
      <c r="M30" t="str">
        <f t="shared" si="5"/>
        <v xml:space="preserve">, payment_status_id: </v>
      </c>
      <c r="N30">
        <v>1</v>
      </c>
      <c r="O30" t="str">
        <f t="shared" si="6"/>
        <v xml:space="preserve">, balance: </v>
      </c>
      <c r="P30">
        <v>0</v>
      </c>
      <c r="Q30" t="str">
        <f t="shared" si="7"/>
        <v xml:space="preserve">, reactivation_date: </v>
      </c>
      <c r="R30" t="s">
        <v>71</v>
      </c>
      <c r="S30" t="str">
        <f t="shared" si="7"/>
        <v xml:space="preserve">, expiration_date: </v>
      </c>
      <c r="T30" t="str">
        <f>""""&amp;TEXT(VLOOKUP($B30,'[1]Client Information'!$C$5:$N$71,6,FALSE),"YYYY-MM-DD")&amp;""""</f>
        <v>"2016-01-28"</v>
      </c>
      <c r="U30" t="str">
        <f t="shared" si="7"/>
        <v xml:space="preserve">, annual_fee: </v>
      </c>
      <c r="V30">
        <f>VLOOKUP($B30,'[1]Client Information'!$C$5:$N$71,5,FALSE)</f>
        <v>55000</v>
      </c>
      <c r="W30" t="str">
        <f t="shared" si="7"/>
        <v xml:space="preserve">, sales_rep_id: </v>
      </c>
      <c r="X30">
        <v>1</v>
      </c>
      <c r="Y30" t="str">
        <f t="shared" si="8"/>
        <v xml:space="preserve">, contract_type: </v>
      </c>
      <c r="Z30" t="str">
        <f>""""&amp;VLOOKUP($B30,'[1]Client Information'!$C$5:$N$71,3,FALSE)&amp;""""</f>
        <v>"Combo"</v>
      </c>
      <c r="AA30" t="s">
        <v>73</v>
      </c>
      <c r="AB30" t="str">
        <f t="shared" si="9"/>
        <v>{client_id: 44, last_edited_by: 1, last_contact_date: "2015-08-10", exec_sponsor: "Myriam Torres", termination_notice: "", payment_status_id: 1, balance: 0, reactivation_date: "", expiration_date: "2016-01-28", annual_fee: 55000, sales_rep_id: 1, contract_type: "Combo"},</v>
      </c>
    </row>
    <row r="31" spans="1:28">
      <c r="A31">
        <v>45</v>
      </c>
      <c r="B31" t="s">
        <v>31</v>
      </c>
      <c r="C31" t="str">
        <f t="shared" si="0"/>
        <v xml:space="preserve">{client_id: </v>
      </c>
      <c r="D31">
        <f t="shared" si="1"/>
        <v>45</v>
      </c>
      <c r="E31" t="str">
        <f t="shared" si="0"/>
        <v xml:space="preserve">, last_edited_by: </v>
      </c>
      <c r="F31">
        <v>1</v>
      </c>
      <c r="G31" t="str">
        <f t="shared" si="2"/>
        <v xml:space="preserve">, last_contact_date: </v>
      </c>
      <c r="H31" t="str">
        <f>""""&amp;TEXT(VLOOKUP($B31,'[1]Client Information'!$C$5:$N$71,12,FALSE),"YYYY-MM-DD")&amp;""""</f>
        <v>"2015-09-01"</v>
      </c>
      <c r="I31" t="str">
        <f t="shared" si="3"/>
        <v xml:space="preserve">, exec_sponsor: </v>
      </c>
      <c r="J31" t="str">
        <f>""""&amp;VLOOKUP($B31,'[1]Client Information'!$C$5:$N$71,11,FALSE)&amp;""""</f>
        <v>"Corey Redlich"</v>
      </c>
      <c r="K31" t="str">
        <f t="shared" si="4"/>
        <v xml:space="preserve">, termination_notice: </v>
      </c>
      <c r="L31" t="s">
        <v>71</v>
      </c>
      <c r="M31" t="str">
        <f t="shared" si="5"/>
        <v xml:space="preserve">, payment_status_id: </v>
      </c>
      <c r="N31">
        <v>1</v>
      </c>
      <c r="O31" t="str">
        <f t="shared" si="6"/>
        <v xml:space="preserve">, balance: </v>
      </c>
      <c r="P31">
        <v>0</v>
      </c>
      <c r="Q31" t="str">
        <f t="shared" si="7"/>
        <v xml:space="preserve">, reactivation_date: </v>
      </c>
      <c r="R31" t="s">
        <v>71</v>
      </c>
      <c r="S31" t="str">
        <f t="shared" si="7"/>
        <v xml:space="preserve">, expiration_date: </v>
      </c>
      <c r="T31" t="str">
        <f>""""&amp;TEXT(VLOOKUP($B31,'[1]Client Information'!$C$5:$N$71,6,FALSE),"YYYY-MM-DD")&amp;""""</f>
        <v>"2015-11-01"</v>
      </c>
      <c r="U31" t="str">
        <f t="shared" si="7"/>
        <v xml:space="preserve">, annual_fee: </v>
      </c>
      <c r="V31">
        <f>VLOOKUP($B31,'[1]Client Information'!$C$5:$N$71,5,FALSE)</f>
        <v>22000</v>
      </c>
      <c r="W31" t="str">
        <f t="shared" si="7"/>
        <v xml:space="preserve">, sales_rep_id: </v>
      </c>
      <c r="X31">
        <v>2</v>
      </c>
      <c r="Y31" t="str">
        <f t="shared" si="8"/>
        <v xml:space="preserve">, contract_type: </v>
      </c>
      <c r="Z31" t="str">
        <f>""""&amp;VLOOKUP($B31,'[1]Client Information'!$C$5:$N$71,3,FALSE)&amp;""""</f>
        <v>"Hospital"</v>
      </c>
      <c r="AA31" t="s">
        <v>73</v>
      </c>
      <c r="AB31" t="str">
        <f t="shared" si="9"/>
        <v>{client_id: 45, last_edited_by: 1, last_contact_date: "2015-09-01", exec_sponsor: "Corey Redlich", termination_notice: "", payment_status_id: 1, balance: 0, reactivation_date: "", expiration_date: "2015-11-01", annual_fee: 22000, sales_rep_id: 2, contract_type: "Hospital"},</v>
      </c>
    </row>
    <row r="32" spans="1:28">
      <c r="A32">
        <v>46</v>
      </c>
      <c r="B32" t="s">
        <v>32</v>
      </c>
      <c r="C32" t="str">
        <f t="shared" si="0"/>
        <v xml:space="preserve">{client_id: </v>
      </c>
      <c r="D32">
        <f t="shared" si="1"/>
        <v>46</v>
      </c>
      <c r="E32" t="str">
        <f t="shared" si="0"/>
        <v xml:space="preserve">, last_edited_by: </v>
      </c>
      <c r="F32">
        <v>1</v>
      </c>
      <c r="G32" t="str">
        <f t="shared" si="2"/>
        <v xml:space="preserve">, last_contact_date: </v>
      </c>
      <c r="H32" t="str">
        <f>""""&amp;TEXT(VLOOKUP($B32,'[1]Client Information'!$C$5:$N$71,12,FALSE),"YYYY-MM-DD")&amp;""""</f>
        <v>"1900-01-00"</v>
      </c>
      <c r="I32" t="str">
        <f t="shared" si="3"/>
        <v xml:space="preserve">, exec_sponsor: </v>
      </c>
      <c r="J32" t="str">
        <f>""""&amp;VLOOKUP($B32,'[1]Client Information'!$C$5:$N$71,11,FALSE)&amp;""""</f>
        <v>"Julie Meek"</v>
      </c>
      <c r="K32" t="str">
        <f t="shared" si="4"/>
        <v xml:space="preserve">, termination_notice: </v>
      </c>
      <c r="L32" t="s">
        <v>71</v>
      </c>
      <c r="M32" t="str">
        <f t="shared" si="5"/>
        <v xml:space="preserve">, payment_status_id: </v>
      </c>
      <c r="N32">
        <v>1</v>
      </c>
      <c r="O32" t="str">
        <f t="shared" si="6"/>
        <v xml:space="preserve">, balance: </v>
      </c>
      <c r="P32">
        <v>0</v>
      </c>
      <c r="Q32" t="str">
        <f t="shared" si="7"/>
        <v xml:space="preserve">, reactivation_date: </v>
      </c>
      <c r="R32" t="s">
        <v>72</v>
      </c>
      <c r="S32" t="str">
        <f t="shared" si="7"/>
        <v xml:space="preserve">, expiration_date: </v>
      </c>
      <c r="T32" t="str">
        <f>""""&amp;TEXT(VLOOKUP($B32,'[1]Client Information'!$C$5:$N$71,6,FALSE),"YYYY-MM-DD")&amp;""""</f>
        <v>"2017-04-29"</v>
      </c>
      <c r="U32" t="str">
        <f t="shared" si="7"/>
        <v xml:space="preserve">, annual_fee: </v>
      </c>
      <c r="V32">
        <f>VLOOKUP($B32,'[1]Client Information'!$C$5:$N$71,5,FALSE)</f>
        <v>22000</v>
      </c>
      <c r="W32" t="str">
        <f t="shared" si="7"/>
        <v xml:space="preserve">, sales_rep_id: </v>
      </c>
      <c r="X32">
        <v>2</v>
      </c>
      <c r="Y32" t="str">
        <f t="shared" si="8"/>
        <v xml:space="preserve">, contract_type: </v>
      </c>
      <c r="Z32" t="str">
        <f>""""&amp;VLOOKUP($B32,'[1]Client Information'!$C$5:$N$71,3,FALSE)&amp;""""</f>
        <v>"Hospital"</v>
      </c>
      <c r="AA32" t="s">
        <v>73</v>
      </c>
      <c r="AB32" t="str">
        <f t="shared" si="9"/>
        <v>{client_id: 46, last_edited_by: 1, last_contact_date: "1900-01-00", exec_sponsor: "Julie Meek", termination_notice: "", payment_status_id: 1, balance: 0, reactivation_date: "2015-04-01", expiration_date: "2017-04-29", annual_fee: 22000, sales_rep_id: 2, contract_type: "Hospital"},</v>
      </c>
    </row>
    <row r="33" spans="1:28">
      <c r="A33">
        <v>47</v>
      </c>
      <c r="B33" t="s">
        <v>33</v>
      </c>
      <c r="C33" t="str">
        <f t="shared" si="0"/>
        <v xml:space="preserve">{client_id: </v>
      </c>
      <c r="D33">
        <f t="shared" si="1"/>
        <v>47</v>
      </c>
      <c r="E33" t="str">
        <f t="shared" si="0"/>
        <v xml:space="preserve">, last_edited_by: </v>
      </c>
      <c r="F33">
        <v>1</v>
      </c>
      <c r="G33" t="str">
        <f t="shared" si="2"/>
        <v xml:space="preserve">, last_contact_date: </v>
      </c>
      <c r="H33" t="str">
        <f>""""&amp;TEXT(VLOOKUP($B33,'[1]Client Information'!$C$5:$N$71,12,FALSE),"YYYY-MM-DD")&amp;""""</f>
        <v>"1900-01-00"</v>
      </c>
      <c r="I33" t="str">
        <f t="shared" si="3"/>
        <v xml:space="preserve">, exec_sponsor: </v>
      </c>
      <c r="J33" t="str">
        <f>""""&amp;VLOOKUP($B33,'[1]Client Information'!$C$5:$N$71,11,FALSE)&amp;""""</f>
        <v>"Jennifer Nichols"</v>
      </c>
      <c r="K33" t="str">
        <f t="shared" si="4"/>
        <v xml:space="preserve">, termination_notice: </v>
      </c>
      <c r="L33" t="s">
        <v>71</v>
      </c>
      <c r="M33" t="str">
        <f t="shared" si="5"/>
        <v xml:space="preserve">, payment_status_id: </v>
      </c>
      <c r="N33">
        <v>1</v>
      </c>
      <c r="O33" t="str">
        <f t="shared" si="6"/>
        <v xml:space="preserve">, balance: </v>
      </c>
      <c r="P33">
        <v>0</v>
      </c>
      <c r="Q33" t="str">
        <f t="shared" si="7"/>
        <v xml:space="preserve">, reactivation_date: </v>
      </c>
      <c r="R33" t="s">
        <v>71</v>
      </c>
      <c r="S33" t="str">
        <f t="shared" si="7"/>
        <v xml:space="preserve">, expiration_date: </v>
      </c>
      <c r="T33" t="str">
        <f>""""&amp;TEXT(VLOOKUP($B33,'[1]Client Information'!$C$5:$N$71,6,FALSE),"YYYY-MM-DD")&amp;""""</f>
        <v>"2017-05-30"</v>
      </c>
      <c r="U33" t="str">
        <f t="shared" si="7"/>
        <v xml:space="preserve">, annual_fee: </v>
      </c>
      <c r="V33">
        <f>VLOOKUP($B33,'[1]Client Information'!$C$5:$N$71,5,FALSE)</f>
        <v>50000</v>
      </c>
      <c r="W33" t="str">
        <f t="shared" si="7"/>
        <v xml:space="preserve">, sales_rep_id: </v>
      </c>
      <c r="X33">
        <v>1</v>
      </c>
      <c r="Y33" t="str">
        <f t="shared" si="8"/>
        <v xml:space="preserve">, contract_type: </v>
      </c>
      <c r="Z33" t="str">
        <f>""""&amp;VLOOKUP($B33,'[1]Client Information'!$C$5:$N$71,3,FALSE)&amp;""""</f>
        <v>"Combo"</v>
      </c>
      <c r="AA33" t="s">
        <v>73</v>
      </c>
      <c r="AB33" t="str">
        <f t="shared" si="9"/>
        <v>{client_id: 47, last_edited_by: 1, last_contact_date: "1900-01-00", exec_sponsor: "Jennifer Nichols", termination_notice: "", payment_status_id: 1, balance: 0, reactivation_date: "", expiration_date: "2017-05-30", annual_fee: 50000, sales_rep_id: 1, contract_type: "Combo"},</v>
      </c>
    </row>
    <row r="34" spans="1:28">
      <c r="A34">
        <v>48</v>
      </c>
      <c r="B34" t="s">
        <v>34</v>
      </c>
      <c r="C34" t="str">
        <f t="shared" si="0"/>
        <v xml:space="preserve">{client_id: </v>
      </c>
      <c r="D34">
        <f t="shared" si="1"/>
        <v>48</v>
      </c>
      <c r="E34" t="str">
        <f t="shared" si="0"/>
        <v xml:space="preserve">, last_edited_by: </v>
      </c>
      <c r="F34">
        <v>1</v>
      </c>
      <c r="G34" t="str">
        <f t="shared" si="2"/>
        <v xml:space="preserve">, last_contact_date: </v>
      </c>
      <c r="H34" t="str">
        <f>""""&amp;TEXT(VLOOKUP($B34,'[1]Client Information'!$C$5:$N$71,12,FALSE),"YYYY-MM-DD")&amp;""""</f>
        <v>"1900-01-00"</v>
      </c>
      <c r="I34" t="str">
        <f t="shared" si="3"/>
        <v xml:space="preserve">, exec_sponsor: </v>
      </c>
      <c r="J34" t="str">
        <f>""""&amp;VLOOKUP($B34,'[1]Client Information'!$C$5:$N$71,11,FALSE)&amp;""""</f>
        <v>"Mike Bunch"</v>
      </c>
      <c r="K34" t="str">
        <f t="shared" si="4"/>
        <v xml:space="preserve">, termination_notice: </v>
      </c>
      <c r="L34" t="s">
        <v>71</v>
      </c>
      <c r="M34" t="str">
        <f t="shared" si="5"/>
        <v xml:space="preserve">, payment_status_id: </v>
      </c>
      <c r="N34">
        <v>1</v>
      </c>
      <c r="O34" t="str">
        <f t="shared" si="6"/>
        <v xml:space="preserve">, balance: </v>
      </c>
      <c r="P34">
        <v>0</v>
      </c>
      <c r="Q34" t="str">
        <f t="shared" si="7"/>
        <v xml:space="preserve">, reactivation_date: </v>
      </c>
      <c r="R34" t="s">
        <v>71</v>
      </c>
      <c r="S34" t="str">
        <f t="shared" si="7"/>
        <v xml:space="preserve">, expiration_date: </v>
      </c>
      <c r="T34" t="str">
        <f>""""&amp;TEXT(VLOOKUP($B34,'[1]Client Information'!$C$5:$N$71,6,FALSE),"YYYY-MM-DD")&amp;""""</f>
        <v>"2017-02-04"</v>
      </c>
      <c r="U34" t="str">
        <f t="shared" si="7"/>
        <v xml:space="preserve">, annual_fee: </v>
      </c>
      <c r="V34">
        <f>VLOOKUP($B34,'[1]Client Information'!$C$5:$N$71,5,FALSE)</f>
        <v>18000</v>
      </c>
      <c r="W34" t="str">
        <f t="shared" si="7"/>
        <v xml:space="preserve">, sales_rep_id: </v>
      </c>
      <c r="X34">
        <v>2</v>
      </c>
      <c r="Y34" t="str">
        <f t="shared" si="8"/>
        <v xml:space="preserve">, contract_type: </v>
      </c>
      <c r="Z34" t="str">
        <f>""""&amp;VLOOKUP($B34,'[1]Client Information'!$C$5:$N$71,3,FALSE)&amp;""""</f>
        <v>"Hospital"</v>
      </c>
      <c r="AA34" t="s">
        <v>73</v>
      </c>
      <c r="AB34" t="str">
        <f t="shared" si="9"/>
        <v>{client_id: 48, last_edited_by: 1, last_contact_date: "1900-01-00", exec_sponsor: "Mike Bunch", termination_notice: "", payment_status_id: 1, balance: 0, reactivation_date: "", expiration_date: "2017-02-04", annual_fee: 18000, sales_rep_id: 2, contract_type: "Hospital"},</v>
      </c>
    </row>
    <row r="35" spans="1:28">
      <c r="A35">
        <v>49</v>
      </c>
      <c r="B35" t="s">
        <v>35</v>
      </c>
      <c r="C35" t="str">
        <f t="shared" si="0"/>
        <v xml:space="preserve">{client_id: </v>
      </c>
      <c r="D35">
        <f t="shared" si="1"/>
        <v>49</v>
      </c>
      <c r="E35" t="str">
        <f t="shared" si="0"/>
        <v xml:space="preserve">, last_edited_by: </v>
      </c>
      <c r="F35">
        <v>1</v>
      </c>
      <c r="G35" t="str">
        <f t="shared" si="2"/>
        <v xml:space="preserve">, last_contact_date: </v>
      </c>
      <c r="H35" t="str">
        <f>""""&amp;TEXT(VLOOKUP($B35,'[1]Client Information'!$C$5:$N$71,12,FALSE),"YYYY-MM-DD")&amp;""""</f>
        <v>"2015-09-10"</v>
      </c>
      <c r="I35" t="str">
        <f t="shared" si="3"/>
        <v xml:space="preserve">, exec_sponsor: </v>
      </c>
      <c r="J35" t="str">
        <f>""""&amp;VLOOKUP($B35,'[1]Client Information'!$C$5:$N$71,11,FALSE)&amp;""""</f>
        <v>"Lisa Bjerga"</v>
      </c>
      <c r="K35" t="str">
        <f t="shared" si="4"/>
        <v xml:space="preserve">, termination_notice: </v>
      </c>
      <c r="L35" t="s">
        <v>71</v>
      </c>
      <c r="M35" t="str">
        <f t="shared" si="5"/>
        <v xml:space="preserve">, payment_status_id: </v>
      </c>
      <c r="N35">
        <v>1</v>
      </c>
      <c r="O35" t="str">
        <f t="shared" si="6"/>
        <v xml:space="preserve">, balance: </v>
      </c>
      <c r="P35">
        <v>0</v>
      </c>
      <c r="Q35" t="str">
        <f t="shared" si="7"/>
        <v xml:space="preserve">, reactivation_date: </v>
      </c>
      <c r="R35" t="s">
        <v>71</v>
      </c>
      <c r="S35" t="str">
        <f t="shared" si="7"/>
        <v xml:space="preserve">, expiration_date: </v>
      </c>
      <c r="T35" t="str">
        <f>""""&amp;TEXT(VLOOKUP($B35,'[1]Client Information'!$C$5:$N$71,6,FALSE),"YYYY-MM-DD")&amp;""""</f>
        <v>"2018-08-16"</v>
      </c>
      <c r="U35" t="str">
        <f t="shared" si="7"/>
        <v xml:space="preserve">, annual_fee: </v>
      </c>
      <c r="V35">
        <f>VLOOKUP($B35,'[1]Client Information'!$C$5:$N$71,5,FALSE)</f>
        <v>10000</v>
      </c>
      <c r="W35" t="str">
        <f t="shared" si="7"/>
        <v xml:space="preserve">, sales_rep_id: </v>
      </c>
      <c r="X35">
        <v>2</v>
      </c>
      <c r="Y35" t="str">
        <f t="shared" si="8"/>
        <v xml:space="preserve">, contract_type: </v>
      </c>
      <c r="Z35" t="str">
        <f>""""&amp;VLOOKUP($B35,'[1]Client Information'!$C$5:$N$71,3,FALSE)&amp;""""</f>
        <v>"Hospital"</v>
      </c>
      <c r="AA35" t="s">
        <v>73</v>
      </c>
      <c r="AB35" t="str">
        <f t="shared" si="9"/>
        <v>{client_id: 49, last_edited_by: 1, last_contact_date: "2015-09-10", exec_sponsor: "Lisa Bjerga", termination_notice: "", payment_status_id: 1, balance: 0, reactivation_date: "", expiration_date: "2018-08-16", annual_fee: 10000, sales_rep_id: 2, contract_type: "Hospital"},</v>
      </c>
    </row>
    <row r="36" spans="1:28">
      <c r="A36">
        <v>50</v>
      </c>
      <c r="B36" t="s">
        <v>36</v>
      </c>
      <c r="C36" t="str">
        <f t="shared" si="0"/>
        <v xml:space="preserve">{client_id: </v>
      </c>
      <c r="D36">
        <f t="shared" si="1"/>
        <v>50</v>
      </c>
      <c r="E36" t="str">
        <f t="shared" si="0"/>
        <v xml:space="preserve">, last_edited_by: </v>
      </c>
      <c r="F36">
        <v>1</v>
      </c>
      <c r="G36" t="str">
        <f t="shared" si="2"/>
        <v xml:space="preserve">, last_contact_date: </v>
      </c>
      <c r="H36" t="str">
        <f>""""&amp;TEXT(VLOOKUP($B36,'[1]Client Information'!$C$5:$N$71,12,FALSE),"YYYY-MM-DD")&amp;""""</f>
        <v>"2015-08-28"</v>
      </c>
      <c r="I36" t="str">
        <f t="shared" si="3"/>
        <v xml:space="preserve">, exec_sponsor: </v>
      </c>
      <c r="J36" t="str">
        <f>""""&amp;VLOOKUP($B36,'[1]Client Information'!$C$5:$N$71,11,FALSE)&amp;""""</f>
        <v>"Michelle Monhollon"</v>
      </c>
      <c r="K36" t="str">
        <f t="shared" si="4"/>
        <v xml:space="preserve">, termination_notice: </v>
      </c>
      <c r="L36" t="s">
        <v>71</v>
      </c>
      <c r="M36" t="str">
        <f t="shared" si="5"/>
        <v xml:space="preserve">, payment_status_id: </v>
      </c>
      <c r="N36">
        <v>1</v>
      </c>
      <c r="O36" t="str">
        <f t="shared" si="6"/>
        <v xml:space="preserve">, balance: </v>
      </c>
      <c r="P36">
        <v>0</v>
      </c>
      <c r="Q36" t="str">
        <f t="shared" si="7"/>
        <v xml:space="preserve">, reactivation_date: </v>
      </c>
      <c r="R36" t="s">
        <v>71</v>
      </c>
      <c r="S36" t="str">
        <f t="shared" si="7"/>
        <v xml:space="preserve">, expiration_date: </v>
      </c>
      <c r="T36" t="str">
        <f>""""&amp;TEXT(VLOOKUP($B36,'[1]Client Information'!$C$5:$N$71,6,FALSE),"YYYY-MM-DD")&amp;""""</f>
        <v>"2016-02-01"</v>
      </c>
      <c r="U36" t="str">
        <f t="shared" si="7"/>
        <v xml:space="preserve">, annual_fee: </v>
      </c>
      <c r="V36">
        <f>VLOOKUP($B36,'[1]Client Information'!$C$5:$N$71,5,FALSE)</f>
        <v>4000</v>
      </c>
      <c r="W36" t="str">
        <f t="shared" si="7"/>
        <v xml:space="preserve">, sales_rep_id: </v>
      </c>
      <c r="X36">
        <v>2</v>
      </c>
      <c r="Y36" t="str">
        <f t="shared" si="8"/>
        <v xml:space="preserve">, contract_type: </v>
      </c>
      <c r="Z36" t="str">
        <f>""""&amp;VLOOKUP($B36,'[1]Client Information'!$C$5:$N$71,3,FALSE)&amp;""""</f>
        <v>"Hospital"</v>
      </c>
      <c r="AA36" t="s">
        <v>73</v>
      </c>
      <c r="AB36" t="str">
        <f t="shared" si="9"/>
        <v>{client_id: 50, last_edited_by: 1, last_contact_date: "2015-08-28", exec_sponsor: "Michelle Monhollon", termination_notice: "", payment_status_id: 1, balance: 0, reactivation_date: "", expiration_date: "2016-02-01", annual_fee: 4000, sales_rep_id: 2, contract_type: "Hospital"},</v>
      </c>
    </row>
    <row r="37" spans="1:28">
      <c r="A37">
        <v>51</v>
      </c>
      <c r="B37" t="s">
        <v>37</v>
      </c>
      <c r="C37" t="str">
        <f t="shared" si="0"/>
        <v xml:space="preserve">{client_id: </v>
      </c>
      <c r="D37">
        <f t="shared" si="1"/>
        <v>51</v>
      </c>
      <c r="E37" t="str">
        <f t="shared" si="0"/>
        <v xml:space="preserve">, last_edited_by: </v>
      </c>
      <c r="F37">
        <v>1</v>
      </c>
      <c r="G37" t="str">
        <f t="shared" si="2"/>
        <v xml:space="preserve">, last_contact_date: </v>
      </c>
      <c r="H37" t="str">
        <f>""""&amp;TEXT(VLOOKUP($B37,'[1]Client Information'!$C$5:$N$71,12,FALSE),"YYYY-MM-DD")&amp;""""</f>
        <v>"2015-07-18"</v>
      </c>
      <c r="I37" t="str">
        <f t="shared" si="3"/>
        <v xml:space="preserve">, exec_sponsor: </v>
      </c>
      <c r="J37" t="str">
        <f>""""&amp;VLOOKUP($B37,'[1]Client Information'!$C$5:$N$71,11,FALSE)&amp;""""</f>
        <v>"Bill Wyman"</v>
      </c>
      <c r="K37" t="str">
        <f t="shared" si="4"/>
        <v xml:space="preserve">, termination_notice: </v>
      </c>
      <c r="L37" t="s">
        <v>71</v>
      </c>
      <c r="M37" t="str">
        <f t="shared" si="5"/>
        <v xml:space="preserve">, payment_status_id: </v>
      </c>
      <c r="N37">
        <v>1</v>
      </c>
      <c r="O37" t="str">
        <f t="shared" si="6"/>
        <v xml:space="preserve">, balance: </v>
      </c>
      <c r="P37">
        <v>0</v>
      </c>
      <c r="Q37" t="str">
        <f t="shared" si="7"/>
        <v xml:space="preserve">, reactivation_date: </v>
      </c>
      <c r="R37" t="s">
        <v>71</v>
      </c>
      <c r="S37" t="str">
        <f t="shared" si="7"/>
        <v xml:space="preserve">, expiration_date: </v>
      </c>
      <c r="T37" t="str">
        <f>""""&amp;TEXT(VLOOKUP($B37,'[1]Client Information'!$C$5:$N$71,6,FALSE),"YYYY-MM-DD")&amp;""""</f>
        <v>"2016-12-28"</v>
      </c>
      <c r="U37" t="str">
        <f t="shared" si="7"/>
        <v xml:space="preserve">, annual_fee: </v>
      </c>
      <c r="V37">
        <f>VLOOKUP($B37,'[1]Client Information'!$C$5:$N$71,5,FALSE)</f>
        <v>22600</v>
      </c>
      <c r="W37" t="str">
        <f t="shared" si="7"/>
        <v xml:space="preserve">, sales_rep_id: </v>
      </c>
      <c r="X37">
        <v>2</v>
      </c>
      <c r="Y37" t="str">
        <f t="shared" si="8"/>
        <v xml:space="preserve">, contract_type: </v>
      </c>
      <c r="Z37" t="str">
        <f>""""&amp;VLOOKUP($B37,'[1]Client Information'!$C$5:$N$71,3,FALSE)&amp;""""</f>
        <v>"Hospital"</v>
      </c>
      <c r="AA37" t="s">
        <v>73</v>
      </c>
      <c r="AB37" t="str">
        <f t="shared" si="9"/>
        <v>{client_id: 51, last_edited_by: 1, last_contact_date: "2015-07-18", exec_sponsor: "Bill Wyman", termination_notice: "", payment_status_id: 1, balance: 0, reactivation_date: "", expiration_date: "2016-12-28", annual_fee: 22600, sales_rep_id: 2, contract_type: "Hospital"},</v>
      </c>
    </row>
    <row r="38" spans="1:28">
      <c r="A38">
        <v>52</v>
      </c>
      <c r="B38" t="s">
        <v>38</v>
      </c>
      <c r="C38" t="str">
        <f t="shared" si="0"/>
        <v xml:space="preserve">{client_id: </v>
      </c>
      <c r="D38">
        <f t="shared" si="1"/>
        <v>52</v>
      </c>
      <c r="E38" t="str">
        <f t="shared" si="0"/>
        <v xml:space="preserve">, last_edited_by: </v>
      </c>
      <c r="F38">
        <v>1</v>
      </c>
      <c r="G38" t="str">
        <f t="shared" si="2"/>
        <v xml:space="preserve">, last_contact_date: </v>
      </c>
      <c r="H38" t="str">
        <f>""""&amp;TEXT(VLOOKUP($B38,'[1]Client Information'!$C$5:$N$71,12,FALSE),"YYYY-MM-DD")&amp;""""</f>
        <v>"1900-01-00"</v>
      </c>
      <c r="I38" t="str">
        <f t="shared" si="3"/>
        <v xml:space="preserve">, exec_sponsor: </v>
      </c>
      <c r="J38" t="str">
        <f>""""&amp;VLOOKUP($B38,'[1]Client Information'!$C$5:$N$71,11,FALSE)&amp;""""</f>
        <v>"Liviu Imbir"</v>
      </c>
      <c r="K38" t="str">
        <f t="shared" si="4"/>
        <v xml:space="preserve">, termination_notice: </v>
      </c>
      <c r="L38" t="s">
        <v>71</v>
      </c>
      <c r="M38" t="str">
        <f t="shared" si="5"/>
        <v xml:space="preserve">, payment_status_id: </v>
      </c>
      <c r="N38">
        <v>1</v>
      </c>
      <c r="O38" t="str">
        <f t="shared" si="6"/>
        <v xml:space="preserve">, balance: </v>
      </c>
      <c r="P38">
        <v>0</v>
      </c>
      <c r="Q38" t="str">
        <f t="shared" si="7"/>
        <v xml:space="preserve">, reactivation_date: </v>
      </c>
      <c r="R38" t="s">
        <v>71</v>
      </c>
      <c r="S38" t="str">
        <f t="shared" si="7"/>
        <v xml:space="preserve">, expiration_date: </v>
      </c>
      <c r="T38" t="str">
        <f>""""&amp;TEXT(VLOOKUP($B38,'[1]Client Information'!$C$5:$N$71,6,FALSE),"YYYY-MM-DD")&amp;""""</f>
        <v>"2016-04-11"</v>
      </c>
      <c r="U38" t="str">
        <f t="shared" si="7"/>
        <v xml:space="preserve">, annual_fee: </v>
      </c>
      <c r="V38">
        <f>VLOOKUP($B38,'[1]Client Information'!$C$5:$N$71,5,FALSE)</f>
        <v>22000</v>
      </c>
      <c r="W38" t="str">
        <f t="shared" si="7"/>
        <v xml:space="preserve">, sales_rep_id: </v>
      </c>
      <c r="X38">
        <v>2</v>
      </c>
      <c r="Y38" t="str">
        <f t="shared" si="8"/>
        <v xml:space="preserve">, contract_type: </v>
      </c>
      <c r="Z38" t="str">
        <f>""""&amp;VLOOKUP($B38,'[1]Client Information'!$C$5:$N$71,3,FALSE)&amp;""""</f>
        <v>"Hospital"</v>
      </c>
      <c r="AA38" t="s">
        <v>73</v>
      </c>
      <c r="AB38" t="str">
        <f t="shared" si="9"/>
        <v>{client_id: 52, last_edited_by: 1, last_contact_date: "1900-01-00", exec_sponsor: "Liviu Imbir", termination_notice: "", payment_status_id: 1, balance: 0, reactivation_date: "", expiration_date: "2016-04-11", annual_fee: 22000, sales_rep_id: 2, contract_type: "Hospital"},</v>
      </c>
    </row>
    <row r="39" spans="1:28">
      <c r="A39">
        <v>53</v>
      </c>
      <c r="B39" t="s">
        <v>39</v>
      </c>
      <c r="C39" t="str">
        <f t="shared" si="0"/>
        <v xml:space="preserve">{client_id: </v>
      </c>
      <c r="D39">
        <f t="shared" si="1"/>
        <v>53</v>
      </c>
      <c r="E39" t="str">
        <f t="shared" si="0"/>
        <v xml:space="preserve">, last_edited_by: </v>
      </c>
      <c r="F39">
        <v>1</v>
      </c>
      <c r="G39" t="str">
        <f t="shared" si="2"/>
        <v xml:space="preserve">, last_contact_date: </v>
      </c>
      <c r="H39" t="str">
        <f>""""&amp;TEXT(VLOOKUP($B39,'[1]Client Information'!$C$5:$N$71,12,FALSE),"YYYY-MM-DD")&amp;""""</f>
        <v>"2015-09-14"</v>
      </c>
      <c r="I39" t="str">
        <f t="shared" si="3"/>
        <v xml:space="preserve">, exec_sponsor: </v>
      </c>
      <c r="J39" t="str">
        <f>""""&amp;VLOOKUP($B39,'[1]Client Information'!$C$5:$N$71,11,FALSE)&amp;""""</f>
        <v>"Brandon Slocum"</v>
      </c>
      <c r="K39" t="str">
        <f t="shared" si="4"/>
        <v xml:space="preserve">, termination_notice: </v>
      </c>
      <c r="L39" t="s">
        <v>71</v>
      </c>
      <c r="M39" t="str">
        <f t="shared" si="5"/>
        <v xml:space="preserve">, payment_status_id: </v>
      </c>
      <c r="N39">
        <v>1</v>
      </c>
      <c r="O39" t="str">
        <f t="shared" si="6"/>
        <v xml:space="preserve">, balance: </v>
      </c>
      <c r="P39">
        <v>0</v>
      </c>
      <c r="Q39" t="str">
        <f t="shared" si="7"/>
        <v xml:space="preserve">, reactivation_date: </v>
      </c>
      <c r="R39" t="s">
        <v>71</v>
      </c>
      <c r="S39" t="str">
        <f t="shared" si="7"/>
        <v xml:space="preserve">, expiration_date: </v>
      </c>
      <c r="T39" t="str">
        <f>""""&amp;TEXT(VLOOKUP($B39,'[1]Client Information'!$C$5:$N$71,6,FALSE),"YYYY-MM-DD")&amp;""""</f>
        <v>"2017-10-12"</v>
      </c>
      <c r="U39" t="str">
        <f t="shared" si="7"/>
        <v xml:space="preserve">, annual_fee: </v>
      </c>
      <c r="V39">
        <f>VLOOKUP($B39,'[1]Client Information'!$C$5:$N$71,5,FALSE)</f>
        <v>12000</v>
      </c>
      <c r="W39" t="str">
        <f t="shared" si="7"/>
        <v xml:space="preserve">, sales_rep_id: </v>
      </c>
      <c r="X39">
        <v>1</v>
      </c>
      <c r="Y39" t="str">
        <f t="shared" si="8"/>
        <v xml:space="preserve">, contract_type: </v>
      </c>
      <c r="Z39" t="str">
        <f>""""&amp;VLOOKUP($B39,'[1]Client Information'!$C$5:$N$71,3,FALSE)&amp;""""</f>
        <v>"Combo"</v>
      </c>
      <c r="AA39" t="s">
        <v>73</v>
      </c>
      <c r="AB39" t="str">
        <f t="shared" si="9"/>
        <v>{client_id: 53, last_edited_by: 1, last_contact_date: "2015-09-14", exec_sponsor: "Brandon Slocum", termination_notice: "", payment_status_id: 1, balance: 0, reactivation_date: "", expiration_date: "2017-10-12", annual_fee: 12000, sales_rep_id: 1, contract_type: "Combo"},</v>
      </c>
    </row>
    <row r="40" spans="1:28">
      <c r="A40">
        <v>54</v>
      </c>
      <c r="B40" t="s">
        <v>40</v>
      </c>
      <c r="C40" t="str">
        <f t="shared" si="0"/>
        <v xml:space="preserve">{client_id: </v>
      </c>
      <c r="D40">
        <f t="shared" si="1"/>
        <v>54</v>
      </c>
      <c r="E40" t="str">
        <f t="shared" si="0"/>
        <v xml:space="preserve">, last_edited_by: </v>
      </c>
      <c r="F40">
        <v>1</v>
      </c>
      <c r="G40" t="str">
        <f t="shared" si="2"/>
        <v xml:space="preserve">, last_contact_date: </v>
      </c>
      <c r="H40" t="str">
        <f>""""&amp;TEXT(VLOOKUP($B40,'[1]Client Information'!$C$5:$N$71,12,FALSE),"YYYY-MM-DD")&amp;""""</f>
        <v>"2015-08-12"</v>
      </c>
      <c r="I40" t="str">
        <f t="shared" si="3"/>
        <v xml:space="preserve">, exec_sponsor: </v>
      </c>
      <c r="J40" t="str">
        <f>""""&amp;VLOOKUP($B40,'[1]Client Information'!$C$5:$N$71,11,FALSE)&amp;""""</f>
        <v>"Toni Upton"</v>
      </c>
      <c r="K40" t="str">
        <f t="shared" si="4"/>
        <v xml:space="preserve">, termination_notice: </v>
      </c>
      <c r="L40" t="s">
        <v>71</v>
      </c>
      <c r="M40" t="str">
        <f t="shared" si="5"/>
        <v xml:space="preserve">, payment_status_id: </v>
      </c>
      <c r="N40">
        <v>1</v>
      </c>
      <c r="O40" t="str">
        <f t="shared" si="6"/>
        <v xml:space="preserve">, balance: </v>
      </c>
      <c r="P40">
        <v>0</v>
      </c>
      <c r="Q40" t="str">
        <f t="shared" si="7"/>
        <v xml:space="preserve">, reactivation_date: </v>
      </c>
      <c r="R40" t="s">
        <v>71</v>
      </c>
      <c r="S40" t="str">
        <f t="shared" si="7"/>
        <v xml:space="preserve">, expiration_date: </v>
      </c>
      <c r="T40" t="str">
        <f>""""&amp;TEXT(VLOOKUP($B40,'[1]Client Information'!$C$5:$N$71,6,FALSE),"YYYY-MM-DD")&amp;""""</f>
        <v>"2015-10-09"</v>
      </c>
      <c r="U40" t="str">
        <f t="shared" si="7"/>
        <v xml:space="preserve">, annual_fee: </v>
      </c>
      <c r="V40">
        <f>VLOOKUP($B40,'[1]Client Information'!$C$5:$N$71,5,FALSE)</f>
        <v>65000</v>
      </c>
      <c r="W40" t="str">
        <f t="shared" si="7"/>
        <v xml:space="preserve">, sales_rep_id: </v>
      </c>
      <c r="X40">
        <v>1</v>
      </c>
      <c r="Y40" t="str">
        <f t="shared" si="8"/>
        <v xml:space="preserve">, contract_type: </v>
      </c>
      <c r="Z40" t="str">
        <f>""""&amp;VLOOKUP($B40,'[1]Client Information'!$C$5:$N$71,3,FALSE)&amp;""""</f>
        <v>"Hospital"</v>
      </c>
      <c r="AA40" t="s">
        <v>73</v>
      </c>
      <c r="AB40" t="str">
        <f t="shared" si="9"/>
        <v>{client_id: 54, last_edited_by: 1, last_contact_date: "2015-08-12", exec_sponsor: "Toni Upton", termination_notice: "", payment_status_id: 1, balance: 0, reactivation_date: "", expiration_date: "2015-10-09", annual_fee: 65000, sales_rep_id: 1, contract_type: "Hospital"},</v>
      </c>
    </row>
    <row r="41" spans="1:28">
      <c r="A41">
        <v>55</v>
      </c>
      <c r="B41" t="s">
        <v>41</v>
      </c>
      <c r="C41" t="str">
        <f t="shared" si="0"/>
        <v xml:space="preserve">{client_id: </v>
      </c>
      <c r="D41">
        <f t="shared" si="1"/>
        <v>55</v>
      </c>
      <c r="E41" t="str">
        <f t="shared" si="0"/>
        <v xml:space="preserve">, last_edited_by: </v>
      </c>
      <c r="F41">
        <v>1</v>
      </c>
      <c r="G41" t="str">
        <f t="shared" si="2"/>
        <v xml:space="preserve">, last_contact_date: </v>
      </c>
      <c r="H41" t="str">
        <f>""""&amp;TEXT(VLOOKUP($B41,'[1]Client Information'!$C$5:$N$71,12,FALSE),"YYYY-MM-DD")&amp;""""</f>
        <v>"2015-08-28"</v>
      </c>
      <c r="I41" t="str">
        <f t="shared" si="3"/>
        <v xml:space="preserve">, exec_sponsor: </v>
      </c>
      <c r="J41" t="str">
        <f>""""&amp;VLOOKUP($B41,'[1]Client Information'!$C$5:$N$71,11,FALSE)&amp;""""</f>
        <v>"Robert Hellman"</v>
      </c>
      <c r="K41" t="str">
        <f t="shared" si="4"/>
        <v xml:space="preserve">, termination_notice: </v>
      </c>
      <c r="L41" t="s">
        <v>71</v>
      </c>
      <c r="M41" t="str">
        <f t="shared" si="5"/>
        <v xml:space="preserve">, payment_status_id: </v>
      </c>
      <c r="N41">
        <v>1</v>
      </c>
      <c r="O41" t="str">
        <f t="shared" si="6"/>
        <v xml:space="preserve">, balance: </v>
      </c>
      <c r="P41">
        <v>0</v>
      </c>
      <c r="Q41" t="str">
        <f t="shared" si="7"/>
        <v xml:space="preserve">, reactivation_date: </v>
      </c>
      <c r="R41" t="s">
        <v>71</v>
      </c>
      <c r="S41" t="str">
        <f t="shared" si="7"/>
        <v xml:space="preserve">, expiration_date: </v>
      </c>
      <c r="T41" t="str">
        <f>""""&amp;TEXT(VLOOKUP($B41,'[1]Client Information'!$C$5:$N$71,6,FALSE),"YYYY-MM-DD")&amp;""""</f>
        <v>"2016-05-31"</v>
      </c>
      <c r="U41" t="str">
        <f t="shared" si="7"/>
        <v xml:space="preserve">, annual_fee: </v>
      </c>
      <c r="V41">
        <f>VLOOKUP($B41,'[1]Client Information'!$C$5:$N$71,5,FALSE)</f>
        <v>24720</v>
      </c>
      <c r="W41" t="str">
        <f t="shared" si="7"/>
        <v xml:space="preserve">, sales_rep_id: </v>
      </c>
      <c r="X41">
        <v>1</v>
      </c>
      <c r="Y41" t="str">
        <f t="shared" si="8"/>
        <v xml:space="preserve">, contract_type: </v>
      </c>
      <c r="Z41" t="str">
        <f>""""&amp;VLOOKUP($B41,'[1]Client Information'!$C$5:$N$71,3,FALSE)&amp;""""</f>
        <v>"Combo"</v>
      </c>
      <c r="AA41" t="s">
        <v>73</v>
      </c>
      <c r="AB41" t="str">
        <f t="shared" si="9"/>
        <v>{client_id: 55, last_edited_by: 1, last_contact_date: "2015-08-28", exec_sponsor: "Robert Hellman", termination_notice: "", payment_status_id: 1, balance: 0, reactivation_date: "", expiration_date: "2016-05-31", annual_fee: 24720, sales_rep_id: 1, contract_type: "Combo"},</v>
      </c>
    </row>
    <row r="42" spans="1:28">
      <c r="A42">
        <v>56</v>
      </c>
      <c r="B42" t="s">
        <v>42</v>
      </c>
      <c r="C42" t="str">
        <f t="shared" si="0"/>
        <v xml:space="preserve">{client_id: </v>
      </c>
      <c r="D42">
        <f t="shared" si="1"/>
        <v>56</v>
      </c>
      <c r="E42" t="str">
        <f t="shared" si="0"/>
        <v xml:space="preserve">, last_edited_by: </v>
      </c>
      <c r="F42">
        <v>1</v>
      </c>
      <c r="G42" t="str">
        <f t="shared" si="2"/>
        <v xml:space="preserve">, last_contact_date: </v>
      </c>
      <c r="H42" t="str">
        <f>""""&amp;TEXT(VLOOKUP($B42,'[1]Client Information'!$C$5:$N$71,12,FALSE),"YYYY-MM-DD")&amp;""""</f>
        <v>"2015-09-10"</v>
      </c>
      <c r="I42" t="str">
        <f t="shared" si="3"/>
        <v xml:space="preserve">, exec_sponsor: </v>
      </c>
      <c r="J42" t="str">
        <f>""""&amp;VLOOKUP($B42,'[1]Client Information'!$C$5:$N$71,11,FALSE)&amp;""""</f>
        <v>"Mark Milakis"</v>
      </c>
      <c r="K42" t="str">
        <f t="shared" si="4"/>
        <v xml:space="preserve">, termination_notice: </v>
      </c>
      <c r="L42" t="s">
        <v>71</v>
      </c>
      <c r="M42" t="str">
        <f t="shared" si="5"/>
        <v xml:space="preserve">, payment_status_id: </v>
      </c>
      <c r="N42">
        <v>1</v>
      </c>
      <c r="O42" t="str">
        <f t="shared" si="6"/>
        <v xml:space="preserve">, balance: </v>
      </c>
      <c r="P42">
        <v>0</v>
      </c>
      <c r="Q42" t="str">
        <f t="shared" si="7"/>
        <v xml:space="preserve">, reactivation_date: </v>
      </c>
      <c r="R42" t="s">
        <v>71</v>
      </c>
      <c r="S42" t="str">
        <f t="shared" si="7"/>
        <v xml:space="preserve">, expiration_date: </v>
      </c>
      <c r="T42" t="str">
        <f>""""&amp;TEXT(VLOOKUP($B42,'[1]Client Information'!$C$5:$N$71,6,FALSE),"YYYY-MM-DD")&amp;""""</f>
        <v>"2016-05-16"</v>
      </c>
      <c r="U42" t="str">
        <f t="shared" si="7"/>
        <v xml:space="preserve">, annual_fee: </v>
      </c>
      <c r="V42">
        <f>VLOOKUP($B42,'[1]Client Information'!$C$5:$N$71,5,FALSE)</f>
        <v>75000</v>
      </c>
      <c r="W42" t="str">
        <f t="shared" si="7"/>
        <v xml:space="preserve">, sales_rep_id: </v>
      </c>
      <c r="X42">
        <v>1</v>
      </c>
      <c r="Y42" t="str">
        <f t="shared" si="8"/>
        <v xml:space="preserve">, contract_type: </v>
      </c>
      <c r="Z42" t="str">
        <f>""""&amp;VLOOKUP($B42,'[1]Client Information'!$C$5:$N$71,3,FALSE)&amp;""""</f>
        <v>"Combo"</v>
      </c>
      <c r="AA42" t="s">
        <v>73</v>
      </c>
      <c r="AB42" t="str">
        <f t="shared" si="9"/>
        <v>{client_id: 56, last_edited_by: 1, last_contact_date: "2015-09-10", exec_sponsor: "Mark Milakis", termination_notice: "", payment_status_id: 1, balance: 0, reactivation_date: "", expiration_date: "2016-05-16", annual_fee: 75000, sales_rep_id: 1, contract_type: "Combo"},</v>
      </c>
    </row>
    <row r="43" spans="1:28">
      <c r="A43">
        <v>57</v>
      </c>
      <c r="B43" t="s">
        <v>43</v>
      </c>
      <c r="C43" t="str">
        <f t="shared" si="0"/>
        <v xml:space="preserve">{client_id: </v>
      </c>
      <c r="D43">
        <f t="shared" si="1"/>
        <v>57</v>
      </c>
      <c r="E43" t="str">
        <f t="shared" si="0"/>
        <v xml:space="preserve">, last_edited_by: </v>
      </c>
      <c r="F43">
        <v>1</v>
      </c>
      <c r="G43" t="str">
        <f t="shared" si="2"/>
        <v xml:space="preserve">, last_contact_date: </v>
      </c>
      <c r="H43" t="str">
        <f>""""&amp;TEXT(VLOOKUP($B43,'[1]Client Information'!$C$5:$N$71,12,FALSE),"YYYY-MM-DD")&amp;""""</f>
        <v>"2015-07-18"</v>
      </c>
      <c r="I43" t="str">
        <f t="shared" si="3"/>
        <v xml:space="preserve">, exec_sponsor: </v>
      </c>
      <c r="J43" t="str">
        <f>""""&amp;VLOOKUP($B43,'[1]Client Information'!$C$5:$N$71,11,FALSE)&amp;""""</f>
        <v>"Joshua Rivera"</v>
      </c>
      <c r="K43" t="str">
        <f t="shared" si="4"/>
        <v xml:space="preserve">, termination_notice: </v>
      </c>
      <c r="L43" t="s">
        <v>71</v>
      </c>
      <c r="M43" t="str">
        <f t="shared" si="5"/>
        <v xml:space="preserve">, payment_status_id: </v>
      </c>
      <c r="N43">
        <v>1</v>
      </c>
      <c r="O43" t="str">
        <f t="shared" si="6"/>
        <v xml:space="preserve">, balance: </v>
      </c>
      <c r="P43">
        <v>0</v>
      </c>
      <c r="Q43" t="str">
        <f t="shared" si="7"/>
        <v xml:space="preserve">, reactivation_date: </v>
      </c>
      <c r="R43" t="s">
        <v>71</v>
      </c>
      <c r="S43" t="str">
        <f t="shared" si="7"/>
        <v xml:space="preserve">, expiration_date: </v>
      </c>
      <c r="T43" t="str">
        <f>""""&amp;TEXT(VLOOKUP($B43,'[1]Client Information'!$C$5:$N$71,6,FALSE),"YYYY-MM-DD")&amp;""""</f>
        <v>"2017-01-14"</v>
      </c>
      <c r="U43" t="str">
        <f t="shared" si="7"/>
        <v xml:space="preserve">, annual_fee: </v>
      </c>
      <c r="V43">
        <f>VLOOKUP($B43,'[1]Client Information'!$C$5:$N$71,5,FALSE)</f>
        <v>30000</v>
      </c>
      <c r="W43" t="str">
        <f t="shared" si="7"/>
        <v xml:space="preserve">, sales_rep_id: </v>
      </c>
      <c r="X43">
        <v>2</v>
      </c>
      <c r="Y43" t="str">
        <f t="shared" si="8"/>
        <v xml:space="preserve">, contract_type: </v>
      </c>
      <c r="Z43" t="str">
        <f>""""&amp;VLOOKUP($B43,'[1]Client Information'!$C$5:$N$71,3,FALSE)&amp;""""</f>
        <v>"Hospital"</v>
      </c>
      <c r="AA43" t="s">
        <v>73</v>
      </c>
      <c r="AB43" t="str">
        <f t="shared" si="9"/>
        <v>{client_id: 57, last_edited_by: 1, last_contact_date: "2015-07-18", exec_sponsor: "Joshua Rivera", termination_notice: "", payment_status_id: 1, balance: 0, reactivation_date: "", expiration_date: "2017-01-14", annual_fee: 30000, sales_rep_id: 2, contract_type: "Hospital"},</v>
      </c>
    </row>
    <row r="44" spans="1:28">
      <c r="A44">
        <v>58</v>
      </c>
      <c r="B44" t="s">
        <v>44</v>
      </c>
      <c r="C44" t="str">
        <f t="shared" si="0"/>
        <v xml:space="preserve">{client_id: </v>
      </c>
      <c r="D44">
        <f t="shared" si="1"/>
        <v>58</v>
      </c>
      <c r="E44" t="str">
        <f t="shared" si="0"/>
        <v xml:space="preserve">, last_edited_by: </v>
      </c>
      <c r="F44">
        <v>1</v>
      </c>
      <c r="G44" t="str">
        <f t="shared" si="2"/>
        <v xml:space="preserve">, last_contact_date: </v>
      </c>
      <c r="H44" t="str">
        <f>""""&amp;TEXT(VLOOKUP($B44,'[1]Client Information'!$C$5:$N$71,12,FALSE),"YYYY-MM-DD")&amp;""""</f>
        <v>"2015-07-18"</v>
      </c>
      <c r="I44" t="str">
        <f t="shared" si="3"/>
        <v xml:space="preserve">, exec_sponsor: </v>
      </c>
      <c r="J44" t="str">
        <f>""""&amp;VLOOKUP($B44,'[1]Client Information'!$C$5:$N$71,11,FALSE)&amp;""""</f>
        <v>"Jana Danielson"</v>
      </c>
      <c r="K44" t="str">
        <f t="shared" si="4"/>
        <v xml:space="preserve">, termination_notice: </v>
      </c>
      <c r="L44" t="s">
        <v>71</v>
      </c>
      <c r="M44" t="str">
        <f t="shared" si="5"/>
        <v xml:space="preserve">, payment_status_id: </v>
      </c>
      <c r="N44">
        <v>1</v>
      </c>
      <c r="O44" t="str">
        <f t="shared" si="6"/>
        <v xml:space="preserve">, balance: </v>
      </c>
      <c r="P44">
        <v>0</v>
      </c>
      <c r="Q44" t="str">
        <f t="shared" si="7"/>
        <v xml:space="preserve">, reactivation_date: </v>
      </c>
      <c r="R44" t="s">
        <v>71</v>
      </c>
      <c r="S44" t="str">
        <f t="shared" si="7"/>
        <v xml:space="preserve">, expiration_date: </v>
      </c>
      <c r="T44" t="str">
        <f>""""&amp;TEXT(VLOOKUP($B44,'[1]Client Information'!$C$5:$N$71,6,FALSE),"YYYY-MM-DD")&amp;""""</f>
        <v>"2016-03-18"</v>
      </c>
      <c r="U44" t="str">
        <f t="shared" si="7"/>
        <v xml:space="preserve">, annual_fee: </v>
      </c>
      <c r="V44">
        <f>VLOOKUP($B44,'[1]Client Information'!$C$5:$N$71,5,FALSE)</f>
        <v>45000</v>
      </c>
      <c r="W44" t="str">
        <f t="shared" si="7"/>
        <v xml:space="preserve">, sales_rep_id: </v>
      </c>
      <c r="X44">
        <v>2</v>
      </c>
      <c r="Y44" t="str">
        <f t="shared" si="8"/>
        <v xml:space="preserve">, contract_type: </v>
      </c>
      <c r="Z44" t="str">
        <f>""""&amp;VLOOKUP($B44,'[1]Client Information'!$C$5:$N$71,3,FALSE)&amp;""""</f>
        <v>"Combo"</v>
      </c>
      <c r="AA44" t="s">
        <v>73</v>
      </c>
      <c r="AB44" t="str">
        <f t="shared" si="9"/>
        <v>{client_id: 58, last_edited_by: 1, last_contact_date: "2015-07-18", exec_sponsor: "Jana Danielson", termination_notice: "", payment_status_id: 1, balance: 0, reactivation_date: "", expiration_date: "2016-03-18", annual_fee: 45000, sales_rep_id: 2, contract_type: "Combo"},</v>
      </c>
    </row>
    <row r="45" spans="1:28">
      <c r="A45">
        <v>59</v>
      </c>
      <c r="B45" t="s">
        <v>45</v>
      </c>
      <c r="C45" t="str">
        <f t="shared" si="0"/>
        <v xml:space="preserve">{client_id: </v>
      </c>
      <c r="D45">
        <f t="shared" si="1"/>
        <v>59</v>
      </c>
      <c r="E45" t="str">
        <f t="shared" si="0"/>
        <v xml:space="preserve">, last_edited_by: </v>
      </c>
      <c r="F45">
        <v>1</v>
      </c>
      <c r="G45" t="str">
        <f t="shared" si="2"/>
        <v xml:space="preserve">, last_contact_date: </v>
      </c>
      <c r="H45" t="str">
        <f>""""&amp;TEXT(VLOOKUP($B45,'[1]Client Information'!$C$5:$N$71,12,FALSE),"YYYY-MM-DD")&amp;""""</f>
        <v>"2015-07-07"</v>
      </c>
      <c r="I45" t="str">
        <f t="shared" si="3"/>
        <v xml:space="preserve">, exec_sponsor: </v>
      </c>
      <c r="J45" t="str">
        <f>""""&amp;VLOOKUP($B45,'[1]Client Information'!$C$5:$N$71,11,FALSE)&amp;""""</f>
        <v>"Ron Tapnio"</v>
      </c>
      <c r="K45" t="str">
        <f t="shared" si="4"/>
        <v xml:space="preserve">, termination_notice: </v>
      </c>
      <c r="L45" t="s">
        <v>71</v>
      </c>
      <c r="M45" t="str">
        <f t="shared" si="5"/>
        <v xml:space="preserve">, payment_status_id: </v>
      </c>
      <c r="N45">
        <v>1</v>
      </c>
      <c r="O45" t="str">
        <f t="shared" si="6"/>
        <v xml:space="preserve">, balance: </v>
      </c>
      <c r="P45">
        <v>0</v>
      </c>
      <c r="Q45" t="str">
        <f t="shared" si="7"/>
        <v xml:space="preserve">, reactivation_date: </v>
      </c>
      <c r="R45" t="s">
        <v>71</v>
      </c>
      <c r="S45" t="str">
        <f t="shared" si="7"/>
        <v xml:space="preserve">, expiration_date: </v>
      </c>
      <c r="T45" t="str">
        <f>""""&amp;TEXT(VLOOKUP($B45,'[1]Client Information'!$C$5:$N$71,6,FALSE),"YYYY-MM-DD")&amp;""""</f>
        <v>"2016-05-10"</v>
      </c>
      <c r="U45" t="str">
        <f t="shared" si="7"/>
        <v xml:space="preserve">, annual_fee: </v>
      </c>
      <c r="V45">
        <f>VLOOKUP($B45,'[1]Client Information'!$C$5:$N$71,5,FALSE)</f>
        <v>26000</v>
      </c>
      <c r="W45" t="str">
        <f t="shared" si="7"/>
        <v xml:space="preserve">, sales_rep_id: </v>
      </c>
      <c r="X45">
        <v>2</v>
      </c>
      <c r="Y45" t="str">
        <f t="shared" si="8"/>
        <v xml:space="preserve">, contract_type: </v>
      </c>
      <c r="Z45" t="str">
        <f>""""&amp;VLOOKUP($B45,'[1]Client Information'!$C$5:$N$71,3,FALSE)&amp;""""</f>
        <v>"Hospital"</v>
      </c>
      <c r="AA45" t="s">
        <v>73</v>
      </c>
      <c r="AB45" t="str">
        <f t="shared" si="9"/>
        <v>{client_id: 59, last_edited_by: 1, last_contact_date: "2015-07-07", exec_sponsor: "Ron Tapnio", termination_notice: "", payment_status_id: 1, balance: 0, reactivation_date: "", expiration_date: "2016-05-10", annual_fee: 26000, sales_rep_id: 2, contract_type: "Hospital"},</v>
      </c>
    </row>
    <row r="46" spans="1:28">
      <c r="A46">
        <v>60</v>
      </c>
      <c r="B46" t="s">
        <v>46</v>
      </c>
      <c r="C46" t="str">
        <f t="shared" si="0"/>
        <v xml:space="preserve">{client_id: </v>
      </c>
      <c r="D46">
        <f t="shared" si="1"/>
        <v>60</v>
      </c>
      <c r="E46" t="str">
        <f t="shared" si="0"/>
        <v xml:space="preserve">, last_edited_by: </v>
      </c>
      <c r="F46">
        <v>1</v>
      </c>
      <c r="G46" t="str">
        <f t="shared" si="2"/>
        <v xml:space="preserve">, last_contact_date: </v>
      </c>
      <c r="H46" t="str">
        <f>""""&amp;TEXT(VLOOKUP($B46,'[1]Client Information'!$C$5:$N$71,12,FALSE),"YYYY-MM-DD")&amp;""""</f>
        <v>"2015-07-18"</v>
      </c>
      <c r="I46" t="str">
        <f t="shared" si="3"/>
        <v xml:space="preserve">, exec_sponsor: </v>
      </c>
      <c r="J46" t="str">
        <f>""""&amp;VLOOKUP($B46,'[1]Client Information'!$C$5:$N$71,11,FALSE)&amp;""""</f>
        <v>"Blake Garin"</v>
      </c>
      <c r="K46" t="str">
        <f t="shared" si="4"/>
        <v xml:space="preserve">, termination_notice: </v>
      </c>
      <c r="L46" t="s">
        <v>71</v>
      </c>
      <c r="M46" t="str">
        <f t="shared" si="5"/>
        <v xml:space="preserve">, payment_status_id: </v>
      </c>
      <c r="N46">
        <v>1</v>
      </c>
      <c r="O46" t="str">
        <f t="shared" si="6"/>
        <v xml:space="preserve">, balance: </v>
      </c>
      <c r="P46">
        <v>0</v>
      </c>
      <c r="Q46" t="str">
        <f t="shared" si="7"/>
        <v xml:space="preserve">, reactivation_date: </v>
      </c>
      <c r="R46" t="s">
        <v>71</v>
      </c>
      <c r="S46" t="str">
        <f t="shared" si="7"/>
        <v xml:space="preserve">, expiration_date: </v>
      </c>
      <c r="T46" t="str">
        <f>""""&amp;TEXT(VLOOKUP($B46,'[1]Client Information'!$C$5:$N$71,6,FALSE),"YYYY-MM-DD")&amp;""""</f>
        <v>"2016-10-01"</v>
      </c>
      <c r="U46" t="str">
        <f t="shared" si="7"/>
        <v xml:space="preserve">, annual_fee: </v>
      </c>
      <c r="V46">
        <f>VLOOKUP($B46,'[1]Client Information'!$C$5:$N$71,5,FALSE)</f>
        <v>55000</v>
      </c>
      <c r="W46" t="str">
        <f t="shared" si="7"/>
        <v xml:space="preserve">, sales_rep_id: </v>
      </c>
      <c r="X46">
        <v>1</v>
      </c>
      <c r="Y46" t="str">
        <f t="shared" si="8"/>
        <v xml:space="preserve">, contract_type: </v>
      </c>
      <c r="Z46" t="str">
        <f>""""&amp;VLOOKUP($B46,'[1]Client Information'!$C$5:$N$71,3,FALSE)&amp;""""</f>
        <v>"Combo"</v>
      </c>
      <c r="AA46" t="s">
        <v>73</v>
      </c>
      <c r="AB46" t="str">
        <f t="shared" si="9"/>
        <v>{client_id: 60, last_edited_by: 1, last_contact_date: "2015-07-18", exec_sponsor: "Blake Garin", termination_notice: "", payment_status_id: 1, balance: 0, reactivation_date: "", expiration_date: "2016-10-01", annual_fee: 55000, sales_rep_id: 1, contract_type: "Combo"},</v>
      </c>
    </row>
    <row r="47" spans="1:28">
      <c r="A47">
        <v>61</v>
      </c>
      <c r="B47" t="s">
        <v>47</v>
      </c>
      <c r="C47" t="str">
        <f t="shared" si="0"/>
        <v xml:space="preserve">{client_id: </v>
      </c>
      <c r="D47">
        <f t="shared" si="1"/>
        <v>61</v>
      </c>
      <c r="E47" t="str">
        <f t="shared" si="0"/>
        <v xml:space="preserve">, last_edited_by: </v>
      </c>
      <c r="F47">
        <v>1</v>
      </c>
      <c r="G47" t="str">
        <f t="shared" si="2"/>
        <v xml:space="preserve">, last_contact_date: </v>
      </c>
      <c r="H47" t="str">
        <f>""""&amp;TEXT(VLOOKUP($B47,'[1]Client Information'!$C$5:$N$71,12,FALSE),"YYYY-MM-DD")&amp;""""</f>
        <v>"2015-09-10"</v>
      </c>
      <c r="I47" t="str">
        <f t="shared" si="3"/>
        <v xml:space="preserve">, exec_sponsor: </v>
      </c>
      <c r="J47" t="str">
        <f>""""&amp;VLOOKUP($B47,'[1]Client Information'!$C$5:$N$71,11,FALSE)&amp;""""</f>
        <v>"Debra Lowe"</v>
      </c>
      <c r="K47" t="str">
        <f t="shared" si="4"/>
        <v xml:space="preserve">, termination_notice: </v>
      </c>
      <c r="L47" t="s">
        <v>71</v>
      </c>
      <c r="M47" t="str">
        <f t="shared" si="5"/>
        <v xml:space="preserve">, payment_status_id: </v>
      </c>
      <c r="N47">
        <v>1</v>
      </c>
      <c r="O47" t="str">
        <f t="shared" si="6"/>
        <v xml:space="preserve">, balance: </v>
      </c>
      <c r="P47">
        <v>0</v>
      </c>
      <c r="Q47" t="str">
        <f t="shared" si="7"/>
        <v xml:space="preserve">, reactivation_date: </v>
      </c>
      <c r="R47" t="s">
        <v>71</v>
      </c>
      <c r="S47" t="str">
        <f t="shared" si="7"/>
        <v xml:space="preserve">, expiration_date: </v>
      </c>
      <c r="T47" t="str">
        <f>""""&amp;TEXT(VLOOKUP($B47,'[1]Client Information'!$C$5:$N$71,6,FALSE),"YYYY-MM-DD")&amp;""""</f>
        <v>"2017-04-01"</v>
      </c>
      <c r="U47" t="str">
        <f t="shared" si="7"/>
        <v xml:space="preserve">, annual_fee: </v>
      </c>
      <c r="V47">
        <f>VLOOKUP($B47,'[1]Client Information'!$C$5:$N$71,5,FALSE)</f>
        <v>49999</v>
      </c>
      <c r="W47" t="str">
        <f t="shared" si="7"/>
        <v xml:space="preserve">, sales_rep_id: </v>
      </c>
      <c r="X47">
        <v>2</v>
      </c>
      <c r="Y47" t="str">
        <f t="shared" si="8"/>
        <v xml:space="preserve">, contract_type: </v>
      </c>
      <c r="Z47" t="str">
        <f>""""&amp;VLOOKUP($B47,'[1]Client Information'!$C$5:$N$71,3,FALSE)&amp;""""</f>
        <v>"Combo"</v>
      </c>
      <c r="AA47" t="s">
        <v>73</v>
      </c>
      <c r="AB47" t="str">
        <f t="shared" si="9"/>
        <v>{client_id: 61, last_edited_by: 1, last_contact_date: "2015-09-10", exec_sponsor: "Debra Lowe", termination_notice: "", payment_status_id: 1, balance: 0, reactivation_date: "", expiration_date: "2017-04-01", annual_fee: 49999, sales_rep_id: 2, contract_type: "Combo"},</v>
      </c>
    </row>
    <row r="48" spans="1:28">
      <c r="A48">
        <v>62</v>
      </c>
      <c r="B48" t="s">
        <v>48</v>
      </c>
      <c r="C48" t="str">
        <f t="shared" si="0"/>
        <v xml:space="preserve">{client_id: </v>
      </c>
      <c r="D48">
        <f t="shared" si="1"/>
        <v>62</v>
      </c>
      <c r="E48" t="str">
        <f t="shared" si="0"/>
        <v xml:space="preserve">, last_edited_by: </v>
      </c>
      <c r="F48">
        <v>1</v>
      </c>
      <c r="G48" t="str">
        <f t="shared" si="2"/>
        <v xml:space="preserve">, last_contact_date: </v>
      </c>
      <c r="H48" t="str">
        <f>""""&amp;TEXT(VLOOKUP($B48,'[1]Client Information'!$C$5:$N$71,12,FALSE),"YYYY-MM-DD")&amp;""""</f>
        <v>"1900-01-00"</v>
      </c>
      <c r="I48" t="str">
        <f t="shared" si="3"/>
        <v xml:space="preserve">, exec_sponsor: </v>
      </c>
      <c r="J48" t="str">
        <f>""""&amp;VLOOKUP($B48,'[1]Client Information'!$C$5:$N$71,11,FALSE)&amp;""""</f>
        <v>"Benjamin Goodman"</v>
      </c>
      <c r="K48" t="str">
        <f t="shared" si="4"/>
        <v xml:space="preserve">, termination_notice: </v>
      </c>
      <c r="L48" t="s">
        <v>71</v>
      </c>
      <c r="M48" t="str">
        <f t="shared" si="5"/>
        <v xml:space="preserve">, payment_status_id: </v>
      </c>
      <c r="N48">
        <v>1</v>
      </c>
      <c r="O48" t="str">
        <f t="shared" si="6"/>
        <v xml:space="preserve">, balance: </v>
      </c>
      <c r="P48">
        <v>0</v>
      </c>
      <c r="Q48" t="str">
        <f t="shared" si="7"/>
        <v xml:space="preserve">, reactivation_date: </v>
      </c>
      <c r="R48" t="s">
        <v>71</v>
      </c>
      <c r="S48" t="str">
        <f t="shared" si="7"/>
        <v xml:space="preserve">, expiration_date: </v>
      </c>
      <c r="T48" t="str">
        <f>""""&amp;TEXT(VLOOKUP($B48,'[1]Client Information'!$C$5:$N$71,6,FALSE),"YYYY-MM-DD")&amp;""""</f>
        <v>"2020-05-04"</v>
      </c>
      <c r="U48" t="str">
        <f t="shared" si="7"/>
        <v xml:space="preserve">, annual_fee: </v>
      </c>
      <c r="V48">
        <f>VLOOKUP($B48,'[1]Client Information'!$C$5:$N$71,5,FALSE)</f>
        <v>198460</v>
      </c>
      <c r="W48" t="str">
        <f t="shared" si="7"/>
        <v xml:space="preserve">, sales_rep_id: </v>
      </c>
      <c r="X48">
        <v>1</v>
      </c>
      <c r="Y48" t="str">
        <f t="shared" si="8"/>
        <v xml:space="preserve">, contract_type: </v>
      </c>
      <c r="Z48" t="str">
        <f>""""&amp;VLOOKUP($B48,'[1]Client Information'!$C$5:$N$71,3,FALSE)&amp;""""</f>
        <v>"Hospital"</v>
      </c>
      <c r="AA48" t="s">
        <v>73</v>
      </c>
      <c r="AB48" t="str">
        <f t="shared" si="9"/>
        <v>{client_id: 62, last_edited_by: 1, last_contact_date: "1900-01-00", exec_sponsor: "Benjamin Goodman", termination_notice: "", payment_status_id: 1, balance: 0, reactivation_date: "", expiration_date: "2020-05-04", annual_fee: 198460, sales_rep_id: 1, contract_type: "Hospital"},</v>
      </c>
    </row>
    <row r="49" spans="1:28">
      <c r="A49">
        <v>63</v>
      </c>
      <c r="B49" t="s">
        <v>49</v>
      </c>
      <c r="C49" t="str">
        <f t="shared" si="0"/>
        <v xml:space="preserve">{client_id: </v>
      </c>
      <c r="D49">
        <f t="shared" si="1"/>
        <v>63</v>
      </c>
      <c r="E49" t="str">
        <f t="shared" si="0"/>
        <v xml:space="preserve">, last_edited_by: </v>
      </c>
      <c r="F49">
        <v>1</v>
      </c>
      <c r="G49" t="str">
        <f t="shared" si="2"/>
        <v xml:space="preserve">, last_contact_date: </v>
      </c>
      <c r="H49" t="str">
        <f>""""&amp;TEXT(VLOOKUP($B49,'[1]Client Information'!$C$5:$N$71,12,FALSE),"YYYY-MM-DD")&amp;""""</f>
        <v>"2015-08-11"</v>
      </c>
      <c r="I49" t="str">
        <f t="shared" si="3"/>
        <v xml:space="preserve">, exec_sponsor: </v>
      </c>
      <c r="J49" t="str">
        <f>""""&amp;VLOOKUP($B49,'[1]Client Information'!$C$5:$N$71,11,FALSE)&amp;""""</f>
        <v>"Michelle Farrell"</v>
      </c>
      <c r="K49" t="str">
        <f t="shared" si="4"/>
        <v xml:space="preserve">, termination_notice: </v>
      </c>
      <c r="L49" t="s">
        <v>71</v>
      </c>
      <c r="M49" t="str">
        <f t="shared" si="5"/>
        <v xml:space="preserve">, payment_status_id: </v>
      </c>
      <c r="N49">
        <v>1</v>
      </c>
      <c r="O49" t="str">
        <f t="shared" si="6"/>
        <v xml:space="preserve">, balance: </v>
      </c>
      <c r="P49">
        <v>0</v>
      </c>
      <c r="Q49" t="str">
        <f t="shared" si="7"/>
        <v xml:space="preserve">, reactivation_date: </v>
      </c>
      <c r="R49" t="s">
        <v>71</v>
      </c>
      <c r="S49" t="str">
        <f t="shared" si="7"/>
        <v xml:space="preserve">, expiration_date: </v>
      </c>
      <c r="T49" t="str">
        <f>""""&amp;TEXT(VLOOKUP($B49,'[1]Client Information'!$C$5:$N$71,6,FALSE),"YYYY-MM-DD")&amp;""""</f>
        <v>"2015-08-16"</v>
      </c>
      <c r="U49" t="str">
        <f t="shared" si="7"/>
        <v xml:space="preserve">, annual_fee: </v>
      </c>
      <c r="V49">
        <f>VLOOKUP($B49,'[1]Client Information'!$C$5:$N$71,5,FALSE)</f>
        <v>75000</v>
      </c>
      <c r="W49" t="str">
        <f t="shared" si="7"/>
        <v xml:space="preserve">, sales_rep_id: </v>
      </c>
      <c r="X49">
        <v>1</v>
      </c>
      <c r="Y49" t="str">
        <f t="shared" si="8"/>
        <v xml:space="preserve">, contract_type: </v>
      </c>
      <c r="Z49" t="str">
        <f>""""&amp;VLOOKUP($B49,'[1]Client Information'!$C$5:$N$71,3,FALSE)&amp;""""</f>
        <v>"Combo"</v>
      </c>
      <c r="AA49" t="s">
        <v>73</v>
      </c>
      <c r="AB49" t="str">
        <f t="shared" si="9"/>
        <v>{client_id: 63, last_edited_by: 1, last_contact_date: "2015-08-11", exec_sponsor: "Michelle Farrell", termination_notice: "", payment_status_id: 1, balance: 0, reactivation_date: "", expiration_date: "2015-08-16", annual_fee: 75000, sales_rep_id: 1, contract_type: "Combo"},</v>
      </c>
    </row>
    <row r="50" spans="1:28">
      <c r="A50">
        <v>64</v>
      </c>
      <c r="B50" t="s">
        <v>50</v>
      </c>
      <c r="C50" t="str">
        <f t="shared" si="0"/>
        <v xml:space="preserve">{client_id: </v>
      </c>
      <c r="D50">
        <f t="shared" si="1"/>
        <v>64</v>
      </c>
      <c r="E50" t="str">
        <f t="shared" si="0"/>
        <v xml:space="preserve">, last_edited_by: </v>
      </c>
      <c r="F50">
        <v>1</v>
      </c>
      <c r="G50" t="str">
        <f t="shared" si="2"/>
        <v xml:space="preserve">, last_contact_date: </v>
      </c>
      <c r="H50" t="str">
        <f>""""&amp;TEXT(VLOOKUP($B50,'[1]Client Information'!$C$5:$N$71,12,FALSE),"YYYY-MM-DD")&amp;""""</f>
        <v>"2015-07-06"</v>
      </c>
      <c r="I50" t="str">
        <f t="shared" si="3"/>
        <v xml:space="preserve">, exec_sponsor: </v>
      </c>
      <c r="J50" t="str">
        <f>""""&amp;VLOOKUP($B50,'[1]Client Information'!$C$5:$N$71,11,FALSE)&amp;""""</f>
        <v>"John Jewula"</v>
      </c>
      <c r="K50" t="str">
        <f t="shared" si="4"/>
        <v xml:space="preserve">, termination_notice: </v>
      </c>
      <c r="L50" t="s">
        <v>71</v>
      </c>
      <c r="M50" t="str">
        <f t="shared" si="5"/>
        <v xml:space="preserve">, payment_status_id: </v>
      </c>
      <c r="N50">
        <v>1</v>
      </c>
      <c r="O50" t="str">
        <f t="shared" si="6"/>
        <v xml:space="preserve">, balance: </v>
      </c>
      <c r="P50">
        <v>0</v>
      </c>
      <c r="Q50" t="str">
        <f t="shared" si="7"/>
        <v xml:space="preserve">, reactivation_date: </v>
      </c>
      <c r="R50" t="s">
        <v>71</v>
      </c>
      <c r="S50" t="str">
        <f t="shared" si="7"/>
        <v xml:space="preserve">, expiration_date: </v>
      </c>
      <c r="T50" t="str">
        <f>""""&amp;TEXT(VLOOKUP($B50,'[1]Client Information'!$C$5:$N$71,6,FALSE),"YYYY-MM-DD")&amp;""""</f>
        <v>"2016-01-15"</v>
      </c>
      <c r="U50" t="str">
        <f t="shared" si="7"/>
        <v xml:space="preserve">, annual_fee: </v>
      </c>
      <c r="V50">
        <f>VLOOKUP($B50,'[1]Client Information'!$C$5:$N$71,5,FALSE)</f>
        <v>22000</v>
      </c>
      <c r="W50" t="str">
        <f t="shared" si="7"/>
        <v xml:space="preserve">, sales_rep_id: </v>
      </c>
      <c r="X50">
        <v>2</v>
      </c>
      <c r="Y50" t="str">
        <f t="shared" si="8"/>
        <v xml:space="preserve">, contract_type: </v>
      </c>
      <c r="Z50" t="str">
        <f>""""&amp;VLOOKUP($B50,'[1]Client Information'!$C$5:$N$71,3,FALSE)&amp;""""</f>
        <v>"Hospital"</v>
      </c>
      <c r="AA50" t="s">
        <v>73</v>
      </c>
      <c r="AB50" t="str">
        <f t="shared" si="9"/>
        <v>{client_id: 64, last_edited_by: 1, last_contact_date: "2015-07-06", exec_sponsor: "John Jewula", termination_notice: "", payment_status_id: 1, balance: 0, reactivation_date: "", expiration_date: "2016-01-15", annual_fee: 22000, sales_rep_id: 2, contract_type: "Hospital"},</v>
      </c>
    </row>
    <row r="51" spans="1:28">
      <c r="A51">
        <v>65</v>
      </c>
      <c r="B51" t="s">
        <v>51</v>
      </c>
      <c r="C51" t="str">
        <f t="shared" si="0"/>
        <v xml:space="preserve">{client_id: </v>
      </c>
      <c r="D51">
        <f t="shared" si="1"/>
        <v>65</v>
      </c>
      <c r="E51" t="str">
        <f t="shared" si="0"/>
        <v xml:space="preserve">, last_edited_by: </v>
      </c>
      <c r="F51">
        <v>1</v>
      </c>
      <c r="G51" t="str">
        <f t="shared" si="2"/>
        <v xml:space="preserve">, last_contact_date: </v>
      </c>
      <c r="H51" t="str">
        <f>""""&amp;TEXT(VLOOKUP($B51,'[1]Client Information'!$C$5:$N$71,12,FALSE),"YYYY-MM-DD")&amp;""""</f>
        <v>"2015-07-06"</v>
      </c>
      <c r="I51" t="str">
        <f t="shared" si="3"/>
        <v xml:space="preserve">, exec_sponsor: </v>
      </c>
      <c r="J51" t="str">
        <f>""""&amp;VLOOKUP($B51,'[1]Client Information'!$C$5:$N$71,11,FALSE)&amp;""""</f>
        <v>"Mike O'Donnell"</v>
      </c>
      <c r="K51" t="str">
        <f t="shared" si="4"/>
        <v xml:space="preserve">, termination_notice: </v>
      </c>
      <c r="L51" t="s">
        <v>71</v>
      </c>
      <c r="M51" t="str">
        <f t="shared" si="5"/>
        <v xml:space="preserve">, payment_status_id: </v>
      </c>
      <c r="N51">
        <v>1</v>
      </c>
      <c r="O51" t="str">
        <f t="shared" si="6"/>
        <v xml:space="preserve">, balance: </v>
      </c>
      <c r="P51">
        <v>0</v>
      </c>
      <c r="Q51" t="str">
        <f t="shared" si="7"/>
        <v xml:space="preserve">, reactivation_date: </v>
      </c>
      <c r="R51" t="s">
        <v>71</v>
      </c>
      <c r="S51" t="str">
        <f t="shared" si="7"/>
        <v xml:space="preserve">, expiration_date: </v>
      </c>
      <c r="T51" t="str">
        <f>""""&amp;TEXT(VLOOKUP($B51,'[1]Client Information'!$C$5:$N$71,6,FALSE),"YYYY-MM-DD")&amp;""""</f>
        <v>"2017-10-04"</v>
      </c>
      <c r="U51" t="str">
        <f t="shared" si="7"/>
        <v xml:space="preserve">, annual_fee: </v>
      </c>
      <c r="V51">
        <f>VLOOKUP($B51,'[1]Client Information'!$C$5:$N$71,5,FALSE)</f>
        <v>18000</v>
      </c>
      <c r="W51" t="str">
        <f t="shared" si="7"/>
        <v xml:space="preserve">, sales_rep_id: </v>
      </c>
      <c r="X51">
        <v>2</v>
      </c>
      <c r="Y51" t="str">
        <f t="shared" si="8"/>
        <v xml:space="preserve">, contract_type: </v>
      </c>
      <c r="Z51" t="str">
        <f>""""&amp;VLOOKUP($B51,'[1]Client Information'!$C$5:$N$71,3,FALSE)&amp;""""</f>
        <v>"Hospital"</v>
      </c>
      <c r="AA51" t="s">
        <v>73</v>
      </c>
      <c r="AB51" t="str">
        <f t="shared" si="9"/>
        <v>{client_id: 65, last_edited_by: 1, last_contact_date: "2015-07-06", exec_sponsor: "Mike O'Donnell", termination_notice: "", payment_status_id: 1, balance: 0, reactivation_date: "", expiration_date: "2017-10-04", annual_fee: 18000, sales_rep_id: 2, contract_type: "Hospital"},</v>
      </c>
    </row>
    <row r="52" spans="1:28">
      <c r="A52">
        <v>66</v>
      </c>
      <c r="B52" t="s">
        <v>52</v>
      </c>
      <c r="C52" t="str">
        <f t="shared" si="0"/>
        <v xml:space="preserve">{client_id: </v>
      </c>
      <c r="D52">
        <f t="shared" si="1"/>
        <v>66</v>
      </c>
      <c r="E52" t="str">
        <f t="shared" si="0"/>
        <v xml:space="preserve">, last_edited_by: </v>
      </c>
      <c r="F52">
        <v>1</v>
      </c>
      <c r="G52" t="str">
        <f t="shared" si="2"/>
        <v xml:space="preserve">, last_contact_date: </v>
      </c>
      <c r="H52" t="str">
        <f>""""&amp;TEXT(VLOOKUP($B52,'[1]Client Information'!$C$5:$N$71,12,FALSE),"YYYY-MM-DD")&amp;""""</f>
        <v>"1900-01-00"</v>
      </c>
      <c r="I52" t="str">
        <f t="shared" si="3"/>
        <v xml:space="preserve">, exec_sponsor: </v>
      </c>
      <c r="J52" t="str">
        <f>""""&amp;VLOOKUP($B52,'[1]Client Information'!$C$5:$N$71,11,FALSE)&amp;""""</f>
        <v>"Renee Ennis"</v>
      </c>
      <c r="K52" t="str">
        <f t="shared" si="4"/>
        <v xml:space="preserve">, termination_notice: </v>
      </c>
      <c r="L52" t="s">
        <v>71</v>
      </c>
      <c r="M52" t="str">
        <f t="shared" si="5"/>
        <v xml:space="preserve">, payment_status_id: </v>
      </c>
      <c r="N52">
        <v>1</v>
      </c>
      <c r="O52" t="str">
        <f t="shared" si="6"/>
        <v xml:space="preserve">, balance: </v>
      </c>
      <c r="P52">
        <v>0</v>
      </c>
      <c r="Q52" t="str">
        <f t="shared" si="7"/>
        <v xml:space="preserve">, reactivation_date: </v>
      </c>
      <c r="R52" t="s">
        <v>71</v>
      </c>
      <c r="S52" t="str">
        <f t="shared" si="7"/>
        <v xml:space="preserve">, expiration_date: </v>
      </c>
      <c r="T52" t="str">
        <f>""""&amp;TEXT(VLOOKUP($B52,'[1]Client Information'!$C$5:$N$71,6,FALSE),"YYYY-MM-DD")&amp;""""</f>
        <v>"2018-05-12"</v>
      </c>
      <c r="U52" t="str">
        <f t="shared" si="7"/>
        <v xml:space="preserve">, annual_fee: </v>
      </c>
      <c r="V52">
        <f>VLOOKUP($B52,'[1]Client Information'!$C$5:$N$71,5,FALSE)</f>
        <v>71760</v>
      </c>
      <c r="W52" t="str">
        <f t="shared" si="7"/>
        <v xml:space="preserve">, sales_rep_id: </v>
      </c>
      <c r="X52">
        <v>1</v>
      </c>
      <c r="Y52" t="str">
        <f t="shared" si="8"/>
        <v xml:space="preserve">, contract_type: </v>
      </c>
      <c r="Z52" t="str">
        <f>""""&amp;VLOOKUP($B52,'[1]Client Information'!$C$5:$N$71,3,FALSE)&amp;""""</f>
        <v>"Combo"</v>
      </c>
      <c r="AA52" t="s">
        <v>73</v>
      </c>
      <c r="AB52" t="str">
        <f t="shared" si="9"/>
        <v>{client_id: 66, last_edited_by: 1, last_contact_date: "1900-01-00", exec_sponsor: "Renee Ennis", termination_notice: "", payment_status_id: 1, balance: 0, reactivation_date: "", expiration_date: "2018-05-12", annual_fee: 71760, sales_rep_id: 1, contract_type: "Combo"},</v>
      </c>
    </row>
    <row r="53" spans="1:28">
      <c r="A53">
        <v>67</v>
      </c>
      <c r="B53" t="s">
        <v>53</v>
      </c>
      <c r="C53" t="str">
        <f t="shared" si="0"/>
        <v xml:space="preserve">{client_id: </v>
      </c>
      <c r="D53">
        <f t="shared" si="1"/>
        <v>67</v>
      </c>
      <c r="E53" t="str">
        <f t="shared" si="0"/>
        <v xml:space="preserve">, last_edited_by: </v>
      </c>
      <c r="F53">
        <v>1</v>
      </c>
      <c r="G53" t="str">
        <f t="shared" si="2"/>
        <v xml:space="preserve">, last_contact_date: </v>
      </c>
      <c r="H53" t="str">
        <f>""""&amp;TEXT(VLOOKUP($B53,'[1]Client Information'!$C$5:$N$71,12,FALSE),"YYYY-MM-DD")&amp;""""</f>
        <v>"2015-09-11"</v>
      </c>
      <c r="I53" t="str">
        <f t="shared" si="3"/>
        <v xml:space="preserve">, exec_sponsor: </v>
      </c>
      <c r="J53" t="str">
        <f>""""&amp;VLOOKUP($B53,'[1]Client Information'!$C$5:$N$71,11,FALSE)&amp;""""</f>
        <v>"Tammi Imm"</v>
      </c>
      <c r="K53" t="str">
        <f t="shared" si="4"/>
        <v xml:space="preserve">, termination_notice: </v>
      </c>
      <c r="L53" t="s">
        <v>71</v>
      </c>
      <c r="M53" t="str">
        <f t="shared" si="5"/>
        <v xml:space="preserve">, payment_status_id: </v>
      </c>
      <c r="N53">
        <v>1</v>
      </c>
      <c r="O53" t="str">
        <f t="shared" si="6"/>
        <v xml:space="preserve">, balance: </v>
      </c>
      <c r="P53">
        <v>0</v>
      </c>
      <c r="Q53" t="str">
        <f t="shared" si="7"/>
        <v xml:space="preserve">, reactivation_date: </v>
      </c>
      <c r="R53" t="s">
        <v>71</v>
      </c>
      <c r="S53" t="str">
        <f t="shared" si="7"/>
        <v xml:space="preserve">, expiration_date: </v>
      </c>
      <c r="T53" t="str">
        <f>""""&amp;TEXT(VLOOKUP($B53,'[1]Client Information'!$C$5:$N$71,6,FALSE),"YYYY-MM-DD")&amp;""""</f>
        <v>"2016-08-30"</v>
      </c>
      <c r="U53" t="str">
        <f t="shared" si="7"/>
        <v xml:space="preserve">, annual_fee: </v>
      </c>
      <c r="V53">
        <f>VLOOKUP($B53,'[1]Client Information'!$C$5:$N$71,5,FALSE)</f>
        <v>35000</v>
      </c>
      <c r="W53" t="str">
        <f t="shared" si="7"/>
        <v xml:space="preserve">, sales_rep_id: </v>
      </c>
      <c r="X53">
        <v>2</v>
      </c>
      <c r="Y53" t="str">
        <f t="shared" si="8"/>
        <v xml:space="preserve">, contract_type: </v>
      </c>
      <c r="Z53" t="str">
        <f>""""&amp;VLOOKUP($B53,'[1]Client Information'!$C$5:$N$71,3,FALSE)&amp;""""</f>
        <v>"Hospital"</v>
      </c>
      <c r="AA53" t="s">
        <v>73</v>
      </c>
      <c r="AB53" t="str">
        <f t="shared" si="9"/>
        <v>{client_id: 67, last_edited_by: 1, last_contact_date: "2015-09-11", exec_sponsor: "Tammi Imm", termination_notice: "", payment_status_id: 1, balance: 0, reactivation_date: "", expiration_date: "2016-08-30", annual_fee: 35000, sales_rep_id: 2, contract_type: "Hospital"},</v>
      </c>
    </row>
    <row r="54" spans="1:28">
      <c r="A54">
        <v>68</v>
      </c>
      <c r="B54" t="s">
        <v>54</v>
      </c>
      <c r="C54" t="str">
        <f t="shared" si="0"/>
        <v xml:space="preserve">{client_id: </v>
      </c>
      <c r="D54">
        <f t="shared" si="1"/>
        <v>68</v>
      </c>
      <c r="E54" t="str">
        <f t="shared" si="0"/>
        <v xml:space="preserve">, last_edited_by: </v>
      </c>
      <c r="F54">
        <v>1</v>
      </c>
      <c r="G54" t="str">
        <f t="shared" si="2"/>
        <v xml:space="preserve">, last_contact_date: </v>
      </c>
      <c r="H54" t="str">
        <f>""""&amp;TEXT(VLOOKUP($B54,'[1]Client Information'!$C$5:$N$71,12,FALSE),"YYYY-MM-DD")&amp;""""</f>
        <v>"2015-09-02"</v>
      </c>
      <c r="I54" t="str">
        <f t="shared" si="3"/>
        <v xml:space="preserve">, exec_sponsor: </v>
      </c>
      <c r="J54" t="str">
        <f>""""&amp;VLOOKUP($B54,'[1]Client Information'!$C$5:$N$71,11,FALSE)&amp;""""</f>
        <v>"Denise Nedza"</v>
      </c>
      <c r="K54" t="str">
        <f t="shared" si="4"/>
        <v xml:space="preserve">, termination_notice: </v>
      </c>
      <c r="L54" t="s">
        <v>71</v>
      </c>
      <c r="M54" t="str">
        <f t="shared" si="5"/>
        <v xml:space="preserve">, payment_status_id: </v>
      </c>
      <c r="N54">
        <v>1</v>
      </c>
      <c r="O54" t="str">
        <f t="shared" si="6"/>
        <v xml:space="preserve">, balance: </v>
      </c>
      <c r="P54">
        <v>0</v>
      </c>
      <c r="Q54" t="str">
        <f t="shared" si="7"/>
        <v xml:space="preserve">, reactivation_date: </v>
      </c>
      <c r="R54" t="s">
        <v>71</v>
      </c>
      <c r="S54" t="str">
        <f t="shared" si="7"/>
        <v xml:space="preserve">, expiration_date: </v>
      </c>
      <c r="T54" t="str">
        <f>""""&amp;TEXT(VLOOKUP($B54,'[1]Client Information'!$C$5:$N$71,6,FALSE),"YYYY-MM-DD")&amp;""""</f>
        <v>"2016-08-30"</v>
      </c>
      <c r="U54" t="str">
        <f t="shared" si="7"/>
        <v xml:space="preserve">, annual_fee: </v>
      </c>
      <c r="V54">
        <f>VLOOKUP($B54,'[1]Client Information'!$C$5:$N$71,5,FALSE)</f>
        <v>30000</v>
      </c>
      <c r="W54" t="str">
        <f t="shared" si="7"/>
        <v xml:space="preserve">, sales_rep_id: </v>
      </c>
      <c r="X54">
        <v>2</v>
      </c>
      <c r="Y54" t="str">
        <f t="shared" si="8"/>
        <v xml:space="preserve">, contract_type: </v>
      </c>
      <c r="Z54" t="str">
        <f>""""&amp;VLOOKUP($B54,'[1]Client Information'!$C$5:$N$71,3,FALSE)&amp;""""</f>
        <v>"Hospital"</v>
      </c>
      <c r="AA54" t="s">
        <v>73</v>
      </c>
      <c r="AB54" t="str">
        <f t="shared" si="9"/>
        <v>{client_id: 68, last_edited_by: 1, last_contact_date: "2015-09-02", exec_sponsor: "Denise Nedza", termination_notice: "", payment_status_id: 1, balance: 0, reactivation_date: "", expiration_date: "2016-08-30", annual_fee: 30000, sales_rep_id: 2, contract_type: "Hospital"},</v>
      </c>
    </row>
    <row r="55" spans="1:28">
      <c r="A55">
        <v>69</v>
      </c>
      <c r="B55" t="s">
        <v>55</v>
      </c>
      <c r="C55" t="str">
        <f t="shared" si="0"/>
        <v xml:space="preserve">{client_id: </v>
      </c>
      <c r="D55">
        <f t="shared" si="1"/>
        <v>69</v>
      </c>
      <c r="E55" t="str">
        <f t="shared" si="0"/>
        <v xml:space="preserve">, last_edited_by: </v>
      </c>
      <c r="F55">
        <v>1</v>
      </c>
      <c r="G55" t="str">
        <f t="shared" si="2"/>
        <v xml:space="preserve">, last_contact_date: </v>
      </c>
      <c r="H55" t="str">
        <f>""""&amp;TEXT(VLOOKUP($B55,'[1]Client Information'!$C$5:$N$71,12,FALSE),"YYYY-MM-DD")&amp;""""</f>
        <v>"2015-09-11"</v>
      </c>
      <c r="I55" t="str">
        <f t="shared" si="3"/>
        <v xml:space="preserve">, exec_sponsor: </v>
      </c>
      <c r="J55" t="str">
        <f>""""&amp;VLOOKUP($B55,'[1]Client Information'!$C$5:$N$71,11,FALSE)&amp;""""</f>
        <v>"Toni Morrison"</v>
      </c>
      <c r="K55" t="str">
        <f t="shared" si="4"/>
        <v xml:space="preserve">, termination_notice: </v>
      </c>
      <c r="L55" t="s">
        <v>71</v>
      </c>
      <c r="M55" t="str">
        <f t="shared" si="5"/>
        <v xml:space="preserve">, payment_status_id: </v>
      </c>
      <c r="N55">
        <v>1</v>
      </c>
      <c r="O55" t="str">
        <f t="shared" si="6"/>
        <v xml:space="preserve">, balance: </v>
      </c>
      <c r="P55">
        <v>0</v>
      </c>
      <c r="Q55" t="str">
        <f t="shared" si="7"/>
        <v xml:space="preserve">, reactivation_date: </v>
      </c>
      <c r="R55" t="s">
        <v>71</v>
      </c>
      <c r="S55" t="str">
        <f t="shared" si="7"/>
        <v xml:space="preserve">, expiration_date: </v>
      </c>
      <c r="T55" t="str">
        <f>""""&amp;TEXT(VLOOKUP($B55,'[1]Client Information'!$C$5:$N$71,6,FALSE),"YYYY-MM-DD")&amp;""""</f>
        <v>"2017-05-06"</v>
      </c>
      <c r="U55" t="str">
        <f t="shared" si="7"/>
        <v xml:space="preserve">, annual_fee: </v>
      </c>
      <c r="V55">
        <f>VLOOKUP($B55,'[1]Client Information'!$C$5:$N$71,5,FALSE)</f>
        <v>100000</v>
      </c>
      <c r="W55" t="str">
        <f t="shared" si="7"/>
        <v xml:space="preserve">, sales_rep_id: </v>
      </c>
      <c r="X55">
        <v>1</v>
      </c>
      <c r="Y55" t="str">
        <f t="shared" si="8"/>
        <v xml:space="preserve">, contract_type: </v>
      </c>
      <c r="Z55" t="str">
        <f>""""&amp;VLOOKUP($B55,'[1]Client Information'!$C$5:$N$71,3,FALSE)&amp;""""</f>
        <v>"Combo"</v>
      </c>
      <c r="AA55" t="s">
        <v>73</v>
      </c>
      <c r="AB55" t="str">
        <f t="shared" si="9"/>
        <v>{client_id: 69, last_edited_by: 1, last_contact_date: "2015-09-11", exec_sponsor: "Toni Morrison", termination_notice: "", payment_status_id: 1, balance: 0, reactivation_date: "", expiration_date: "2017-05-06", annual_fee: 100000, sales_rep_id: 1, contract_type: "Combo"},</v>
      </c>
    </row>
    <row r="56" spans="1:28">
      <c r="A56">
        <v>70</v>
      </c>
      <c r="B56" t="s">
        <v>56</v>
      </c>
      <c r="C56" t="str">
        <f t="shared" si="0"/>
        <v xml:space="preserve">{client_id: </v>
      </c>
      <c r="D56">
        <f t="shared" si="1"/>
        <v>70</v>
      </c>
      <c r="E56" t="str">
        <f t="shared" si="0"/>
        <v xml:space="preserve">, last_edited_by: </v>
      </c>
      <c r="F56">
        <v>1</v>
      </c>
      <c r="G56" t="str">
        <f t="shared" si="2"/>
        <v xml:space="preserve">, last_contact_date: </v>
      </c>
      <c r="H56" t="str">
        <f>""""&amp;TEXT(VLOOKUP($B56,'[1]Client Information'!$C$5:$N$71,12,FALSE),"YYYY-MM-DD")&amp;""""</f>
        <v>"2015-07-31"</v>
      </c>
      <c r="I56" t="str">
        <f t="shared" si="3"/>
        <v xml:space="preserve">, exec_sponsor: </v>
      </c>
      <c r="J56" t="str">
        <f>""""&amp;VLOOKUP($B56,'[1]Client Information'!$C$5:$N$71,11,FALSE)&amp;""""</f>
        <v>"Gary Foster"</v>
      </c>
      <c r="K56" t="str">
        <f t="shared" si="4"/>
        <v xml:space="preserve">, termination_notice: </v>
      </c>
      <c r="L56" t="s">
        <v>71</v>
      </c>
      <c r="M56" t="str">
        <f t="shared" si="5"/>
        <v xml:space="preserve">, payment_status_id: </v>
      </c>
      <c r="N56">
        <v>1</v>
      </c>
      <c r="O56" t="str">
        <f t="shared" si="6"/>
        <v xml:space="preserve">, balance: </v>
      </c>
      <c r="P56">
        <v>0</v>
      </c>
      <c r="Q56" t="str">
        <f t="shared" si="7"/>
        <v xml:space="preserve">, reactivation_date: </v>
      </c>
      <c r="R56" t="s">
        <v>71</v>
      </c>
      <c r="S56" t="str">
        <f t="shared" si="7"/>
        <v xml:space="preserve">, expiration_date: </v>
      </c>
      <c r="T56" t="str">
        <f>""""&amp;TEXT(VLOOKUP($B56,'[1]Client Information'!$C$5:$N$71,6,FALSE),"YYYY-MM-DD")&amp;""""</f>
        <v>"2016-05-14"</v>
      </c>
      <c r="U56" t="str">
        <f t="shared" si="7"/>
        <v xml:space="preserve">, annual_fee: </v>
      </c>
      <c r="V56">
        <f>VLOOKUP($B56,'[1]Client Information'!$C$5:$N$71,5,FALSE)</f>
        <v>22000</v>
      </c>
      <c r="W56" t="str">
        <f t="shared" si="7"/>
        <v xml:space="preserve">, sales_rep_id: </v>
      </c>
      <c r="X56">
        <v>2</v>
      </c>
      <c r="Y56" t="str">
        <f t="shared" si="8"/>
        <v xml:space="preserve">, contract_type: </v>
      </c>
      <c r="Z56" t="str">
        <f>""""&amp;VLOOKUP($B56,'[1]Client Information'!$C$5:$N$71,3,FALSE)&amp;""""</f>
        <v>"Hospital"</v>
      </c>
      <c r="AA56" t="s">
        <v>73</v>
      </c>
      <c r="AB56" t="str">
        <f t="shared" si="9"/>
        <v>{client_id: 70, last_edited_by: 1, last_contact_date: "2015-07-31", exec_sponsor: "Gary Foster", termination_notice: "", payment_status_id: 1, balance: 0, reactivation_date: "", expiration_date: "2016-05-14", annual_fee: 22000, sales_rep_id: 2, contract_type: "Hospital"},</v>
      </c>
    </row>
    <row r="57" spans="1:28">
      <c r="A57">
        <v>71</v>
      </c>
      <c r="B57" t="s">
        <v>57</v>
      </c>
      <c r="C57" t="str">
        <f t="shared" si="0"/>
        <v xml:space="preserve">{client_id: </v>
      </c>
      <c r="D57">
        <f t="shared" si="1"/>
        <v>71</v>
      </c>
      <c r="E57" t="str">
        <f t="shared" si="0"/>
        <v xml:space="preserve">, last_edited_by: </v>
      </c>
      <c r="F57">
        <v>1</v>
      </c>
      <c r="G57" t="str">
        <f t="shared" si="2"/>
        <v xml:space="preserve">, last_contact_date: </v>
      </c>
      <c r="H57" t="str">
        <f>""""&amp;TEXT(VLOOKUP($B57,'[1]Client Information'!$C$5:$N$71,12,FALSE),"YYYY-MM-DD")&amp;""""</f>
        <v>"2015-09-02"</v>
      </c>
      <c r="I57" t="str">
        <f t="shared" si="3"/>
        <v xml:space="preserve">, exec_sponsor: </v>
      </c>
      <c r="J57" t="str">
        <f>""""&amp;VLOOKUP($B57,'[1]Client Information'!$C$5:$N$71,11,FALSE)&amp;""""</f>
        <v>"Jill Buathier"</v>
      </c>
      <c r="K57" t="str">
        <f t="shared" si="4"/>
        <v xml:space="preserve">, termination_notice: </v>
      </c>
      <c r="L57" t="s">
        <v>71</v>
      </c>
      <c r="M57" t="str">
        <f t="shared" si="5"/>
        <v xml:space="preserve">, payment_status_id: </v>
      </c>
      <c r="N57">
        <v>1</v>
      </c>
      <c r="O57" t="str">
        <f t="shared" si="6"/>
        <v xml:space="preserve">, balance: </v>
      </c>
      <c r="P57">
        <v>0</v>
      </c>
      <c r="Q57" t="str">
        <f t="shared" si="7"/>
        <v xml:space="preserve">, reactivation_date: </v>
      </c>
      <c r="R57" t="s">
        <v>71</v>
      </c>
      <c r="S57" t="str">
        <f t="shared" si="7"/>
        <v xml:space="preserve">, expiration_date: </v>
      </c>
      <c r="T57" t="str">
        <f>""""&amp;TEXT(VLOOKUP($B57,'[1]Client Information'!$C$5:$N$71,6,FALSE),"YYYY-MM-DD")&amp;""""</f>
        <v>"2017-06-19"</v>
      </c>
      <c r="U57" t="str">
        <f t="shared" si="7"/>
        <v xml:space="preserve">, annual_fee: </v>
      </c>
      <c r="V57">
        <f>VLOOKUP($B57,'[1]Client Information'!$C$5:$N$71,5,FALSE)</f>
        <v>22000</v>
      </c>
      <c r="W57" t="str">
        <f t="shared" si="7"/>
        <v xml:space="preserve">, sales_rep_id: </v>
      </c>
      <c r="X57">
        <v>2</v>
      </c>
      <c r="Y57" t="str">
        <f t="shared" si="8"/>
        <v xml:space="preserve">, contract_type: </v>
      </c>
      <c r="Z57" t="str">
        <f>""""&amp;VLOOKUP($B57,'[1]Client Information'!$C$5:$N$71,3,FALSE)&amp;""""</f>
        <v>"Combo"</v>
      </c>
      <c r="AA57" t="s">
        <v>73</v>
      </c>
      <c r="AB57" t="str">
        <f t="shared" si="9"/>
        <v>{client_id: 71, last_edited_by: 1, last_contact_date: "2015-09-02", exec_sponsor: "Jill Buathier", termination_notice: "", payment_status_id: 1, balance: 0, reactivation_date: "", expiration_date: "2017-06-19", annual_fee: 22000, sales_rep_id: 2, contract_type: "Combo"},</v>
      </c>
    </row>
    <row r="58" spans="1:28">
      <c r="A58">
        <v>72</v>
      </c>
      <c r="B58" t="s">
        <v>58</v>
      </c>
      <c r="C58" t="str">
        <f t="shared" si="0"/>
        <v xml:space="preserve">{client_id: </v>
      </c>
      <c r="D58">
        <f t="shared" si="1"/>
        <v>72</v>
      </c>
      <c r="E58" t="str">
        <f t="shared" si="0"/>
        <v xml:space="preserve">, last_edited_by: </v>
      </c>
      <c r="F58">
        <v>1</v>
      </c>
      <c r="G58" t="str">
        <f t="shared" si="2"/>
        <v xml:space="preserve">, last_contact_date: </v>
      </c>
      <c r="H58" t="str">
        <f>""""&amp;TEXT(VLOOKUP($B58,'[1]Client Information'!$C$5:$N$71,12,FALSE),"YYYY-MM-DD")&amp;""""</f>
        <v>"2015-07-13"</v>
      </c>
      <c r="I58" t="str">
        <f t="shared" si="3"/>
        <v xml:space="preserve">, exec_sponsor: </v>
      </c>
      <c r="J58" t="str">
        <f>""""&amp;VLOOKUP($B58,'[1]Client Information'!$C$5:$N$71,11,FALSE)&amp;""""</f>
        <v>"Kevin Han"</v>
      </c>
      <c r="K58" t="str">
        <f t="shared" si="4"/>
        <v xml:space="preserve">, termination_notice: </v>
      </c>
      <c r="L58" t="s">
        <v>71</v>
      </c>
      <c r="M58" t="str">
        <f t="shared" si="5"/>
        <v xml:space="preserve">, payment_status_id: </v>
      </c>
      <c r="N58">
        <v>1</v>
      </c>
      <c r="O58" t="str">
        <f t="shared" si="6"/>
        <v xml:space="preserve">, balance: </v>
      </c>
      <c r="P58">
        <v>0</v>
      </c>
      <c r="Q58" t="str">
        <f t="shared" si="7"/>
        <v xml:space="preserve">, reactivation_date: </v>
      </c>
      <c r="R58" t="s">
        <v>71</v>
      </c>
      <c r="S58" t="str">
        <f t="shared" si="7"/>
        <v xml:space="preserve">, expiration_date: </v>
      </c>
      <c r="T58" t="str">
        <f>""""&amp;TEXT(VLOOKUP($B58,'[1]Client Information'!$C$5:$N$71,6,FALSE),"YYYY-MM-DD")&amp;""""</f>
        <v>"2017-04-07"</v>
      </c>
      <c r="U58" t="str">
        <f t="shared" si="7"/>
        <v xml:space="preserve">, annual_fee: </v>
      </c>
      <c r="V58">
        <f>VLOOKUP($B58,'[1]Client Information'!$C$5:$N$71,5,FALSE)</f>
        <v>20000</v>
      </c>
      <c r="W58" t="str">
        <f t="shared" si="7"/>
        <v xml:space="preserve">, sales_rep_id: </v>
      </c>
      <c r="X58">
        <v>2</v>
      </c>
      <c r="Y58" t="str">
        <f t="shared" si="8"/>
        <v xml:space="preserve">, contract_type: </v>
      </c>
      <c r="Z58" t="str">
        <f>""""&amp;VLOOKUP($B58,'[1]Client Information'!$C$5:$N$71,3,FALSE)&amp;""""</f>
        <v>"Hospital"</v>
      </c>
      <c r="AA58" t="s">
        <v>73</v>
      </c>
      <c r="AB58" t="str">
        <f t="shared" si="9"/>
        <v>{client_id: 72, last_edited_by: 1, last_contact_date: "2015-07-13", exec_sponsor: "Kevin Han", termination_notice: "", payment_status_id: 1, balance: 0, reactivation_date: "", expiration_date: "2017-04-07", annual_fee: 20000, sales_rep_id: 2, contract_type: "Hospital"},</v>
      </c>
    </row>
    <row r="59" spans="1:28">
      <c r="A59">
        <v>73</v>
      </c>
      <c r="B59" t="s">
        <v>59</v>
      </c>
      <c r="C59" t="str">
        <f t="shared" si="0"/>
        <v xml:space="preserve">{client_id: </v>
      </c>
      <c r="D59">
        <f t="shared" si="1"/>
        <v>73</v>
      </c>
      <c r="E59" t="str">
        <f t="shared" si="0"/>
        <v xml:space="preserve">, last_edited_by: </v>
      </c>
      <c r="F59">
        <v>1</v>
      </c>
      <c r="G59" t="str">
        <f t="shared" si="2"/>
        <v xml:space="preserve">, last_contact_date: </v>
      </c>
      <c r="H59" t="str">
        <f>""""&amp;TEXT(VLOOKUP($B59,'[1]Client Information'!$C$5:$N$71,12,FALSE),"YYYY-MM-DD")&amp;""""</f>
        <v>"2015-07-07"</v>
      </c>
      <c r="I59" t="str">
        <f t="shared" si="3"/>
        <v xml:space="preserve">, exec_sponsor: </v>
      </c>
      <c r="J59" t="str">
        <f>""""&amp;VLOOKUP($B59,'[1]Client Information'!$C$5:$N$71,11,FALSE)&amp;""""</f>
        <v>"Maria Persons"</v>
      </c>
      <c r="K59" t="str">
        <f t="shared" si="4"/>
        <v xml:space="preserve">, termination_notice: </v>
      </c>
      <c r="L59" t="s">
        <v>71</v>
      </c>
      <c r="M59" t="str">
        <f t="shared" si="5"/>
        <v xml:space="preserve">, payment_status_id: </v>
      </c>
      <c r="N59">
        <v>1</v>
      </c>
      <c r="O59" t="str">
        <f t="shared" si="6"/>
        <v xml:space="preserve">, balance: </v>
      </c>
      <c r="P59">
        <v>0</v>
      </c>
      <c r="Q59" t="str">
        <f t="shared" si="7"/>
        <v xml:space="preserve">, reactivation_date: </v>
      </c>
      <c r="R59" t="s">
        <v>71</v>
      </c>
      <c r="S59" t="str">
        <f t="shared" si="7"/>
        <v xml:space="preserve">, expiration_date: </v>
      </c>
      <c r="T59" t="str">
        <f>""""&amp;TEXT(VLOOKUP($B59,'[1]Client Information'!$C$5:$N$71,6,FALSE),"YYYY-MM-DD")&amp;""""</f>
        <v>"2017-02-28"</v>
      </c>
      <c r="U59" t="str">
        <f t="shared" si="7"/>
        <v xml:space="preserve">, annual_fee: </v>
      </c>
      <c r="V59">
        <f>VLOOKUP($B59,'[1]Client Information'!$C$5:$N$71,5,FALSE)</f>
        <v>22000</v>
      </c>
      <c r="W59" t="str">
        <f t="shared" si="7"/>
        <v xml:space="preserve">, sales_rep_id: </v>
      </c>
      <c r="X59">
        <v>2</v>
      </c>
      <c r="Y59" t="str">
        <f t="shared" si="8"/>
        <v xml:space="preserve">, contract_type: </v>
      </c>
      <c r="Z59" t="str">
        <f>""""&amp;VLOOKUP($B59,'[1]Client Information'!$C$5:$N$71,3,FALSE)&amp;""""</f>
        <v>"Hospital"</v>
      </c>
      <c r="AA59" t="s">
        <v>73</v>
      </c>
      <c r="AB59" t="str">
        <f t="shared" si="9"/>
        <v>{client_id: 73, last_edited_by: 1, last_contact_date: "2015-07-07", exec_sponsor: "Maria Persons", termination_notice: "", payment_status_id: 1, balance: 0, reactivation_date: "", expiration_date: "2017-02-28", annual_fee: 22000, sales_rep_id: 2, contract_type: "Hospital"},</v>
      </c>
    </row>
    <row r="60" spans="1:28">
      <c r="A60">
        <v>74</v>
      </c>
      <c r="B60" t="s">
        <v>60</v>
      </c>
      <c r="C60" t="str">
        <f t="shared" si="0"/>
        <v xml:space="preserve">{client_id: </v>
      </c>
      <c r="D60">
        <f t="shared" si="1"/>
        <v>74</v>
      </c>
      <c r="E60" t="str">
        <f t="shared" si="0"/>
        <v xml:space="preserve">, last_edited_by: </v>
      </c>
      <c r="F60">
        <v>1</v>
      </c>
      <c r="G60" t="str">
        <f t="shared" si="2"/>
        <v xml:space="preserve">, last_contact_date: </v>
      </c>
      <c r="H60" t="str">
        <f>""""&amp;TEXT(VLOOKUP($B60,'[1]Client Information'!$C$5:$N$71,12,FALSE),"YYYY-MM-DD")&amp;""""</f>
        <v>"2015-09-08"</v>
      </c>
      <c r="I60" t="str">
        <f t="shared" si="3"/>
        <v xml:space="preserve">, exec_sponsor: </v>
      </c>
      <c r="J60" t="str">
        <f>""""&amp;VLOOKUP($B60,'[1]Client Information'!$C$5:$N$71,11,FALSE)&amp;""""</f>
        <v>"Mike Brown"</v>
      </c>
      <c r="K60" t="str">
        <f t="shared" si="4"/>
        <v xml:space="preserve">, termination_notice: </v>
      </c>
      <c r="L60" t="s">
        <v>71</v>
      </c>
      <c r="M60" t="str">
        <f t="shared" si="5"/>
        <v xml:space="preserve">, payment_status_id: </v>
      </c>
      <c r="N60">
        <v>1</v>
      </c>
      <c r="O60" t="str">
        <f t="shared" si="6"/>
        <v xml:space="preserve">, balance: </v>
      </c>
      <c r="P60">
        <v>0</v>
      </c>
      <c r="Q60" t="str">
        <f t="shared" si="7"/>
        <v xml:space="preserve">, reactivation_date: </v>
      </c>
      <c r="R60" t="s">
        <v>71</v>
      </c>
      <c r="S60" t="str">
        <f t="shared" si="7"/>
        <v xml:space="preserve">, expiration_date: </v>
      </c>
      <c r="T60" t="str">
        <f>""""&amp;TEXT(VLOOKUP($B60,'[1]Client Information'!$C$5:$N$71,6,FALSE),"YYYY-MM-DD")&amp;""""</f>
        <v>"2018-02-16"</v>
      </c>
      <c r="U60" t="str">
        <f t="shared" si="7"/>
        <v xml:space="preserve">, annual_fee: </v>
      </c>
      <c r="V60">
        <f>VLOOKUP($B60,'[1]Client Information'!$C$5:$N$71,5,FALSE)</f>
        <v>18000</v>
      </c>
      <c r="W60" t="str">
        <f t="shared" si="7"/>
        <v xml:space="preserve">, sales_rep_id: </v>
      </c>
      <c r="X60">
        <v>2</v>
      </c>
      <c r="Y60" t="str">
        <f t="shared" si="8"/>
        <v xml:space="preserve">, contract_type: </v>
      </c>
      <c r="Z60" t="str">
        <f>""""&amp;VLOOKUP($B60,'[1]Client Information'!$C$5:$N$71,3,FALSE)&amp;""""</f>
        <v>"Hospital"</v>
      </c>
      <c r="AA60" t="s">
        <v>73</v>
      </c>
      <c r="AB60" t="str">
        <f t="shared" si="9"/>
        <v>{client_id: 74, last_edited_by: 1, last_contact_date: "2015-09-08", exec_sponsor: "Mike Brown", termination_notice: "", payment_status_id: 1, balance: 0, reactivation_date: "", expiration_date: "2018-02-16", annual_fee: 18000, sales_rep_id: 2, contract_type: "Hospital"},</v>
      </c>
    </row>
    <row r="61" spans="1:28">
      <c r="A61">
        <v>75</v>
      </c>
      <c r="B61" t="s">
        <v>61</v>
      </c>
      <c r="C61" t="str">
        <f t="shared" si="0"/>
        <v xml:space="preserve">{client_id: </v>
      </c>
      <c r="D61">
        <f t="shared" si="1"/>
        <v>75</v>
      </c>
      <c r="E61" t="str">
        <f t="shared" si="0"/>
        <v xml:space="preserve">, last_edited_by: </v>
      </c>
      <c r="F61">
        <v>1</v>
      </c>
      <c r="G61" t="str">
        <f t="shared" si="2"/>
        <v xml:space="preserve">, last_contact_date: </v>
      </c>
      <c r="H61" t="str">
        <f>""""&amp;TEXT(VLOOKUP($B61,'[1]Client Information'!$C$5:$N$71,12,FALSE),"YYYY-MM-DD")&amp;""""</f>
        <v>"2015-07-09"</v>
      </c>
      <c r="I61" t="str">
        <f t="shared" si="3"/>
        <v xml:space="preserve">, exec_sponsor: </v>
      </c>
      <c r="J61" t="str">
        <f>""""&amp;VLOOKUP($B61,'[1]Client Information'!$C$5:$N$71,11,FALSE)&amp;""""</f>
        <v>"Bob Pert"</v>
      </c>
      <c r="K61" t="str">
        <f t="shared" si="4"/>
        <v xml:space="preserve">, termination_notice: </v>
      </c>
      <c r="L61" t="s">
        <v>71</v>
      </c>
      <c r="M61" t="str">
        <f t="shared" si="5"/>
        <v xml:space="preserve">, payment_status_id: </v>
      </c>
      <c r="N61">
        <v>1</v>
      </c>
      <c r="O61" t="str">
        <f t="shared" si="6"/>
        <v xml:space="preserve">, balance: </v>
      </c>
      <c r="P61">
        <v>0</v>
      </c>
      <c r="Q61" t="str">
        <f t="shared" si="7"/>
        <v xml:space="preserve">, reactivation_date: </v>
      </c>
      <c r="R61" t="s">
        <v>71</v>
      </c>
      <c r="S61" t="str">
        <f t="shared" si="7"/>
        <v xml:space="preserve">, expiration_date: </v>
      </c>
      <c r="T61" t="str">
        <f>""""&amp;TEXT(VLOOKUP($B61,'[1]Client Information'!$C$5:$N$71,6,FALSE),"YYYY-MM-DD")&amp;""""</f>
        <v>"2016-01-29"</v>
      </c>
      <c r="U61" t="str">
        <f t="shared" si="7"/>
        <v xml:space="preserve">, annual_fee: </v>
      </c>
      <c r="V61">
        <f>VLOOKUP($B61,'[1]Client Information'!$C$5:$N$71,5,FALSE)</f>
        <v>18000</v>
      </c>
      <c r="W61" t="str">
        <f t="shared" si="7"/>
        <v xml:space="preserve">, sales_rep_id: </v>
      </c>
      <c r="X61">
        <v>2</v>
      </c>
      <c r="Y61" t="str">
        <f t="shared" si="8"/>
        <v xml:space="preserve">, contract_type: </v>
      </c>
      <c r="Z61" t="str">
        <f>""""&amp;VLOOKUP($B61,'[1]Client Information'!$C$5:$N$71,3,FALSE)&amp;""""</f>
        <v>"Hospital"</v>
      </c>
      <c r="AA61" t="s">
        <v>73</v>
      </c>
      <c r="AB61" t="str">
        <f t="shared" si="9"/>
        <v>{client_id: 75, last_edited_by: 1, last_contact_date: "2015-07-09", exec_sponsor: "Bob Pert", termination_notice: "", payment_status_id: 1, balance: 0, reactivation_date: "", expiration_date: "2016-01-29", annual_fee: 18000, sales_rep_id: 2, contract_type: "Hospital"},</v>
      </c>
    </row>
    <row r="62" spans="1:28">
      <c r="A62">
        <v>76</v>
      </c>
      <c r="B62" t="s">
        <v>62</v>
      </c>
      <c r="C62" t="str">
        <f t="shared" si="0"/>
        <v xml:space="preserve">{client_id: </v>
      </c>
      <c r="D62">
        <f t="shared" si="1"/>
        <v>76</v>
      </c>
      <c r="E62" t="str">
        <f t="shared" si="0"/>
        <v xml:space="preserve">, last_edited_by: </v>
      </c>
      <c r="F62">
        <v>1</v>
      </c>
      <c r="G62" t="str">
        <f t="shared" si="2"/>
        <v xml:space="preserve">, last_contact_date: </v>
      </c>
      <c r="H62" t="str">
        <f>""""&amp;TEXT(VLOOKUP($B62,'[1]Client Information'!$C$5:$N$71,12,FALSE),"YYYY-MM-DD")&amp;""""</f>
        <v>"2015-08-26"</v>
      </c>
      <c r="I62" t="str">
        <f t="shared" si="3"/>
        <v xml:space="preserve">, exec_sponsor: </v>
      </c>
      <c r="J62" t="str">
        <f>""""&amp;VLOOKUP($B62,'[1]Client Information'!$C$5:$N$71,11,FALSE)&amp;""""</f>
        <v>"Renee Rasmussen"</v>
      </c>
      <c r="K62" t="str">
        <f t="shared" si="4"/>
        <v xml:space="preserve">, termination_notice: </v>
      </c>
      <c r="L62" t="s">
        <v>71</v>
      </c>
      <c r="M62" t="str">
        <f t="shared" si="5"/>
        <v xml:space="preserve">, payment_status_id: </v>
      </c>
      <c r="N62">
        <v>1</v>
      </c>
      <c r="O62" t="str">
        <f t="shared" si="6"/>
        <v xml:space="preserve">, balance: </v>
      </c>
      <c r="P62">
        <v>0</v>
      </c>
      <c r="Q62" t="str">
        <f t="shared" si="7"/>
        <v xml:space="preserve">, reactivation_date: </v>
      </c>
      <c r="R62" t="s">
        <v>71</v>
      </c>
      <c r="S62" t="str">
        <f t="shared" si="7"/>
        <v xml:space="preserve">, expiration_date: </v>
      </c>
      <c r="T62" t="str">
        <f>""""&amp;TEXT(VLOOKUP($B62,'[1]Client Information'!$C$5:$N$71,6,FALSE),"YYYY-MM-DD")&amp;""""</f>
        <v>"2017-09-08"</v>
      </c>
      <c r="U62" t="str">
        <f t="shared" si="7"/>
        <v xml:space="preserve">, annual_fee: </v>
      </c>
      <c r="V62">
        <f>VLOOKUP($B62,'[1]Client Information'!$C$5:$N$71,5,FALSE)</f>
        <v>55000</v>
      </c>
      <c r="W62" t="str">
        <f t="shared" si="7"/>
        <v xml:space="preserve">, sales_rep_id: </v>
      </c>
      <c r="X62">
        <v>1</v>
      </c>
      <c r="Y62" t="str">
        <f t="shared" si="8"/>
        <v xml:space="preserve">, contract_type: </v>
      </c>
      <c r="Z62" t="str">
        <f>""""&amp;VLOOKUP($B62,'[1]Client Information'!$C$5:$N$71,3,FALSE)&amp;""""</f>
        <v>"Hospital"</v>
      </c>
      <c r="AA62" t="s">
        <v>73</v>
      </c>
      <c r="AB62" t="str">
        <f t="shared" si="9"/>
        <v>{client_id: 76, last_edited_by: 1, last_contact_date: "2015-08-26", exec_sponsor: "Renee Rasmussen", termination_notice: "", payment_status_id: 1, balance: 0, reactivation_date: "", expiration_date: "2017-09-08", annual_fee: 55000, sales_rep_id: 1, contract_type: "Hospital"},</v>
      </c>
    </row>
    <row r="63" spans="1:28">
      <c r="A63">
        <v>77</v>
      </c>
      <c r="B63" t="s">
        <v>63</v>
      </c>
      <c r="C63" t="str">
        <f t="shared" si="0"/>
        <v xml:space="preserve">{client_id: </v>
      </c>
      <c r="D63">
        <f t="shared" si="1"/>
        <v>77</v>
      </c>
      <c r="E63" t="str">
        <f t="shared" si="0"/>
        <v xml:space="preserve">, last_edited_by: </v>
      </c>
      <c r="F63">
        <v>1</v>
      </c>
      <c r="G63" t="str">
        <f t="shared" si="2"/>
        <v xml:space="preserve">, last_contact_date: </v>
      </c>
      <c r="H63" t="str">
        <f>""""&amp;TEXT(VLOOKUP($B63,'[1]Client Information'!$C$5:$N$71,12,FALSE),"YYYY-MM-DD")&amp;""""</f>
        <v>"2015-09-01"</v>
      </c>
      <c r="I63" t="str">
        <f t="shared" si="3"/>
        <v xml:space="preserve">, exec_sponsor: </v>
      </c>
      <c r="J63" t="str">
        <f>""""&amp;VLOOKUP($B63,'[1]Client Information'!$C$5:$N$71,11,FALSE)&amp;""""</f>
        <v>"Kathy LeBrew"</v>
      </c>
      <c r="K63" t="str">
        <f t="shared" si="4"/>
        <v xml:space="preserve">, termination_notice: </v>
      </c>
      <c r="L63" t="s">
        <v>71</v>
      </c>
      <c r="M63" t="str">
        <f t="shared" si="5"/>
        <v xml:space="preserve">, payment_status_id: </v>
      </c>
      <c r="N63">
        <v>1</v>
      </c>
      <c r="O63" t="str">
        <f t="shared" si="6"/>
        <v xml:space="preserve">, balance: </v>
      </c>
      <c r="P63">
        <v>0</v>
      </c>
      <c r="Q63" t="str">
        <f t="shared" si="7"/>
        <v xml:space="preserve">, reactivation_date: </v>
      </c>
      <c r="R63" t="s">
        <v>71</v>
      </c>
      <c r="S63" t="str">
        <f t="shared" si="7"/>
        <v xml:space="preserve">, expiration_date: </v>
      </c>
      <c r="T63" t="str">
        <f>""""&amp;TEXT(VLOOKUP($B63,'[1]Client Information'!$C$5:$N$71,6,FALSE),"YYYY-MM-DD")&amp;""""</f>
        <v>"2017-05-19"</v>
      </c>
      <c r="U63" t="str">
        <f t="shared" si="7"/>
        <v xml:space="preserve">, annual_fee: </v>
      </c>
      <c r="V63">
        <f>VLOOKUP($B63,'[1]Client Information'!$C$5:$N$71,5,FALSE)</f>
        <v>55000</v>
      </c>
      <c r="W63" t="str">
        <f t="shared" si="7"/>
        <v xml:space="preserve">, sales_rep_id: </v>
      </c>
      <c r="X63">
        <v>1</v>
      </c>
      <c r="Y63" t="str">
        <f t="shared" si="8"/>
        <v xml:space="preserve">, contract_type: </v>
      </c>
      <c r="Z63" t="str">
        <f>""""&amp;VLOOKUP($B63,'[1]Client Information'!$C$5:$N$71,3,FALSE)&amp;""""</f>
        <v>"Hospital"</v>
      </c>
      <c r="AA63" t="s">
        <v>73</v>
      </c>
      <c r="AB63" t="str">
        <f t="shared" si="9"/>
        <v>{client_id: 77, last_edited_by: 1, last_contact_date: "2015-09-01", exec_sponsor: "Kathy LeBrew", termination_notice: "", payment_status_id: 1, balance: 0, reactivation_date: "", expiration_date: "2017-05-19", annual_fee: 55000, sales_rep_id: 1, contract_type: "Hospital"},</v>
      </c>
    </row>
    <row r="64" spans="1:28">
      <c r="A64">
        <v>78</v>
      </c>
      <c r="B64" t="s">
        <v>64</v>
      </c>
      <c r="C64" t="str">
        <f t="shared" si="0"/>
        <v xml:space="preserve">{client_id: </v>
      </c>
      <c r="D64">
        <f t="shared" si="1"/>
        <v>78</v>
      </c>
      <c r="E64" t="str">
        <f t="shared" si="0"/>
        <v xml:space="preserve">, last_edited_by: </v>
      </c>
      <c r="F64">
        <v>1</v>
      </c>
      <c r="G64" t="str">
        <f t="shared" si="2"/>
        <v xml:space="preserve">, last_contact_date: </v>
      </c>
      <c r="H64" t="str">
        <f>""""&amp;TEXT(VLOOKUP($B64,'[1]Client Information'!$C$5:$N$71,12,FALSE),"YYYY-MM-DD")&amp;""""</f>
        <v>"2015-08-21"</v>
      </c>
      <c r="I64" t="str">
        <f t="shared" si="3"/>
        <v xml:space="preserve">, exec_sponsor: </v>
      </c>
      <c r="J64" t="str">
        <f>""""&amp;VLOOKUP($B64,'[1]Client Information'!$C$5:$N$71,11,FALSE)&amp;""""</f>
        <v>"Ryan Schultz"</v>
      </c>
      <c r="K64" t="str">
        <f t="shared" si="4"/>
        <v xml:space="preserve">, termination_notice: </v>
      </c>
      <c r="L64" t="s">
        <v>71</v>
      </c>
      <c r="M64" t="str">
        <f t="shared" si="5"/>
        <v xml:space="preserve">, payment_status_id: </v>
      </c>
      <c r="N64">
        <v>1</v>
      </c>
      <c r="O64" t="str">
        <f t="shared" si="6"/>
        <v xml:space="preserve">, balance: </v>
      </c>
      <c r="P64">
        <v>0</v>
      </c>
      <c r="Q64" t="str">
        <f t="shared" si="7"/>
        <v xml:space="preserve">, reactivation_date: </v>
      </c>
      <c r="R64" t="s">
        <v>71</v>
      </c>
      <c r="S64" t="str">
        <f t="shared" si="7"/>
        <v xml:space="preserve">, expiration_date: </v>
      </c>
      <c r="T64" t="str">
        <f>""""&amp;TEXT(VLOOKUP($B64,'[1]Client Information'!$C$5:$N$71,6,FALSE),"YYYY-MM-DD")&amp;""""</f>
        <v>"2018-08-15"</v>
      </c>
      <c r="U64" t="str">
        <f t="shared" si="7"/>
        <v xml:space="preserve">, annual_fee: </v>
      </c>
      <c r="V64">
        <f>VLOOKUP($B64,'[1]Client Information'!$C$5:$N$71,5,FALSE)</f>
        <v>45000</v>
      </c>
      <c r="W64" t="str">
        <f t="shared" si="7"/>
        <v xml:space="preserve">, sales_rep_id: </v>
      </c>
      <c r="X64">
        <v>1</v>
      </c>
      <c r="Y64" t="str">
        <f t="shared" si="8"/>
        <v xml:space="preserve">, contract_type: </v>
      </c>
      <c r="Z64" t="str">
        <f>""""&amp;VLOOKUP($B64,'[1]Client Information'!$C$5:$N$71,3,FALSE)&amp;""""</f>
        <v>"Hospital"</v>
      </c>
      <c r="AA64" t="s">
        <v>73</v>
      </c>
      <c r="AB64" t="str">
        <f t="shared" si="9"/>
        <v>{client_id: 78, last_edited_by: 1, last_contact_date: "2015-08-21", exec_sponsor: "Ryan Schultz", termination_notice: "", payment_status_id: 1, balance: 0, reactivation_date: "", expiration_date: "2018-08-15", annual_fee: 45000, sales_rep_id: 1, contract_type: "Hospital"},</v>
      </c>
    </row>
    <row r="65" spans="1:28">
      <c r="A65">
        <v>79</v>
      </c>
      <c r="B65" t="s">
        <v>65</v>
      </c>
      <c r="C65" t="str">
        <f t="shared" si="0"/>
        <v xml:space="preserve">{client_id: </v>
      </c>
      <c r="D65">
        <f t="shared" si="1"/>
        <v>79</v>
      </c>
      <c r="E65" t="str">
        <f t="shared" si="0"/>
        <v xml:space="preserve">, last_edited_by: </v>
      </c>
      <c r="F65">
        <v>1</v>
      </c>
      <c r="G65" t="str">
        <f t="shared" si="2"/>
        <v xml:space="preserve">, last_contact_date: </v>
      </c>
      <c r="H65" t="str">
        <f>""""&amp;TEXT(VLOOKUP($B65,'[1]Client Information'!$C$5:$N$71,12,FALSE),"YYYY-MM-DD")&amp;""""</f>
        <v>"1900-01-00"</v>
      </c>
      <c r="I65" t="str">
        <f t="shared" si="3"/>
        <v xml:space="preserve">, exec_sponsor: </v>
      </c>
      <c r="J65" t="str">
        <f>""""&amp;VLOOKUP($B65,'[1]Client Information'!$C$5:$N$71,11,FALSE)&amp;""""</f>
        <v>"William Cooper"</v>
      </c>
      <c r="K65" t="str">
        <f t="shared" si="4"/>
        <v xml:space="preserve">, termination_notice: </v>
      </c>
      <c r="L65" t="s">
        <v>71</v>
      </c>
      <c r="M65" t="str">
        <f t="shared" si="5"/>
        <v xml:space="preserve">, payment_status_id: </v>
      </c>
      <c r="N65">
        <v>1</v>
      </c>
      <c r="O65" t="str">
        <f t="shared" si="6"/>
        <v xml:space="preserve">, balance: </v>
      </c>
      <c r="P65">
        <v>0</v>
      </c>
      <c r="Q65" t="str">
        <f t="shared" si="7"/>
        <v xml:space="preserve">, reactivation_date: </v>
      </c>
      <c r="R65" t="s">
        <v>71</v>
      </c>
      <c r="S65" t="str">
        <f t="shared" si="7"/>
        <v xml:space="preserve">, expiration_date: </v>
      </c>
      <c r="T65" t="str">
        <f>""""&amp;TEXT(VLOOKUP($B65,'[1]Client Information'!$C$5:$N$71,6,FALSE),"YYYY-MM-DD")&amp;""""</f>
        <v>"2018-04-22"</v>
      </c>
      <c r="U65" t="str">
        <f t="shared" si="7"/>
        <v xml:space="preserve">, annual_fee: </v>
      </c>
      <c r="V65">
        <f>VLOOKUP($B65,'[1]Client Information'!$C$5:$N$71,5,FALSE)</f>
        <v>124160</v>
      </c>
      <c r="W65" t="str">
        <f t="shared" si="7"/>
        <v xml:space="preserve">, sales_rep_id: </v>
      </c>
      <c r="X65">
        <v>2</v>
      </c>
      <c r="Y65" t="str">
        <f t="shared" si="8"/>
        <v xml:space="preserve">, contract_type: </v>
      </c>
      <c r="Z65" t="str">
        <f>""""&amp;VLOOKUP($B65,'[1]Client Information'!$C$5:$N$71,3,FALSE)&amp;""""</f>
        <v>"Hospital"</v>
      </c>
      <c r="AA65" t="s">
        <v>73</v>
      </c>
      <c r="AB65" t="str">
        <f t="shared" si="9"/>
        <v>{client_id: 79, last_edited_by: 1, last_contact_date: "1900-01-00", exec_sponsor: "William Cooper", termination_notice: "", payment_status_id: 1, balance: 0, reactivation_date: "", expiration_date: "2018-04-22", annual_fee: 124160, sales_rep_id: 2, contract_type: "Hospital"},</v>
      </c>
    </row>
    <row r="66" spans="1:28">
      <c r="A66">
        <v>80</v>
      </c>
      <c r="B66" t="s">
        <v>66</v>
      </c>
      <c r="C66" t="str">
        <f t="shared" si="0"/>
        <v xml:space="preserve">{client_id: </v>
      </c>
      <c r="D66">
        <f t="shared" si="1"/>
        <v>80</v>
      </c>
      <c r="E66" t="str">
        <f t="shared" si="0"/>
        <v xml:space="preserve">, last_edited_by: </v>
      </c>
      <c r="F66">
        <v>1</v>
      </c>
      <c r="G66" t="str">
        <f t="shared" si="2"/>
        <v xml:space="preserve">, last_contact_date: </v>
      </c>
      <c r="H66" t="str">
        <f>""""&amp;TEXT(VLOOKUP($B66,'[1]Client Information'!$C$5:$N$71,12,FALSE),"YYYY-MM-DD")&amp;""""</f>
        <v>"2015-09-10"</v>
      </c>
      <c r="I66" t="str">
        <f t="shared" si="3"/>
        <v xml:space="preserve">, exec_sponsor: </v>
      </c>
      <c r="J66" t="str">
        <f>""""&amp;VLOOKUP($B66,'[1]Client Information'!$C$5:$N$71,11,FALSE)&amp;""""</f>
        <v>"Sylvain Foster"</v>
      </c>
      <c r="K66" t="str">
        <f t="shared" si="4"/>
        <v xml:space="preserve">, termination_notice: </v>
      </c>
      <c r="L66" t="s">
        <v>71</v>
      </c>
      <c r="M66" t="str">
        <f t="shared" si="5"/>
        <v xml:space="preserve">, payment_status_id: </v>
      </c>
      <c r="N66">
        <v>1</v>
      </c>
      <c r="O66" t="str">
        <f t="shared" si="6"/>
        <v xml:space="preserve">, balance: </v>
      </c>
      <c r="P66">
        <v>0</v>
      </c>
      <c r="Q66" t="str">
        <f t="shared" si="7"/>
        <v xml:space="preserve">, reactivation_date: </v>
      </c>
      <c r="R66" t="s">
        <v>71</v>
      </c>
      <c r="S66" t="str">
        <f t="shared" si="7"/>
        <v xml:space="preserve">, expiration_date: </v>
      </c>
      <c r="T66" t="str">
        <f>""""&amp;TEXT(VLOOKUP($B66,'[1]Client Information'!$C$5:$N$71,6,FALSE),"YYYY-MM-DD")&amp;""""</f>
        <v>"2018-10-07"</v>
      </c>
      <c r="U66" t="str">
        <f t="shared" si="7"/>
        <v xml:space="preserve">, annual_fee: </v>
      </c>
      <c r="V66">
        <f>VLOOKUP($B66,'[1]Client Information'!$C$5:$N$71,5,FALSE)</f>
        <v>32000</v>
      </c>
      <c r="W66" t="str">
        <f t="shared" ref="W66:Y66" si="10">W65</f>
        <v xml:space="preserve">, sales_rep_id: </v>
      </c>
      <c r="X66">
        <v>2</v>
      </c>
      <c r="Y66" t="str">
        <f t="shared" si="10"/>
        <v xml:space="preserve">, contract_type: </v>
      </c>
      <c r="Z66" t="str">
        <f>""""&amp;VLOOKUP($B66,'[1]Client Information'!$C$5:$N$71,3,FALSE)&amp;""""</f>
        <v>"Combo"</v>
      </c>
      <c r="AA66" t="s">
        <v>73</v>
      </c>
      <c r="AB66" t="str">
        <f t="shared" si="9"/>
        <v>{client_id: 80, last_edited_by: 1, last_contact_date: "2015-09-10", exec_sponsor: "Sylvain Foster", termination_notice: "", payment_status_id: 1, balance: 0, reactivation_date: "", expiration_date: "2018-10-07", annual_fee: 32000, sales_rep_id: 2, contract_type: "Combo"},</v>
      </c>
    </row>
    <row r="67" spans="1:28">
      <c r="A67">
        <v>81</v>
      </c>
      <c r="B67" t="s">
        <v>67</v>
      </c>
      <c r="C67" t="str">
        <f t="shared" ref="C67:E68" si="11">C66</f>
        <v xml:space="preserve">{client_id: </v>
      </c>
      <c r="D67">
        <f t="shared" ref="D67:D68" si="12">A67</f>
        <v>81</v>
      </c>
      <c r="E67" t="str">
        <f t="shared" si="11"/>
        <v xml:space="preserve">, last_edited_by: </v>
      </c>
      <c r="F67">
        <v>1</v>
      </c>
      <c r="G67" t="str">
        <f t="shared" ref="G67:G68" si="13">G66</f>
        <v xml:space="preserve">, last_contact_date: </v>
      </c>
      <c r="H67" t="str">
        <f>""""&amp;TEXT(VLOOKUP($B67,'[1]Client Information'!$C$5:$N$71,12,FALSE),"YYYY-MM-DD")&amp;""""</f>
        <v>"2015-08-28"</v>
      </c>
      <c r="I67" t="str">
        <f t="shared" ref="I67:I68" si="14">I66</f>
        <v xml:space="preserve">, exec_sponsor: </v>
      </c>
      <c r="J67" t="str">
        <f>""""&amp;VLOOKUP($B67,'[1]Client Information'!$C$5:$N$71,11,FALSE)&amp;""""</f>
        <v>"William Malm / Todd Bankhead"</v>
      </c>
      <c r="K67" t="str">
        <f t="shared" ref="K67:K68" si="15">K66</f>
        <v xml:space="preserve">, termination_notice: </v>
      </c>
      <c r="L67" t="s">
        <v>71</v>
      </c>
      <c r="M67" t="str">
        <f t="shared" ref="M67:M68" si="16">M66</f>
        <v xml:space="preserve">, payment_status_id: </v>
      </c>
      <c r="N67">
        <v>1</v>
      </c>
      <c r="O67" t="str">
        <f t="shared" ref="O67:O68" si="17">O66</f>
        <v xml:space="preserve">, balance: </v>
      </c>
      <c r="P67">
        <v>0</v>
      </c>
      <c r="Q67" t="str">
        <f t="shared" ref="Q67:Y68" si="18">Q66</f>
        <v xml:space="preserve">, reactivation_date: </v>
      </c>
      <c r="R67" t="s">
        <v>71</v>
      </c>
      <c r="S67" t="str">
        <f t="shared" si="18"/>
        <v xml:space="preserve">, expiration_date: </v>
      </c>
      <c r="T67" t="str">
        <f>""""&amp;TEXT(VLOOKUP($B67,'[1]Client Information'!$C$5:$N$71,6,FALSE),"YYYY-MM-DD")&amp;""""</f>
        <v>"2016-10-01"</v>
      </c>
      <c r="U67" t="str">
        <f t="shared" si="18"/>
        <v xml:space="preserve">, annual_fee: </v>
      </c>
      <c r="V67">
        <f>VLOOKUP($B67,'[1]Client Information'!$C$5:$N$71,5,FALSE)</f>
        <v>50000</v>
      </c>
      <c r="W67" t="str">
        <f t="shared" si="18"/>
        <v xml:space="preserve">, sales_rep_id: </v>
      </c>
      <c r="X67">
        <v>2</v>
      </c>
      <c r="Y67" t="str">
        <f t="shared" si="18"/>
        <v xml:space="preserve">, contract_type: </v>
      </c>
      <c r="Z67" t="str">
        <f>""""&amp;VLOOKUP($B67,'[1]Client Information'!$C$5:$N$71,3,FALSE)&amp;""""</f>
        <v>"Combo"</v>
      </c>
      <c r="AA67" t="s">
        <v>73</v>
      </c>
      <c r="AB67" t="str">
        <f t="shared" ref="AB67:AB68" si="19">CONCATENATE(C67,D67,E67,F67,G67,H67,I67,J67,K67,L67,M67,N67,O67,P67,Q67,R67,S67,T67,U67,V67,W67,X67,Y67,Z67,AA67)</f>
        <v>{client_id: 81, last_edited_by: 1, last_contact_date: "2015-08-28", exec_sponsor: "William Malm / Todd Bankhead", termination_notice: "", payment_status_id: 1, balance: 0, reactivation_date: "", expiration_date: "2016-10-01", annual_fee: 50000, sales_rep_id: 2, contract_type: "Combo"},</v>
      </c>
    </row>
    <row r="68" spans="1:28">
      <c r="A68">
        <v>82</v>
      </c>
      <c r="B68" t="s">
        <v>68</v>
      </c>
      <c r="C68" t="str">
        <f t="shared" si="11"/>
        <v xml:space="preserve">{client_id: </v>
      </c>
      <c r="D68">
        <f t="shared" si="12"/>
        <v>82</v>
      </c>
      <c r="E68" t="str">
        <f t="shared" si="11"/>
        <v xml:space="preserve">, last_edited_by: </v>
      </c>
      <c r="F68">
        <v>1</v>
      </c>
      <c r="G68" t="str">
        <f t="shared" si="13"/>
        <v xml:space="preserve">, last_contact_date: </v>
      </c>
      <c r="H68" t="str">
        <f>""""&amp;TEXT(VLOOKUP($B68,'[1]Client Information'!$C$5:$N$71,12,FALSE),"YYYY-MM-DD")&amp;""""</f>
        <v>"2015-07-29"</v>
      </c>
      <c r="I68" t="str">
        <f t="shared" si="14"/>
        <v xml:space="preserve">, exec_sponsor: </v>
      </c>
      <c r="J68" t="str">
        <f>""""&amp;VLOOKUP($B68,'[1]Client Information'!$C$5:$N$71,11,FALSE)&amp;""""</f>
        <v>"Jeff Blankenship"</v>
      </c>
      <c r="K68" t="str">
        <f t="shared" si="15"/>
        <v xml:space="preserve">, termination_notice: </v>
      </c>
      <c r="L68" t="s">
        <v>71</v>
      </c>
      <c r="M68" t="str">
        <f t="shared" si="16"/>
        <v xml:space="preserve">, payment_status_id: </v>
      </c>
      <c r="N68">
        <v>1</v>
      </c>
      <c r="O68" t="str">
        <f t="shared" si="17"/>
        <v xml:space="preserve">, balance: </v>
      </c>
      <c r="P68">
        <v>0</v>
      </c>
      <c r="Q68" t="str">
        <f t="shared" si="18"/>
        <v xml:space="preserve">, reactivation_date: </v>
      </c>
      <c r="R68" t="s">
        <v>71</v>
      </c>
      <c r="S68" t="str">
        <f t="shared" si="18"/>
        <v xml:space="preserve">, expiration_date: </v>
      </c>
      <c r="T68" t="str">
        <f>""""&amp;TEXT(VLOOKUP($B68,'[1]Client Information'!$C$5:$N$71,6,FALSE),"YYYY-MM-DD")&amp;""""</f>
        <v>"2016-06-28"</v>
      </c>
      <c r="U68" t="str">
        <f t="shared" si="18"/>
        <v xml:space="preserve">, annual_fee: </v>
      </c>
      <c r="V68">
        <f>VLOOKUP($B68,'[1]Client Information'!$C$5:$N$71,5,FALSE)</f>
        <v>42500</v>
      </c>
      <c r="W68" t="str">
        <f t="shared" si="18"/>
        <v xml:space="preserve">, sales_rep_id: </v>
      </c>
      <c r="X68">
        <v>1</v>
      </c>
      <c r="Y68" t="str">
        <f t="shared" si="18"/>
        <v xml:space="preserve">, contract_type: </v>
      </c>
      <c r="Z68" t="str">
        <f>""""&amp;VLOOKUP($B68,'[1]Client Information'!$C$5:$N$71,3,FALSE)&amp;""""</f>
        <v>"Combo"</v>
      </c>
      <c r="AA68" t="s">
        <v>73</v>
      </c>
      <c r="AB68" t="str">
        <f t="shared" si="19"/>
        <v>{client_id: 82, last_edited_by: 1, last_contact_date: "2015-07-29", exec_sponsor: "Jeff Blankenship", termination_notice: "", payment_status_id: 1, balance: 0, reactivation_date: "", expiration_date: "2016-06-28", annual_fee: 42500, sales_rep_id: 1, contract_type: "Combo"},</v>
      </c>
    </row>
  </sheetData>
  <autoFilter ref="A1:AB68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topLeftCell="A55" workbookViewId="0">
      <selection activeCell="A2" sqref="A2"/>
    </sheetView>
  </sheetViews>
  <sheetFormatPr defaultRowHeight="15"/>
  <cols>
    <col min="1" max="1" width="3" bestFit="1" customWidth="1"/>
    <col min="2" max="2" width="49.28515625" bestFit="1" customWidth="1"/>
    <col min="3" max="3" width="15.5703125" bestFit="1" customWidth="1"/>
    <col min="4" max="4" width="2" bestFit="1" customWidth="1"/>
    <col min="5" max="5" width="8" bestFit="1" customWidth="1"/>
    <col min="6" max="6" width="5.7109375" bestFit="1" customWidth="1"/>
    <col min="7" max="7" width="16.140625" bestFit="1" customWidth="1"/>
    <col min="8" max="8" width="4.140625" customWidth="1"/>
    <col min="9" max="9" width="19" bestFit="1" customWidth="1"/>
    <col min="10" max="10" width="12.140625" bestFit="1" customWidth="1"/>
    <col min="11" max="11" width="14.140625" bestFit="1" customWidth="1"/>
    <col min="12" max="12" width="12.140625" bestFit="1" customWidth="1"/>
    <col min="13" max="13" width="10.7109375" bestFit="1" customWidth="1"/>
    <col min="14" max="14" width="3" bestFit="1" customWidth="1"/>
  </cols>
  <sheetData>
    <row r="1" spans="1:16">
      <c r="A1" t="s">
        <v>0</v>
      </c>
      <c r="B1" t="s">
        <v>1</v>
      </c>
      <c r="C1" t="s">
        <v>93</v>
      </c>
      <c r="D1">
        <v>1</v>
      </c>
      <c r="E1" t="s">
        <v>86</v>
      </c>
      <c r="F1" t="s">
        <v>87</v>
      </c>
      <c r="G1" t="s">
        <v>88</v>
      </c>
      <c r="H1">
        <v>1</v>
      </c>
      <c r="I1" t="s">
        <v>89</v>
      </c>
      <c r="J1" s="1">
        <v>42256</v>
      </c>
      <c r="K1" t="s">
        <v>90</v>
      </c>
      <c r="L1" s="1">
        <v>42248</v>
      </c>
      <c r="M1" t="s">
        <v>91</v>
      </c>
      <c r="N1" t="s">
        <v>92</v>
      </c>
      <c r="O1" t="s">
        <v>73</v>
      </c>
    </row>
    <row r="2" spans="1:16">
      <c r="A2">
        <v>16</v>
      </c>
      <c r="B2" t="s">
        <v>2</v>
      </c>
      <c r="C2" t="str">
        <f>C1</f>
        <v xml:space="preserve">{last_edited_by: </v>
      </c>
      <c r="D2">
        <f>D1</f>
        <v>1</v>
      </c>
      <c r="E2" t="str">
        <f>", "&amp;E1&amp;" "</f>
        <v xml:space="preserve">, notes: </v>
      </c>
      <c r="F2" t="s">
        <v>71</v>
      </c>
      <c r="G2" t="str">
        <f>", "&amp;G1&amp;" "</f>
        <v xml:space="preserve">, impl_status_id: </v>
      </c>
      <c r="H2">
        <v>2</v>
      </c>
      <c r="I2" t="str">
        <f>", "&amp;I1&amp;" "</f>
        <v xml:space="preserve">, certification_date: </v>
      </c>
      <c r="J2" t="str">
        <f>""""&amp;IF(TEXT(VLOOKUP($B2,'[1]J - Onboarding Status'!$C$5:$E$124,3,FALSE),"YYYY-MM-DD")="OPEN", "",TEXT(VLOOKUP($B2,'[1]J - Onboarding Status'!$C$5:$E$124,3,FALSE),"YYYY-MM-DD"))&amp;""""</f>
        <v>"2012-06-20"</v>
      </c>
      <c r="K2" t="str">
        <f>", "&amp;K1&amp;" "</f>
        <v xml:space="preserve">, kickoff_date: </v>
      </c>
      <c r="L2" t="str">
        <f>""""&amp;TEXT(VLOOKUP($B2,'[1]J - Onboarding Status'!$C$5:$E$124,2,FALSE),"YYYY-MM-DD")&amp;""""</f>
        <v>"2011-09-06"</v>
      </c>
      <c r="M2" t="str">
        <f>", "&amp;M1&amp;" "</f>
        <v xml:space="preserve">, client_id: </v>
      </c>
      <c r="N2">
        <f>A2</f>
        <v>16</v>
      </c>
      <c r="O2" t="str">
        <f>O1</f>
        <v>},</v>
      </c>
      <c r="P2" t="str">
        <f>CONCATENATE(C2,D2,E2,F2,G2,H2,I2,J2,K2,L2,M2,N2,O2)</f>
        <v>{last_edited_by: 1, notes: "", impl_status_id: 2, certification_date: "2012-06-20", kickoff_date: "2011-09-06", client_id: 16},</v>
      </c>
    </row>
    <row r="3" spans="1:16">
      <c r="A3">
        <v>17</v>
      </c>
      <c r="B3" t="s">
        <v>3</v>
      </c>
      <c r="C3" t="str">
        <f t="shared" ref="C3:C66" si="0">C2</f>
        <v xml:space="preserve">{last_edited_by: </v>
      </c>
      <c r="D3">
        <f t="shared" ref="D3:D66" si="1">D2</f>
        <v>1</v>
      </c>
      <c r="E3" t="str">
        <f>E2</f>
        <v xml:space="preserve">, notes: </v>
      </c>
      <c r="F3" t="s">
        <v>71</v>
      </c>
      <c r="G3" t="str">
        <f>G2</f>
        <v xml:space="preserve">, impl_status_id: </v>
      </c>
      <c r="H3">
        <v>2</v>
      </c>
      <c r="I3" t="str">
        <f>I2</f>
        <v xml:space="preserve">, certification_date: </v>
      </c>
      <c r="J3" t="str">
        <f>""""&amp;IF(TEXT(VLOOKUP($B3,'[1]J - Onboarding Status'!$C$5:$E$124,3,FALSE),"YYYY-MM-DD")="OPEN", "",TEXT(VLOOKUP($B3,'[1]J - Onboarding Status'!$C$5:$E$124,3,FALSE),"YYYY-MM-DD"))&amp;""""</f>
        <v>"2012-10-19"</v>
      </c>
      <c r="K3" t="str">
        <f>K2</f>
        <v xml:space="preserve">, kickoff_date: </v>
      </c>
      <c r="L3" t="str">
        <f>""""&amp;TEXT(VLOOKUP($B3,'[1]J - Onboarding Status'!$C$5:$E$124,2,FALSE),"YYYY-MM-DD")&amp;""""</f>
        <v>"2011-12-13"</v>
      </c>
      <c r="M3" t="str">
        <f>M2</f>
        <v xml:space="preserve">, client_id: </v>
      </c>
      <c r="N3">
        <f t="shared" ref="N3:N66" si="2">A3</f>
        <v>17</v>
      </c>
      <c r="O3" t="str">
        <f t="shared" ref="O3:O66" si="3">O2</f>
        <v>},</v>
      </c>
      <c r="P3" t="str">
        <f t="shared" ref="P3:P66" si="4">CONCATENATE(C3,D3,E3,F3,G3,H3,I3,J3,K3,L3,M3,N3,O3)</f>
        <v>{last_edited_by: 1, notes: "", impl_status_id: 2, certification_date: "2012-10-19", kickoff_date: "2011-12-13", client_id: 17},</v>
      </c>
    </row>
    <row r="4" spans="1:16">
      <c r="A4">
        <v>18</v>
      </c>
      <c r="B4" t="s">
        <v>4</v>
      </c>
      <c r="C4" t="str">
        <f t="shared" si="0"/>
        <v xml:space="preserve">{last_edited_by: </v>
      </c>
      <c r="D4">
        <f t="shared" si="1"/>
        <v>1</v>
      </c>
      <c r="E4" t="str">
        <f t="shared" ref="E4:M66" si="5">E3</f>
        <v xml:space="preserve">, notes: </v>
      </c>
      <c r="F4" t="s">
        <v>71</v>
      </c>
      <c r="G4" t="str">
        <f t="shared" si="5"/>
        <v xml:space="preserve">, impl_status_id: </v>
      </c>
      <c r="H4">
        <v>2</v>
      </c>
      <c r="I4" t="str">
        <f t="shared" si="5"/>
        <v xml:space="preserve">, certification_date: </v>
      </c>
      <c r="J4" t="str">
        <f>""""&amp;IF(TEXT(VLOOKUP($B4,'[1]J - Onboarding Status'!$C$5:$E$124,3,FALSE),"YYYY-MM-DD")="OPEN", "",TEXT(VLOOKUP($B4,'[1]J - Onboarding Status'!$C$5:$E$124,3,FALSE),"YYYY-MM-DD"))&amp;""""</f>
        <v>"2013-08-21"</v>
      </c>
      <c r="K4" t="str">
        <f t="shared" si="5"/>
        <v xml:space="preserve">, kickoff_date: </v>
      </c>
      <c r="L4" t="str">
        <f>""""&amp;TEXT(VLOOKUP($B4,'[1]J - Onboarding Status'!$C$5:$E$124,2,FALSE),"YYYY-MM-DD")&amp;""""</f>
        <v>"2013-06-06"</v>
      </c>
      <c r="M4" t="str">
        <f t="shared" si="5"/>
        <v xml:space="preserve">, client_id: </v>
      </c>
      <c r="N4">
        <f t="shared" si="2"/>
        <v>18</v>
      </c>
      <c r="O4" t="str">
        <f t="shared" si="3"/>
        <v>},</v>
      </c>
      <c r="P4" t="str">
        <f t="shared" si="4"/>
        <v>{last_edited_by: 1, notes: "", impl_status_id: 2, certification_date: "2013-08-21", kickoff_date: "2013-06-06", client_id: 18},</v>
      </c>
    </row>
    <row r="5" spans="1:16">
      <c r="A5">
        <v>19</v>
      </c>
      <c r="B5" t="s">
        <v>5</v>
      </c>
      <c r="C5" t="str">
        <f t="shared" si="0"/>
        <v xml:space="preserve">{last_edited_by: </v>
      </c>
      <c r="D5">
        <f t="shared" si="1"/>
        <v>1</v>
      </c>
      <c r="E5" t="str">
        <f t="shared" si="5"/>
        <v xml:space="preserve">, notes: </v>
      </c>
      <c r="F5" t="s">
        <v>71</v>
      </c>
      <c r="G5" t="str">
        <f t="shared" si="5"/>
        <v xml:space="preserve">, impl_status_id: </v>
      </c>
      <c r="H5">
        <v>2</v>
      </c>
      <c r="I5" t="str">
        <f t="shared" si="5"/>
        <v xml:space="preserve">, certification_date: </v>
      </c>
      <c r="J5" t="str">
        <f>""""&amp;IF(TEXT(VLOOKUP($B5,'[1]J - Onboarding Status'!$C$5:$E$124,3,FALSE),"YYYY-MM-DD")="OPEN", "",TEXT(VLOOKUP($B5,'[1]J - Onboarding Status'!$C$5:$E$124,3,FALSE),"YYYY-MM-DD"))&amp;""""</f>
        <v>"2012-06-14"</v>
      </c>
      <c r="K5" t="str">
        <f t="shared" si="5"/>
        <v xml:space="preserve">, kickoff_date: </v>
      </c>
      <c r="L5" t="str">
        <f>""""&amp;TEXT(VLOOKUP($B5,'[1]J - Onboarding Status'!$C$5:$E$124,2,FALSE),"YYYY-MM-DD")&amp;""""</f>
        <v>"2011-11-03"</v>
      </c>
      <c r="M5" t="str">
        <f t="shared" si="5"/>
        <v xml:space="preserve">, client_id: </v>
      </c>
      <c r="N5">
        <f t="shared" si="2"/>
        <v>19</v>
      </c>
      <c r="O5" t="str">
        <f t="shared" si="3"/>
        <v>},</v>
      </c>
      <c r="P5" t="str">
        <f t="shared" si="4"/>
        <v>{last_edited_by: 1, notes: "", impl_status_id: 2, certification_date: "2012-06-14", kickoff_date: "2011-11-03", client_id: 19},</v>
      </c>
    </row>
    <row r="6" spans="1:16">
      <c r="A6">
        <v>20</v>
      </c>
      <c r="B6" t="s">
        <v>6</v>
      </c>
      <c r="C6" t="str">
        <f t="shared" si="0"/>
        <v xml:space="preserve">{last_edited_by: </v>
      </c>
      <c r="D6">
        <f t="shared" si="1"/>
        <v>1</v>
      </c>
      <c r="E6" t="str">
        <f t="shared" si="5"/>
        <v xml:space="preserve">, notes: </v>
      </c>
      <c r="F6" t="s">
        <v>71</v>
      </c>
      <c r="G6" t="str">
        <f t="shared" si="5"/>
        <v xml:space="preserve">, impl_status_id: </v>
      </c>
      <c r="H6">
        <v>2</v>
      </c>
      <c r="I6" t="str">
        <f t="shared" si="5"/>
        <v xml:space="preserve">, certification_date: </v>
      </c>
      <c r="J6" t="str">
        <f>""""&amp;IF(TEXT(VLOOKUP($B6,'[1]J - Onboarding Status'!$C$5:$E$124,3,FALSE),"YYYY-MM-DD")="OPEN", "",TEXT(VLOOKUP($B6,'[1]J - Onboarding Status'!$C$5:$E$124,3,FALSE),"YYYY-MM-DD"))&amp;""""</f>
        <v>"2012-02-17"</v>
      </c>
      <c r="K6" t="str">
        <f t="shared" si="5"/>
        <v xml:space="preserve">, kickoff_date: </v>
      </c>
      <c r="L6" t="str">
        <f>""""&amp;TEXT(VLOOKUP($B6,'[1]J - Onboarding Status'!$C$5:$E$124,2,FALSE),"YYYY-MM-DD")&amp;""""</f>
        <v>"2011-06-01"</v>
      </c>
      <c r="M6" t="str">
        <f t="shared" ref="M6:M66" si="6">M5</f>
        <v xml:space="preserve">, client_id: </v>
      </c>
      <c r="N6">
        <f t="shared" si="2"/>
        <v>20</v>
      </c>
      <c r="O6" t="str">
        <f t="shared" si="3"/>
        <v>},</v>
      </c>
      <c r="P6" t="str">
        <f t="shared" si="4"/>
        <v>{last_edited_by: 1, notes: "", impl_status_id: 2, certification_date: "2012-02-17", kickoff_date: "2011-06-01", client_id: 20},</v>
      </c>
    </row>
    <row r="7" spans="1:16">
      <c r="A7">
        <v>21</v>
      </c>
      <c r="B7" t="s">
        <v>7</v>
      </c>
      <c r="C7" t="str">
        <f t="shared" si="0"/>
        <v xml:space="preserve">{last_edited_by: </v>
      </c>
      <c r="D7">
        <f t="shared" si="1"/>
        <v>1</v>
      </c>
      <c r="E7" t="str">
        <f t="shared" si="5"/>
        <v xml:space="preserve">, notes: </v>
      </c>
      <c r="F7" t="s">
        <v>71</v>
      </c>
      <c r="G7" t="str">
        <f t="shared" si="5"/>
        <v xml:space="preserve">, impl_status_id: </v>
      </c>
      <c r="H7">
        <v>2</v>
      </c>
      <c r="I7" t="str">
        <f t="shared" si="5"/>
        <v xml:space="preserve">, certification_date: </v>
      </c>
      <c r="J7" t="str">
        <f>""""&amp;IF(TEXT(VLOOKUP($B7,'[1]J - Onboarding Status'!$C$5:$E$124,3,FALSE),"YYYY-MM-DD")="OPEN", "",TEXT(VLOOKUP($B7,'[1]J - Onboarding Status'!$C$5:$E$124,3,FALSE),"YYYY-MM-DD"))&amp;""""</f>
        <v>"2011-08-08"</v>
      </c>
      <c r="K7" t="str">
        <f t="shared" si="5"/>
        <v xml:space="preserve">, kickoff_date: </v>
      </c>
      <c r="L7" t="str">
        <f>""""&amp;TEXT(VLOOKUP($B7,'[1]J - Onboarding Status'!$C$5:$E$124,2,FALSE),"YYYY-MM-DD")&amp;""""</f>
        <v>"2011-05-12"</v>
      </c>
      <c r="M7" t="str">
        <f t="shared" si="6"/>
        <v xml:space="preserve">, client_id: </v>
      </c>
      <c r="N7">
        <f t="shared" si="2"/>
        <v>21</v>
      </c>
      <c r="O7" t="str">
        <f t="shared" si="3"/>
        <v>},</v>
      </c>
      <c r="P7" t="str">
        <f t="shared" si="4"/>
        <v>{last_edited_by: 1, notes: "", impl_status_id: 2, certification_date: "2011-08-08", kickoff_date: "2011-05-12", client_id: 21},</v>
      </c>
    </row>
    <row r="8" spans="1:16">
      <c r="A8">
        <v>22</v>
      </c>
      <c r="B8" t="s">
        <v>8</v>
      </c>
      <c r="C8" t="str">
        <f t="shared" si="0"/>
        <v xml:space="preserve">{last_edited_by: </v>
      </c>
      <c r="D8">
        <f t="shared" si="1"/>
        <v>1</v>
      </c>
      <c r="E8" t="str">
        <f t="shared" si="5"/>
        <v xml:space="preserve">, notes: </v>
      </c>
      <c r="F8" t="s">
        <v>71</v>
      </c>
      <c r="G8" t="str">
        <f t="shared" si="5"/>
        <v xml:space="preserve">, impl_status_id: </v>
      </c>
      <c r="H8">
        <v>2</v>
      </c>
      <c r="I8" t="str">
        <f t="shared" si="5"/>
        <v xml:space="preserve">, certification_date: </v>
      </c>
      <c r="J8" t="str">
        <f>""""&amp;IF(TEXT(VLOOKUP($B8,'[1]J - Onboarding Status'!$C$5:$E$124,3,FALSE),"YYYY-MM-DD")="OPEN", "",TEXT(VLOOKUP($B8,'[1]J - Onboarding Status'!$C$5:$E$124,3,FALSE),"YYYY-MM-DD"))&amp;""""</f>
        <v>"2013-08-05"</v>
      </c>
      <c r="K8" t="str">
        <f t="shared" si="5"/>
        <v xml:space="preserve">, kickoff_date: </v>
      </c>
      <c r="L8" t="str">
        <f>""""&amp;TEXT(VLOOKUP($B8,'[1]J - Onboarding Status'!$C$5:$E$124,2,FALSE),"YYYY-MM-DD")&amp;""""</f>
        <v>"2013-05-20"</v>
      </c>
      <c r="M8" t="str">
        <f t="shared" si="6"/>
        <v xml:space="preserve">, client_id: </v>
      </c>
      <c r="N8">
        <f t="shared" si="2"/>
        <v>22</v>
      </c>
      <c r="O8" t="str">
        <f t="shared" si="3"/>
        <v>},</v>
      </c>
      <c r="P8" t="str">
        <f t="shared" si="4"/>
        <v>{last_edited_by: 1, notes: "", impl_status_id: 2, certification_date: "2013-08-05", kickoff_date: "2013-05-20", client_id: 22},</v>
      </c>
    </row>
    <row r="9" spans="1:16">
      <c r="A9">
        <v>23</v>
      </c>
      <c r="B9" t="s">
        <v>9</v>
      </c>
      <c r="C9" t="str">
        <f t="shared" si="0"/>
        <v xml:space="preserve">{last_edited_by: </v>
      </c>
      <c r="D9">
        <f t="shared" si="1"/>
        <v>1</v>
      </c>
      <c r="E9" t="str">
        <f t="shared" si="5"/>
        <v xml:space="preserve">, notes: </v>
      </c>
      <c r="F9" t="s">
        <v>71</v>
      </c>
      <c r="G9" t="str">
        <f t="shared" si="5"/>
        <v xml:space="preserve">, impl_status_id: </v>
      </c>
      <c r="H9">
        <v>2</v>
      </c>
      <c r="I9" t="str">
        <f t="shared" si="5"/>
        <v xml:space="preserve">, certification_date: </v>
      </c>
      <c r="J9" t="str">
        <f>""""&amp;IF(TEXT(VLOOKUP($B9,'[1]J - Onboarding Status'!$C$5:$E$124,3,FALSE),"YYYY-MM-DD")="OPEN", "",TEXT(VLOOKUP($B9,'[1]J - Onboarding Status'!$C$5:$E$124,3,FALSE),"YYYY-MM-DD"))&amp;""""</f>
        <v>"2015-05-26"</v>
      </c>
      <c r="K9" t="str">
        <f t="shared" si="5"/>
        <v xml:space="preserve">, kickoff_date: </v>
      </c>
      <c r="L9" t="str">
        <f>""""&amp;TEXT(VLOOKUP($B9,'[1]J - Onboarding Status'!$C$5:$E$124,2,FALSE),"YYYY-MM-DD")&amp;""""</f>
        <v>"2013-10-14"</v>
      </c>
      <c r="M9" t="str">
        <f t="shared" si="6"/>
        <v xml:space="preserve">, client_id: </v>
      </c>
      <c r="N9">
        <f t="shared" si="2"/>
        <v>23</v>
      </c>
      <c r="O9" t="str">
        <f t="shared" si="3"/>
        <v>},</v>
      </c>
      <c r="P9" t="str">
        <f t="shared" si="4"/>
        <v>{last_edited_by: 1, notes: "", impl_status_id: 2, certification_date: "2015-05-26", kickoff_date: "2013-10-14", client_id: 23},</v>
      </c>
    </row>
    <row r="10" spans="1:16">
      <c r="A10">
        <v>24</v>
      </c>
      <c r="B10" t="s">
        <v>10</v>
      </c>
      <c r="C10" t="str">
        <f t="shared" si="0"/>
        <v xml:space="preserve">{last_edited_by: </v>
      </c>
      <c r="D10">
        <f t="shared" si="1"/>
        <v>1</v>
      </c>
      <c r="E10" t="str">
        <f t="shared" si="5"/>
        <v xml:space="preserve">, notes: </v>
      </c>
      <c r="F10" t="s">
        <v>71</v>
      </c>
      <c r="G10" t="str">
        <f t="shared" si="5"/>
        <v xml:space="preserve">, impl_status_id: </v>
      </c>
      <c r="H10">
        <v>2</v>
      </c>
      <c r="I10" t="str">
        <f t="shared" si="5"/>
        <v xml:space="preserve">, certification_date: </v>
      </c>
      <c r="J10" t="str">
        <f>""""&amp;IF(TEXT(VLOOKUP($B10,'[1]J - Onboarding Status'!$C$5:$E$124,3,FALSE),"YYYY-MM-DD")="OPEN", "",TEXT(VLOOKUP($B10,'[1]J - Onboarding Status'!$C$5:$E$124,3,FALSE),"YYYY-MM-DD"))&amp;""""</f>
        <v>"2013-08-01"</v>
      </c>
      <c r="K10" t="str">
        <f t="shared" si="5"/>
        <v xml:space="preserve">, kickoff_date: </v>
      </c>
      <c r="L10" t="str">
        <f>""""&amp;TEXT(VLOOKUP($B10,'[1]J - Onboarding Status'!$C$5:$E$124,2,FALSE),"YYYY-MM-DD")&amp;""""</f>
        <v>"2013-05-15"</v>
      </c>
      <c r="M10" t="str">
        <f t="shared" si="6"/>
        <v xml:space="preserve">, client_id: </v>
      </c>
      <c r="N10">
        <f t="shared" si="2"/>
        <v>24</v>
      </c>
      <c r="O10" t="str">
        <f t="shared" si="3"/>
        <v>},</v>
      </c>
      <c r="P10" t="str">
        <f t="shared" si="4"/>
        <v>{last_edited_by: 1, notes: "", impl_status_id: 2, certification_date: "2013-08-01", kickoff_date: "2013-05-15", client_id: 24},</v>
      </c>
    </row>
    <row r="11" spans="1:16">
      <c r="A11">
        <v>25</v>
      </c>
      <c r="B11" t="s">
        <v>11</v>
      </c>
      <c r="C11" t="str">
        <f t="shared" si="0"/>
        <v xml:space="preserve">{last_edited_by: </v>
      </c>
      <c r="D11">
        <f t="shared" si="1"/>
        <v>1</v>
      </c>
      <c r="E11" t="str">
        <f t="shared" si="5"/>
        <v xml:space="preserve">, notes: </v>
      </c>
      <c r="F11" t="s">
        <v>71</v>
      </c>
      <c r="G11" t="str">
        <f t="shared" si="5"/>
        <v xml:space="preserve">, impl_status_id: </v>
      </c>
      <c r="H11">
        <v>2</v>
      </c>
      <c r="I11" t="str">
        <f t="shared" si="5"/>
        <v xml:space="preserve">, certification_date: </v>
      </c>
      <c r="J11" t="str">
        <f>""""&amp;IF(TEXT(VLOOKUP($B11,'[1]J - Onboarding Status'!$C$5:$E$124,3,FALSE),"YYYY-MM-DD")="OPEN", "",TEXT(VLOOKUP($B11,'[1]J - Onboarding Status'!$C$5:$E$124,3,FALSE),"YYYY-MM-DD"))&amp;""""</f>
        <v>"2014-03-07"</v>
      </c>
      <c r="K11" t="str">
        <f t="shared" si="5"/>
        <v xml:space="preserve">, kickoff_date: </v>
      </c>
      <c r="L11" t="str">
        <f>""""&amp;TEXT(VLOOKUP($B11,'[1]J - Onboarding Status'!$C$5:$E$124,2,FALSE),"YYYY-MM-DD")&amp;""""</f>
        <v>"2013-08-26"</v>
      </c>
      <c r="M11" t="str">
        <f t="shared" si="6"/>
        <v xml:space="preserve">, client_id: </v>
      </c>
      <c r="N11">
        <f t="shared" si="2"/>
        <v>25</v>
      </c>
      <c r="O11" t="str">
        <f t="shared" si="3"/>
        <v>},</v>
      </c>
      <c r="P11" t="str">
        <f t="shared" si="4"/>
        <v>{last_edited_by: 1, notes: "", impl_status_id: 2, certification_date: "2014-03-07", kickoff_date: "2013-08-26", client_id: 25},</v>
      </c>
    </row>
    <row r="12" spans="1:16">
      <c r="A12">
        <v>26</v>
      </c>
      <c r="B12" t="s">
        <v>12</v>
      </c>
      <c r="C12" t="str">
        <f t="shared" si="0"/>
        <v xml:space="preserve">{last_edited_by: </v>
      </c>
      <c r="D12">
        <f t="shared" si="1"/>
        <v>1</v>
      </c>
      <c r="E12" t="str">
        <f t="shared" si="5"/>
        <v xml:space="preserve">, notes: </v>
      </c>
      <c r="F12" t="s">
        <v>71</v>
      </c>
      <c r="G12" t="str">
        <f t="shared" si="5"/>
        <v xml:space="preserve">, impl_status_id: </v>
      </c>
      <c r="H12">
        <v>2</v>
      </c>
      <c r="I12" t="str">
        <f t="shared" si="5"/>
        <v xml:space="preserve">, certification_date: </v>
      </c>
      <c r="J12" t="str">
        <f>""""&amp;IF(TEXT(VLOOKUP($B12,'[1]J - Onboarding Status'!$C$5:$E$124,3,FALSE),"YYYY-MM-DD")="OPEN", "",TEXT(VLOOKUP($B12,'[1]J - Onboarding Status'!$C$5:$E$124,3,FALSE),"YYYY-MM-DD"))&amp;""""</f>
        <v>"2010-12-14"</v>
      </c>
      <c r="K12" t="str">
        <f t="shared" si="5"/>
        <v xml:space="preserve">, kickoff_date: </v>
      </c>
      <c r="L12" t="str">
        <f>""""&amp;TEXT(VLOOKUP($B12,'[1]J - Onboarding Status'!$C$5:$E$124,2,FALSE),"YYYY-MM-DD")&amp;""""</f>
        <v>"2010-10-13"</v>
      </c>
      <c r="M12" t="str">
        <f t="shared" si="6"/>
        <v xml:space="preserve">, client_id: </v>
      </c>
      <c r="N12">
        <f t="shared" si="2"/>
        <v>26</v>
      </c>
      <c r="O12" t="str">
        <f t="shared" si="3"/>
        <v>},</v>
      </c>
      <c r="P12" t="str">
        <f t="shared" si="4"/>
        <v>{last_edited_by: 1, notes: "", impl_status_id: 2, certification_date: "2010-12-14", kickoff_date: "2010-10-13", client_id: 26},</v>
      </c>
    </row>
    <row r="13" spans="1:16">
      <c r="A13">
        <v>27</v>
      </c>
      <c r="B13" t="s">
        <v>13</v>
      </c>
      <c r="C13" t="str">
        <f t="shared" si="0"/>
        <v xml:space="preserve">{last_edited_by: </v>
      </c>
      <c r="D13">
        <f t="shared" si="1"/>
        <v>1</v>
      </c>
      <c r="E13" t="str">
        <f t="shared" si="5"/>
        <v xml:space="preserve">, notes: </v>
      </c>
      <c r="F13" t="s">
        <v>71</v>
      </c>
      <c r="G13" t="str">
        <f t="shared" si="5"/>
        <v xml:space="preserve">, impl_status_id: </v>
      </c>
      <c r="H13">
        <v>2</v>
      </c>
      <c r="I13" t="str">
        <f t="shared" si="5"/>
        <v xml:space="preserve">, certification_date: </v>
      </c>
      <c r="J13" t="str">
        <f>""""&amp;IF(TEXT(VLOOKUP($B13,'[1]J - Onboarding Status'!$C$5:$E$124,3,FALSE),"YYYY-MM-DD")="OPEN", "",TEXT(VLOOKUP($B13,'[1]J - Onboarding Status'!$C$5:$E$124,3,FALSE),"YYYY-MM-DD"))&amp;""""</f>
        <v>"2015-01-09"</v>
      </c>
      <c r="K13" t="str">
        <f t="shared" si="5"/>
        <v xml:space="preserve">, kickoff_date: </v>
      </c>
      <c r="L13" t="str">
        <f>""""&amp;TEXT(VLOOKUP($B13,'[1]J - Onboarding Status'!$C$5:$E$124,2,FALSE),"YYYY-MM-DD")&amp;""""</f>
        <v>"2013-07-12"</v>
      </c>
      <c r="M13" t="str">
        <f t="shared" si="6"/>
        <v xml:space="preserve">, client_id: </v>
      </c>
      <c r="N13">
        <f t="shared" si="2"/>
        <v>27</v>
      </c>
      <c r="O13" t="str">
        <f t="shared" si="3"/>
        <v>},</v>
      </c>
      <c r="P13" t="str">
        <f t="shared" si="4"/>
        <v>{last_edited_by: 1, notes: "", impl_status_id: 2, certification_date: "2015-01-09", kickoff_date: "2013-07-12", client_id: 27},</v>
      </c>
    </row>
    <row r="14" spans="1:16">
      <c r="A14">
        <v>28</v>
      </c>
      <c r="B14" t="s">
        <v>14</v>
      </c>
      <c r="C14" t="str">
        <f t="shared" si="0"/>
        <v xml:space="preserve">{last_edited_by: </v>
      </c>
      <c r="D14">
        <f t="shared" si="1"/>
        <v>1</v>
      </c>
      <c r="E14" t="str">
        <f t="shared" si="5"/>
        <v xml:space="preserve">, notes: </v>
      </c>
      <c r="F14" t="s">
        <v>71</v>
      </c>
      <c r="G14" t="str">
        <f t="shared" si="5"/>
        <v xml:space="preserve">, impl_status_id: </v>
      </c>
      <c r="H14">
        <v>2</v>
      </c>
      <c r="I14" t="str">
        <f t="shared" si="5"/>
        <v xml:space="preserve">, certification_date: </v>
      </c>
      <c r="J14" t="str">
        <f>""""&amp;IF(TEXT(VLOOKUP($B14,'[1]J - Onboarding Status'!$C$5:$E$124,3,FALSE),"YYYY-MM-DD")="OPEN", "",TEXT(VLOOKUP($B14,'[1]J - Onboarding Status'!$C$5:$E$124,3,FALSE),"YYYY-MM-DD"))&amp;""""</f>
        <v>"2012-11-07"</v>
      </c>
      <c r="K14" t="str">
        <f t="shared" si="5"/>
        <v xml:space="preserve">, kickoff_date: </v>
      </c>
      <c r="L14" t="str">
        <f>""""&amp;TEXT(VLOOKUP($B14,'[1]J - Onboarding Status'!$C$5:$E$124,2,FALSE),"YYYY-MM-DD")&amp;""""</f>
        <v>"2012-03-02"</v>
      </c>
      <c r="M14" t="str">
        <f t="shared" si="6"/>
        <v xml:space="preserve">, client_id: </v>
      </c>
      <c r="N14">
        <f t="shared" si="2"/>
        <v>28</v>
      </c>
      <c r="O14" t="str">
        <f t="shared" si="3"/>
        <v>},</v>
      </c>
      <c r="P14" t="str">
        <f t="shared" si="4"/>
        <v>{last_edited_by: 1, notes: "", impl_status_id: 2, certification_date: "2012-11-07", kickoff_date: "2012-03-02", client_id: 28},</v>
      </c>
    </row>
    <row r="15" spans="1:16">
      <c r="A15">
        <v>29</v>
      </c>
      <c r="B15" t="s">
        <v>15</v>
      </c>
      <c r="C15" t="str">
        <f t="shared" si="0"/>
        <v xml:space="preserve">{last_edited_by: </v>
      </c>
      <c r="D15">
        <f t="shared" si="1"/>
        <v>1</v>
      </c>
      <c r="E15" t="str">
        <f t="shared" si="5"/>
        <v xml:space="preserve">, notes: </v>
      </c>
      <c r="F15" t="s">
        <v>71</v>
      </c>
      <c r="G15" t="str">
        <f t="shared" si="5"/>
        <v xml:space="preserve">, impl_status_id: </v>
      </c>
      <c r="H15">
        <v>1</v>
      </c>
      <c r="I15" t="str">
        <f t="shared" si="5"/>
        <v xml:space="preserve">, certification_date: </v>
      </c>
      <c r="J15" t="str">
        <f>""""&amp;IF(TEXT(VLOOKUP($B15,'[1]J - Onboarding Status'!$C$5:$E$124,3,FALSE),"YYYY-MM-DD")="OPEN", "",TEXT(VLOOKUP($B15,'[1]J - Onboarding Status'!$C$5:$E$124,3,FALSE),"YYYY-MM-DD"))&amp;""""</f>
        <v>""</v>
      </c>
      <c r="K15" t="str">
        <f t="shared" si="5"/>
        <v xml:space="preserve">, kickoff_date: </v>
      </c>
      <c r="L15" t="str">
        <f>""""&amp;TEXT(VLOOKUP($B15,'[1]J - Onboarding Status'!$C$5:$E$124,2,FALSE),"YYYY-MM-DD")&amp;""""</f>
        <v>"2015-01-09"</v>
      </c>
      <c r="M15" t="str">
        <f t="shared" si="6"/>
        <v xml:space="preserve">, client_id: </v>
      </c>
      <c r="N15">
        <f t="shared" si="2"/>
        <v>29</v>
      </c>
      <c r="O15" t="str">
        <f t="shared" si="3"/>
        <v>},</v>
      </c>
      <c r="P15" t="str">
        <f t="shared" si="4"/>
        <v>{last_edited_by: 1, notes: "", impl_status_id: 1, certification_date: "", kickoff_date: "2015-01-09", client_id: 29},</v>
      </c>
    </row>
    <row r="16" spans="1:16">
      <c r="A16">
        <v>30</v>
      </c>
      <c r="B16" t="s">
        <v>16</v>
      </c>
      <c r="C16" t="str">
        <f t="shared" si="0"/>
        <v xml:space="preserve">{last_edited_by: </v>
      </c>
      <c r="D16">
        <f t="shared" si="1"/>
        <v>1</v>
      </c>
      <c r="E16" t="str">
        <f t="shared" si="5"/>
        <v xml:space="preserve">, notes: </v>
      </c>
      <c r="F16" t="s">
        <v>71</v>
      </c>
      <c r="G16" t="str">
        <f t="shared" si="5"/>
        <v xml:space="preserve">, impl_status_id: </v>
      </c>
      <c r="H16">
        <v>1</v>
      </c>
      <c r="I16" t="str">
        <f t="shared" si="5"/>
        <v xml:space="preserve">, certification_date: </v>
      </c>
      <c r="J16" t="str">
        <f>""""&amp;IF(TEXT(VLOOKUP($B16,'[1]J - Onboarding Status'!$C$5:$E$124,3,FALSE),"YYYY-MM-DD")="OPEN", "",TEXT(VLOOKUP($B16,'[1]J - Onboarding Status'!$C$5:$E$124,3,FALSE),"YYYY-MM-DD"))&amp;""""</f>
        <v>""</v>
      </c>
      <c r="K16" t="str">
        <f t="shared" si="5"/>
        <v xml:space="preserve">, kickoff_date: </v>
      </c>
      <c r="L16" t="str">
        <f>""""&amp;TEXT(VLOOKUP($B16,'[1]J - Onboarding Status'!$C$5:$E$124,2,FALSE),"YYYY-MM-DD")&amp;""""</f>
        <v>"2015-07-28"</v>
      </c>
      <c r="M16" t="str">
        <f t="shared" si="6"/>
        <v xml:space="preserve">, client_id: </v>
      </c>
      <c r="N16">
        <f t="shared" si="2"/>
        <v>30</v>
      </c>
      <c r="O16" t="str">
        <f t="shared" si="3"/>
        <v>},</v>
      </c>
      <c r="P16" t="str">
        <f t="shared" si="4"/>
        <v>{last_edited_by: 1, notes: "", impl_status_id: 1, certification_date: "", kickoff_date: "2015-07-28", client_id: 30},</v>
      </c>
    </row>
    <row r="17" spans="1:16">
      <c r="A17">
        <v>31</v>
      </c>
      <c r="B17" t="s">
        <v>17</v>
      </c>
      <c r="C17" t="str">
        <f t="shared" si="0"/>
        <v xml:space="preserve">{last_edited_by: </v>
      </c>
      <c r="D17">
        <f t="shared" si="1"/>
        <v>1</v>
      </c>
      <c r="E17" t="str">
        <f t="shared" si="5"/>
        <v xml:space="preserve">, notes: </v>
      </c>
      <c r="F17" t="s">
        <v>71</v>
      </c>
      <c r="G17" t="str">
        <f t="shared" si="5"/>
        <v xml:space="preserve">, impl_status_id: </v>
      </c>
      <c r="H17">
        <v>2</v>
      </c>
      <c r="I17" t="str">
        <f t="shared" si="5"/>
        <v xml:space="preserve">, certification_date: </v>
      </c>
      <c r="J17" t="str">
        <f>""""&amp;IF(TEXT(VLOOKUP($B17,'[1]J - Onboarding Status'!$C$5:$E$124,3,FALSE),"YYYY-MM-DD")="OPEN", "",TEXT(VLOOKUP($B17,'[1]J - Onboarding Status'!$C$5:$E$124,3,FALSE),"YYYY-MM-DD"))&amp;""""</f>
        <v>"2013-02-22"</v>
      </c>
      <c r="K17" t="str">
        <f t="shared" si="5"/>
        <v xml:space="preserve">, kickoff_date: </v>
      </c>
      <c r="L17" t="str">
        <f>""""&amp;TEXT(VLOOKUP($B17,'[1]J - Onboarding Status'!$C$5:$E$124,2,FALSE),"YYYY-MM-DD")&amp;""""</f>
        <v>"2012-01-05"</v>
      </c>
      <c r="M17" t="str">
        <f t="shared" si="6"/>
        <v xml:space="preserve">, client_id: </v>
      </c>
      <c r="N17">
        <f t="shared" si="2"/>
        <v>31</v>
      </c>
      <c r="O17" t="str">
        <f t="shared" si="3"/>
        <v>},</v>
      </c>
      <c r="P17" t="str">
        <f t="shared" si="4"/>
        <v>{last_edited_by: 1, notes: "", impl_status_id: 2, certification_date: "2013-02-22", kickoff_date: "2012-01-05", client_id: 31},</v>
      </c>
    </row>
    <row r="18" spans="1:16">
      <c r="A18">
        <v>32</v>
      </c>
      <c r="B18" t="s">
        <v>18</v>
      </c>
      <c r="C18" t="str">
        <f t="shared" si="0"/>
        <v xml:space="preserve">{last_edited_by: </v>
      </c>
      <c r="D18">
        <f t="shared" si="1"/>
        <v>1</v>
      </c>
      <c r="E18" t="str">
        <f t="shared" si="5"/>
        <v xml:space="preserve">, notes: </v>
      </c>
      <c r="F18" t="s">
        <v>71</v>
      </c>
      <c r="G18" t="str">
        <f t="shared" si="5"/>
        <v xml:space="preserve">, impl_status_id: </v>
      </c>
      <c r="H18">
        <v>2</v>
      </c>
      <c r="I18" t="str">
        <f t="shared" si="5"/>
        <v xml:space="preserve">, certification_date: </v>
      </c>
      <c r="J18" t="str">
        <f>""""&amp;IF(TEXT(VLOOKUP($B18,'[1]J - Onboarding Status'!$C$5:$E$124,3,FALSE),"YYYY-MM-DD")="OPEN", "",TEXT(VLOOKUP($B18,'[1]J - Onboarding Status'!$C$5:$E$124,3,FALSE),"YYYY-MM-DD"))&amp;""""</f>
        <v>"2013-07-26"</v>
      </c>
      <c r="K18" t="str">
        <f t="shared" si="5"/>
        <v xml:space="preserve">, kickoff_date: </v>
      </c>
      <c r="L18" t="str">
        <f>""""&amp;TEXT(VLOOKUP($B18,'[1]J - Onboarding Status'!$C$5:$E$124,2,FALSE),"YYYY-MM-DD")&amp;""""</f>
        <v>"2012-05-29"</v>
      </c>
      <c r="M18" t="str">
        <f t="shared" si="6"/>
        <v xml:space="preserve">, client_id: </v>
      </c>
      <c r="N18">
        <f t="shared" si="2"/>
        <v>32</v>
      </c>
      <c r="O18" t="str">
        <f t="shared" si="3"/>
        <v>},</v>
      </c>
      <c r="P18" t="str">
        <f t="shared" si="4"/>
        <v>{last_edited_by: 1, notes: "", impl_status_id: 2, certification_date: "2013-07-26", kickoff_date: "2012-05-29", client_id: 32},</v>
      </c>
    </row>
    <row r="19" spans="1:16">
      <c r="A19">
        <v>33</v>
      </c>
      <c r="B19" t="s">
        <v>19</v>
      </c>
      <c r="C19" t="str">
        <f t="shared" si="0"/>
        <v xml:space="preserve">{last_edited_by: </v>
      </c>
      <c r="D19">
        <f t="shared" si="1"/>
        <v>1</v>
      </c>
      <c r="E19" t="str">
        <f t="shared" si="5"/>
        <v xml:space="preserve">, notes: </v>
      </c>
      <c r="F19" t="s">
        <v>71</v>
      </c>
      <c r="G19" t="str">
        <f t="shared" si="5"/>
        <v xml:space="preserve">, impl_status_id: </v>
      </c>
      <c r="H19">
        <v>1</v>
      </c>
      <c r="I19" t="str">
        <f t="shared" si="5"/>
        <v xml:space="preserve">, certification_date: </v>
      </c>
      <c r="J19" t="str">
        <f>""""&amp;IF(TEXT(VLOOKUP($B19,'[1]J - Onboarding Status'!$C$5:$E$124,3,FALSE),"YYYY-MM-DD")="OPEN", "",TEXT(VLOOKUP($B19,'[1]J - Onboarding Status'!$C$5:$E$124,3,FALSE),"YYYY-MM-DD"))&amp;""""</f>
        <v>""</v>
      </c>
      <c r="K19" t="str">
        <f t="shared" si="5"/>
        <v xml:space="preserve">, kickoff_date: </v>
      </c>
      <c r="L19" t="str">
        <f>""""&amp;TEXT(VLOOKUP($B19,'[1]J - Onboarding Status'!$C$5:$E$124,2,FALSE),"YYYY-MM-DD")&amp;""""</f>
        <v>"2015-06-16"</v>
      </c>
      <c r="M19" t="str">
        <f t="shared" si="6"/>
        <v xml:space="preserve">, client_id: </v>
      </c>
      <c r="N19">
        <f t="shared" si="2"/>
        <v>33</v>
      </c>
      <c r="O19" t="str">
        <f t="shared" si="3"/>
        <v>},</v>
      </c>
      <c r="P19" t="str">
        <f t="shared" si="4"/>
        <v>{last_edited_by: 1, notes: "", impl_status_id: 1, certification_date: "", kickoff_date: "2015-06-16", client_id: 33},</v>
      </c>
    </row>
    <row r="20" spans="1:16">
      <c r="A20">
        <v>34</v>
      </c>
      <c r="B20" t="s">
        <v>20</v>
      </c>
      <c r="C20" t="str">
        <f t="shared" si="0"/>
        <v xml:space="preserve">{last_edited_by: </v>
      </c>
      <c r="D20">
        <f t="shared" si="1"/>
        <v>1</v>
      </c>
      <c r="E20" t="str">
        <f t="shared" si="5"/>
        <v xml:space="preserve">, notes: </v>
      </c>
      <c r="F20" t="s">
        <v>71</v>
      </c>
      <c r="G20" t="str">
        <f t="shared" si="5"/>
        <v xml:space="preserve">, impl_status_id: </v>
      </c>
      <c r="H20">
        <v>2</v>
      </c>
      <c r="I20" t="str">
        <f t="shared" si="5"/>
        <v xml:space="preserve">, certification_date: </v>
      </c>
      <c r="J20" t="str">
        <f>""""&amp;IF(TEXT(VLOOKUP($B20,'[1]J - Onboarding Status'!$C$5:$E$124,3,FALSE),"YYYY-MM-DD")="OPEN", "",TEXT(VLOOKUP($B20,'[1]J - Onboarding Status'!$C$5:$E$124,3,FALSE),"YYYY-MM-DD"))&amp;""""</f>
        <v>"2012-04-17"</v>
      </c>
      <c r="K20" t="str">
        <f t="shared" si="5"/>
        <v xml:space="preserve">, kickoff_date: </v>
      </c>
      <c r="L20" t="str">
        <f>""""&amp;TEXT(VLOOKUP($B20,'[1]J - Onboarding Status'!$C$5:$E$124,2,FALSE),"YYYY-MM-DD")&amp;""""</f>
        <v>"2012-02-14"</v>
      </c>
      <c r="M20" t="str">
        <f t="shared" si="6"/>
        <v xml:space="preserve">, client_id: </v>
      </c>
      <c r="N20">
        <f t="shared" si="2"/>
        <v>34</v>
      </c>
      <c r="O20" t="str">
        <f t="shared" si="3"/>
        <v>},</v>
      </c>
      <c r="P20" t="str">
        <f t="shared" si="4"/>
        <v>{last_edited_by: 1, notes: "", impl_status_id: 2, certification_date: "2012-04-17", kickoff_date: "2012-02-14", client_id: 34},</v>
      </c>
    </row>
    <row r="21" spans="1:16">
      <c r="A21">
        <v>35</v>
      </c>
      <c r="B21" t="s">
        <v>21</v>
      </c>
      <c r="C21" t="str">
        <f t="shared" si="0"/>
        <v xml:space="preserve">{last_edited_by: </v>
      </c>
      <c r="D21">
        <f t="shared" si="1"/>
        <v>1</v>
      </c>
      <c r="E21" t="str">
        <f t="shared" si="5"/>
        <v xml:space="preserve">, notes: </v>
      </c>
      <c r="F21" t="s">
        <v>71</v>
      </c>
      <c r="G21" t="str">
        <f t="shared" si="5"/>
        <v xml:space="preserve">, impl_status_id: </v>
      </c>
      <c r="H21">
        <v>2</v>
      </c>
      <c r="I21" t="str">
        <f t="shared" si="5"/>
        <v xml:space="preserve">, certification_date: </v>
      </c>
      <c r="J21" t="str">
        <f>""""&amp;IF(TEXT(VLOOKUP($B21,'[1]J - Onboarding Status'!$C$5:$E$124,3,FALSE),"YYYY-MM-DD")="OPEN", "",TEXT(VLOOKUP($B21,'[1]J - Onboarding Status'!$C$5:$E$124,3,FALSE),"YYYY-MM-DD"))&amp;""""</f>
        <v>"2013-12-12"</v>
      </c>
      <c r="K21" t="str">
        <f t="shared" si="5"/>
        <v xml:space="preserve">, kickoff_date: </v>
      </c>
      <c r="L21" t="str">
        <f>""""&amp;TEXT(VLOOKUP($B21,'[1]J - Onboarding Status'!$C$5:$E$124,2,FALSE),"YYYY-MM-DD")&amp;""""</f>
        <v>"2013-06-11"</v>
      </c>
      <c r="M21" t="str">
        <f t="shared" si="6"/>
        <v xml:space="preserve">, client_id: </v>
      </c>
      <c r="N21">
        <f t="shared" si="2"/>
        <v>35</v>
      </c>
      <c r="O21" t="str">
        <f t="shared" si="3"/>
        <v>},</v>
      </c>
      <c r="P21" t="str">
        <f t="shared" si="4"/>
        <v>{last_edited_by: 1, notes: "", impl_status_id: 2, certification_date: "2013-12-12", kickoff_date: "2013-06-11", client_id: 35},</v>
      </c>
    </row>
    <row r="22" spans="1:16">
      <c r="A22">
        <v>36</v>
      </c>
      <c r="B22" t="s">
        <v>22</v>
      </c>
      <c r="C22" t="str">
        <f t="shared" si="0"/>
        <v xml:space="preserve">{last_edited_by: </v>
      </c>
      <c r="D22">
        <f t="shared" si="1"/>
        <v>1</v>
      </c>
      <c r="E22" t="str">
        <f t="shared" si="5"/>
        <v xml:space="preserve">, notes: </v>
      </c>
      <c r="F22" t="s">
        <v>71</v>
      </c>
      <c r="G22" t="str">
        <f t="shared" si="5"/>
        <v xml:space="preserve">, impl_status_id: </v>
      </c>
      <c r="H22">
        <v>2</v>
      </c>
      <c r="I22" t="str">
        <f t="shared" si="5"/>
        <v xml:space="preserve">, certification_date: </v>
      </c>
      <c r="J22" t="str">
        <f>""""&amp;IF(TEXT(VLOOKUP($B22,'[1]J - Onboarding Status'!$C$5:$E$124,3,FALSE),"YYYY-MM-DD")="OPEN", "",TEXT(VLOOKUP($B22,'[1]J - Onboarding Status'!$C$5:$E$124,3,FALSE),"YYYY-MM-DD"))&amp;""""</f>
        <v>"2012-07-20"</v>
      </c>
      <c r="K22" t="str">
        <f t="shared" si="5"/>
        <v xml:space="preserve">, kickoff_date: </v>
      </c>
      <c r="L22" t="str">
        <f>""""&amp;TEXT(VLOOKUP($B22,'[1]J - Onboarding Status'!$C$5:$E$124,2,FALSE),"YYYY-MM-DD")&amp;""""</f>
        <v>"2011-11-09"</v>
      </c>
      <c r="M22" t="str">
        <f t="shared" si="6"/>
        <v xml:space="preserve">, client_id: </v>
      </c>
      <c r="N22">
        <f t="shared" si="2"/>
        <v>36</v>
      </c>
      <c r="O22" t="str">
        <f t="shared" si="3"/>
        <v>},</v>
      </c>
      <c r="P22" t="str">
        <f t="shared" si="4"/>
        <v>{last_edited_by: 1, notes: "", impl_status_id: 2, certification_date: "2012-07-20", kickoff_date: "2011-11-09", client_id: 36},</v>
      </c>
    </row>
    <row r="23" spans="1:16">
      <c r="A23">
        <v>37</v>
      </c>
      <c r="B23" t="s">
        <v>23</v>
      </c>
      <c r="C23" t="str">
        <f t="shared" si="0"/>
        <v xml:space="preserve">{last_edited_by: </v>
      </c>
      <c r="D23">
        <f t="shared" si="1"/>
        <v>1</v>
      </c>
      <c r="E23" t="str">
        <f t="shared" si="5"/>
        <v xml:space="preserve">, notes: </v>
      </c>
      <c r="F23" t="s">
        <v>71</v>
      </c>
      <c r="G23" t="str">
        <f t="shared" si="5"/>
        <v xml:space="preserve">, impl_status_id: </v>
      </c>
      <c r="H23">
        <v>2</v>
      </c>
      <c r="I23" t="str">
        <f t="shared" si="5"/>
        <v xml:space="preserve">, certification_date: </v>
      </c>
      <c r="J23" t="str">
        <f>""""&amp;IF(TEXT(VLOOKUP($B23,'[1]J - Onboarding Status'!$C$5:$E$124,3,FALSE),"YYYY-MM-DD")="OPEN", "",TEXT(VLOOKUP($B23,'[1]J - Onboarding Status'!$C$5:$E$124,3,FALSE),"YYYY-MM-DD"))&amp;""""</f>
        <v>"2014-09-30"</v>
      </c>
      <c r="K23" t="str">
        <f t="shared" si="5"/>
        <v xml:space="preserve">, kickoff_date: </v>
      </c>
      <c r="L23" t="str">
        <f>""""&amp;TEXT(VLOOKUP($B23,'[1]J - Onboarding Status'!$C$5:$E$124,2,FALSE),"YYYY-MM-DD")&amp;""""</f>
        <v>"2014-04-30"</v>
      </c>
      <c r="M23" t="str">
        <f t="shared" si="6"/>
        <v xml:space="preserve">, client_id: </v>
      </c>
      <c r="N23">
        <f t="shared" si="2"/>
        <v>37</v>
      </c>
      <c r="O23" t="str">
        <f t="shared" si="3"/>
        <v>},</v>
      </c>
      <c r="P23" t="str">
        <f t="shared" si="4"/>
        <v>{last_edited_by: 1, notes: "", impl_status_id: 2, certification_date: "2014-09-30", kickoff_date: "2014-04-30", client_id: 37},</v>
      </c>
    </row>
    <row r="24" spans="1:16">
      <c r="A24">
        <v>38</v>
      </c>
      <c r="B24" t="s">
        <v>24</v>
      </c>
      <c r="C24" t="str">
        <f t="shared" si="0"/>
        <v xml:space="preserve">{last_edited_by: </v>
      </c>
      <c r="D24">
        <f t="shared" si="1"/>
        <v>1</v>
      </c>
      <c r="E24" t="str">
        <f t="shared" si="5"/>
        <v xml:space="preserve">, notes: </v>
      </c>
      <c r="F24" t="s">
        <v>71</v>
      </c>
      <c r="G24" t="str">
        <f t="shared" si="5"/>
        <v xml:space="preserve">, impl_status_id: </v>
      </c>
      <c r="H24">
        <v>2</v>
      </c>
      <c r="I24" t="str">
        <f t="shared" si="5"/>
        <v xml:space="preserve">, certification_date: </v>
      </c>
      <c r="J24" t="str">
        <f>""""&amp;IF(TEXT(VLOOKUP($B24,'[1]J - Onboarding Status'!$C$5:$E$124,3,FALSE),"YYYY-MM-DD")="OPEN", "",TEXT(VLOOKUP($B24,'[1]J - Onboarding Status'!$C$5:$E$124,3,FALSE),"YYYY-MM-DD"))&amp;""""</f>
        <v>"2014-09-10"</v>
      </c>
      <c r="K24" t="str">
        <f t="shared" si="5"/>
        <v xml:space="preserve">, kickoff_date: </v>
      </c>
      <c r="L24" t="str">
        <f>""""&amp;TEXT(VLOOKUP($B24,'[1]J - Onboarding Status'!$C$5:$E$124,2,FALSE),"YYYY-MM-DD")&amp;""""</f>
        <v>"2014-04-15"</v>
      </c>
      <c r="M24" t="str">
        <f t="shared" si="6"/>
        <v xml:space="preserve">, client_id: </v>
      </c>
      <c r="N24">
        <f t="shared" si="2"/>
        <v>38</v>
      </c>
      <c r="O24" t="str">
        <f t="shared" si="3"/>
        <v>},</v>
      </c>
      <c r="P24" t="str">
        <f t="shared" si="4"/>
        <v>{last_edited_by: 1, notes: "", impl_status_id: 2, certification_date: "2014-09-10", kickoff_date: "2014-04-15", client_id: 38},</v>
      </c>
    </row>
    <row r="25" spans="1:16">
      <c r="A25">
        <v>39</v>
      </c>
      <c r="B25" t="s">
        <v>25</v>
      </c>
      <c r="C25" t="str">
        <f t="shared" si="0"/>
        <v xml:space="preserve">{last_edited_by: </v>
      </c>
      <c r="D25">
        <f t="shared" si="1"/>
        <v>1</v>
      </c>
      <c r="E25" t="str">
        <f t="shared" si="5"/>
        <v xml:space="preserve">, notes: </v>
      </c>
      <c r="F25" t="s">
        <v>71</v>
      </c>
      <c r="G25" t="str">
        <f t="shared" si="5"/>
        <v xml:space="preserve">, impl_status_id: </v>
      </c>
      <c r="H25">
        <v>2</v>
      </c>
      <c r="I25" t="str">
        <f t="shared" si="5"/>
        <v xml:space="preserve">, certification_date: </v>
      </c>
      <c r="J25" t="str">
        <f>""""&amp;IF(TEXT(VLOOKUP($B25,'[1]J - Onboarding Status'!$C$5:$E$124,3,FALSE),"YYYY-MM-DD")="OPEN", "",TEXT(VLOOKUP($B25,'[1]J - Onboarding Status'!$C$5:$E$124,3,FALSE),"YYYY-MM-DD"))&amp;""""</f>
        <v>"2014-10-20"</v>
      </c>
      <c r="K25" t="str">
        <f t="shared" si="5"/>
        <v xml:space="preserve">, kickoff_date: </v>
      </c>
      <c r="L25" t="str">
        <f>""""&amp;TEXT(VLOOKUP($B25,'[1]J - Onboarding Status'!$C$5:$E$124,2,FALSE),"YYYY-MM-DD")&amp;""""</f>
        <v>"2014-07-29"</v>
      </c>
      <c r="M25" t="str">
        <f t="shared" si="6"/>
        <v xml:space="preserve">, client_id: </v>
      </c>
      <c r="N25">
        <f t="shared" si="2"/>
        <v>39</v>
      </c>
      <c r="O25" t="str">
        <f t="shared" si="3"/>
        <v>},</v>
      </c>
      <c r="P25" t="str">
        <f t="shared" si="4"/>
        <v>{last_edited_by: 1, notes: "", impl_status_id: 2, certification_date: "2014-10-20", kickoff_date: "2014-07-29", client_id: 39},</v>
      </c>
    </row>
    <row r="26" spans="1:16">
      <c r="A26">
        <v>40</v>
      </c>
      <c r="B26" t="s">
        <v>26</v>
      </c>
      <c r="C26" t="str">
        <f t="shared" si="0"/>
        <v xml:space="preserve">{last_edited_by: </v>
      </c>
      <c r="D26">
        <f t="shared" si="1"/>
        <v>1</v>
      </c>
      <c r="E26" t="str">
        <f t="shared" si="5"/>
        <v xml:space="preserve">, notes: </v>
      </c>
      <c r="F26" t="s">
        <v>71</v>
      </c>
      <c r="G26" t="str">
        <f t="shared" si="5"/>
        <v xml:space="preserve">, impl_status_id: </v>
      </c>
      <c r="H26">
        <v>1</v>
      </c>
      <c r="I26" t="str">
        <f t="shared" si="5"/>
        <v xml:space="preserve">, certification_date: </v>
      </c>
      <c r="J26" t="str">
        <f>""""&amp;IF(TEXT(VLOOKUP($B26,'[1]J - Onboarding Status'!$C$5:$E$124,3,FALSE),"YYYY-MM-DD")="OPEN", "",TEXT(VLOOKUP($B26,'[1]J - Onboarding Status'!$C$5:$E$124,3,FALSE),"YYYY-MM-DD"))&amp;""""</f>
        <v>""</v>
      </c>
      <c r="K26" t="str">
        <f t="shared" si="5"/>
        <v xml:space="preserve">, kickoff_date: </v>
      </c>
      <c r="L26" t="str">
        <f>""""&amp;TEXT(VLOOKUP($B26,'[1]J - Onboarding Status'!$C$5:$E$124,2,FALSE),"YYYY-MM-DD")&amp;""""</f>
        <v>"2012-12-10"</v>
      </c>
      <c r="M26" t="str">
        <f t="shared" si="6"/>
        <v xml:space="preserve">, client_id: </v>
      </c>
      <c r="N26">
        <f t="shared" si="2"/>
        <v>40</v>
      </c>
      <c r="O26" t="str">
        <f t="shared" si="3"/>
        <v>},</v>
      </c>
      <c r="P26" t="str">
        <f t="shared" si="4"/>
        <v>{last_edited_by: 1, notes: "", impl_status_id: 1, certification_date: "", kickoff_date: "2012-12-10", client_id: 40},</v>
      </c>
    </row>
    <row r="27" spans="1:16">
      <c r="A27">
        <v>41</v>
      </c>
      <c r="B27" t="s">
        <v>27</v>
      </c>
      <c r="C27" t="str">
        <f t="shared" si="0"/>
        <v xml:space="preserve">{last_edited_by: </v>
      </c>
      <c r="D27">
        <f t="shared" si="1"/>
        <v>1</v>
      </c>
      <c r="E27" t="str">
        <f t="shared" si="5"/>
        <v xml:space="preserve">, notes: </v>
      </c>
      <c r="F27" t="s">
        <v>71</v>
      </c>
      <c r="G27" t="str">
        <f t="shared" si="5"/>
        <v xml:space="preserve">, impl_status_id: </v>
      </c>
      <c r="H27">
        <v>2</v>
      </c>
      <c r="I27" t="str">
        <f t="shared" si="5"/>
        <v xml:space="preserve">, certification_date: </v>
      </c>
      <c r="J27" t="str">
        <f>""""&amp;IF(TEXT(VLOOKUP($B27,'[1]J - Onboarding Status'!$C$5:$E$124,3,FALSE),"YYYY-MM-DD")="OPEN", "",TEXT(VLOOKUP($B27,'[1]J - Onboarding Status'!$C$5:$E$124,3,FALSE),"YYYY-MM-DD"))&amp;""""</f>
        <v>"2011-12-01"</v>
      </c>
      <c r="K27" t="str">
        <f t="shared" si="5"/>
        <v xml:space="preserve">, kickoff_date: </v>
      </c>
      <c r="L27" t="str">
        <f>""""&amp;TEXT(VLOOKUP($B27,'[1]J - Onboarding Status'!$C$5:$E$124,2,FALSE),"YYYY-MM-DD")&amp;""""</f>
        <v>"2011-07-12"</v>
      </c>
      <c r="M27" t="str">
        <f t="shared" si="6"/>
        <v xml:space="preserve">, client_id: </v>
      </c>
      <c r="N27">
        <f t="shared" si="2"/>
        <v>41</v>
      </c>
      <c r="O27" t="str">
        <f t="shared" si="3"/>
        <v>},</v>
      </c>
      <c r="P27" t="str">
        <f t="shared" si="4"/>
        <v>{last_edited_by: 1, notes: "", impl_status_id: 2, certification_date: "2011-12-01", kickoff_date: "2011-07-12", client_id: 41},</v>
      </c>
    </row>
    <row r="28" spans="1:16">
      <c r="A28">
        <v>42</v>
      </c>
      <c r="B28" t="s">
        <v>28</v>
      </c>
      <c r="C28" t="str">
        <f t="shared" si="0"/>
        <v xml:space="preserve">{last_edited_by: </v>
      </c>
      <c r="D28">
        <f t="shared" si="1"/>
        <v>1</v>
      </c>
      <c r="E28" t="str">
        <f t="shared" si="5"/>
        <v xml:space="preserve">, notes: </v>
      </c>
      <c r="F28" t="s">
        <v>71</v>
      </c>
      <c r="G28" t="str">
        <f t="shared" si="5"/>
        <v xml:space="preserve">, impl_status_id: </v>
      </c>
      <c r="H28">
        <v>1</v>
      </c>
      <c r="I28" t="str">
        <f t="shared" si="5"/>
        <v xml:space="preserve">, certification_date: </v>
      </c>
      <c r="J28" t="str">
        <f>""""&amp;IF(TEXT(VLOOKUP($B28,'[1]J - Onboarding Status'!$C$5:$E$124,3,FALSE),"YYYY-MM-DD")="OPEN", "",TEXT(VLOOKUP($B28,'[1]J - Onboarding Status'!$C$5:$E$124,3,FALSE),"YYYY-MM-DD"))&amp;""""</f>
        <v>""</v>
      </c>
      <c r="K28" t="str">
        <f t="shared" si="5"/>
        <v xml:space="preserve">, kickoff_date: </v>
      </c>
      <c r="L28" t="str">
        <f>""""&amp;TEXT(VLOOKUP($B28,'[1]J - Onboarding Status'!$C$5:$E$124,2,FALSE),"YYYY-MM-DD")&amp;""""</f>
        <v>"2015-03-09"</v>
      </c>
      <c r="M28" t="str">
        <f t="shared" si="6"/>
        <v xml:space="preserve">, client_id: </v>
      </c>
      <c r="N28">
        <f t="shared" si="2"/>
        <v>42</v>
      </c>
      <c r="O28" t="str">
        <f t="shared" si="3"/>
        <v>},</v>
      </c>
      <c r="P28" t="str">
        <f t="shared" si="4"/>
        <v>{last_edited_by: 1, notes: "", impl_status_id: 1, certification_date: "", kickoff_date: "2015-03-09", client_id: 42},</v>
      </c>
    </row>
    <row r="29" spans="1:16">
      <c r="A29">
        <v>43</v>
      </c>
      <c r="B29" t="s">
        <v>29</v>
      </c>
      <c r="C29" t="str">
        <f t="shared" si="0"/>
        <v xml:space="preserve">{last_edited_by: </v>
      </c>
      <c r="D29">
        <f t="shared" si="1"/>
        <v>1</v>
      </c>
      <c r="E29" t="str">
        <f t="shared" si="5"/>
        <v xml:space="preserve">, notes: </v>
      </c>
      <c r="F29" t="s">
        <v>71</v>
      </c>
      <c r="G29" t="str">
        <f t="shared" si="5"/>
        <v xml:space="preserve">, impl_status_id: </v>
      </c>
      <c r="H29">
        <v>2</v>
      </c>
      <c r="I29" t="str">
        <f t="shared" si="5"/>
        <v xml:space="preserve">, certification_date: </v>
      </c>
      <c r="J29" t="str">
        <f>""""&amp;IF(TEXT(VLOOKUP($B29,'[1]J - Onboarding Status'!$C$5:$E$124,3,FALSE),"YYYY-MM-DD")="OPEN", "",TEXT(VLOOKUP($B29,'[1]J - Onboarding Status'!$C$5:$E$124,3,FALSE),"YYYY-MM-DD"))&amp;""""</f>
        <v>"1900-01-00"</v>
      </c>
      <c r="K29" t="str">
        <f t="shared" si="5"/>
        <v xml:space="preserve">, kickoff_date: </v>
      </c>
      <c r="L29" t="str">
        <f>""""&amp;TEXT(VLOOKUP($B29,'[1]J - Onboarding Status'!$C$5:$E$124,2,FALSE),"YYYY-MM-DD")&amp;""""</f>
        <v>"1900-01-00"</v>
      </c>
      <c r="M29" t="str">
        <f t="shared" si="6"/>
        <v xml:space="preserve">, client_id: </v>
      </c>
      <c r="N29">
        <f t="shared" si="2"/>
        <v>43</v>
      </c>
      <c r="O29" t="str">
        <f t="shared" si="3"/>
        <v>},</v>
      </c>
      <c r="P29" t="str">
        <f t="shared" si="4"/>
        <v>{last_edited_by: 1, notes: "", impl_status_id: 2, certification_date: "1900-01-00", kickoff_date: "1900-01-00", client_id: 43},</v>
      </c>
    </row>
    <row r="30" spans="1:16">
      <c r="A30">
        <v>44</v>
      </c>
      <c r="B30" t="s">
        <v>30</v>
      </c>
      <c r="C30" t="str">
        <f t="shared" si="0"/>
        <v xml:space="preserve">{last_edited_by: </v>
      </c>
      <c r="D30">
        <f t="shared" si="1"/>
        <v>1</v>
      </c>
      <c r="E30" t="str">
        <f t="shared" si="5"/>
        <v xml:space="preserve">, notes: </v>
      </c>
      <c r="F30" t="s">
        <v>71</v>
      </c>
      <c r="G30" t="str">
        <f t="shared" si="5"/>
        <v xml:space="preserve">, impl_status_id: </v>
      </c>
      <c r="H30">
        <v>1</v>
      </c>
      <c r="I30" t="str">
        <f t="shared" si="5"/>
        <v xml:space="preserve">, certification_date: </v>
      </c>
      <c r="J30" t="str">
        <f>""""&amp;IF(TEXT(VLOOKUP($B30,'[1]J - Onboarding Status'!$C$5:$E$124,3,FALSE),"YYYY-MM-DD")="OPEN", "",TEXT(VLOOKUP($B30,'[1]J - Onboarding Status'!$C$5:$E$124,3,FALSE),"YYYY-MM-DD"))&amp;""""</f>
        <v>""</v>
      </c>
      <c r="K30" t="str">
        <f t="shared" si="5"/>
        <v xml:space="preserve">, kickoff_date: </v>
      </c>
      <c r="L30" t="str">
        <f>""""&amp;TEXT(VLOOKUP($B30,'[1]J - Onboarding Status'!$C$5:$E$124,2,FALSE),"YYYY-MM-DD")&amp;""""</f>
        <v>"2015-05-07"</v>
      </c>
      <c r="M30" t="str">
        <f t="shared" si="6"/>
        <v xml:space="preserve">, client_id: </v>
      </c>
      <c r="N30">
        <f t="shared" si="2"/>
        <v>44</v>
      </c>
      <c r="O30" t="str">
        <f t="shared" si="3"/>
        <v>},</v>
      </c>
      <c r="P30" t="str">
        <f t="shared" si="4"/>
        <v>{last_edited_by: 1, notes: "", impl_status_id: 1, certification_date: "", kickoff_date: "2015-05-07", client_id: 44},</v>
      </c>
    </row>
    <row r="31" spans="1:16">
      <c r="A31">
        <v>45</v>
      </c>
      <c r="B31" t="s">
        <v>31</v>
      </c>
      <c r="C31" t="str">
        <f t="shared" si="0"/>
        <v xml:space="preserve">{last_edited_by: </v>
      </c>
      <c r="D31">
        <f t="shared" si="1"/>
        <v>1</v>
      </c>
      <c r="E31" t="str">
        <f t="shared" si="5"/>
        <v xml:space="preserve">, notes: </v>
      </c>
      <c r="F31" t="s">
        <v>71</v>
      </c>
      <c r="G31" t="str">
        <f t="shared" si="5"/>
        <v xml:space="preserve">, impl_status_id: </v>
      </c>
      <c r="H31">
        <v>2</v>
      </c>
      <c r="I31" t="str">
        <f t="shared" si="5"/>
        <v xml:space="preserve">, certification_date: </v>
      </c>
      <c r="J31" t="str">
        <f>""""&amp;IF(TEXT(VLOOKUP($B31,'[1]J - Onboarding Status'!$C$5:$E$124,3,FALSE),"YYYY-MM-DD")="OPEN", "",TEXT(VLOOKUP($B31,'[1]J - Onboarding Status'!$C$5:$E$124,3,FALSE),"YYYY-MM-DD"))&amp;""""</f>
        <v>"2012-04-25"</v>
      </c>
      <c r="K31" t="str">
        <f t="shared" si="5"/>
        <v xml:space="preserve">, kickoff_date: </v>
      </c>
      <c r="L31" t="str">
        <f>""""&amp;TEXT(VLOOKUP($B31,'[1]J - Onboarding Status'!$C$5:$E$124,2,FALSE),"YYYY-MM-DD")&amp;""""</f>
        <v>"2011-11-30"</v>
      </c>
      <c r="M31" t="str">
        <f t="shared" si="6"/>
        <v xml:space="preserve">, client_id: </v>
      </c>
      <c r="N31">
        <f t="shared" si="2"/>
        <v>45</v>
      </c>
      <c r="O31" t="str">
        <f t="shared" si="3"/>
        <v>},</v>
      </c>
      <c r="P31" t="str">
        <f t="shared" si="4"/>
        <v>{last_edited_by: 1, notes: "", impl_status_id: 2, certification_date: "2012-04-25", kickoff_date: "2011-11-30", client_id: 45},</v>
      </c>
    </row>
    <row r="32" spans="1:16">
      <c r="A32">
        <v>46</v>
      </c>
      <c r="B32" t="s">
        <v>32</v>
      </c>
      <c r="C32" t="str">
        <f t="shared" si="0"/>
        <v xml:space="preserve">{last_edited_by: </v>
      </c>
      <c r="D32">
        <f t="shared" si="1"/>
        <v>1</v>
      </c>
      <c r="E32" t="str">
        <f t="shared" si="5"/>
        <v xml:space="preserve">, notes: </v>
      </c>
      <c r="F32" t="s">
        <v>71</v>
      </c>
      <c r="G32" t="str">
        <f t="shared" si="5"/>
        <v xml:space="preserve">, impl_status_id: </v>
      </c>
      <c r="H32">
        <v>1</v>
      </c>
      <c r="I32" t="str">
        <f t="shared" si="5"/>
        <v xml:space="preserve">, certification_date: </v>
      </c>
      <c r="J32" t="str">
        <f>""""&amp;IF(TEXT(VLOOKUP($B32,'[1]J - Onboarding Status'!$C$5:$E$124,3,FALSE),"YYYY-MM-DD")="OPEN", "",TEXT(VLOOKUP($B32,'[1]J - Onboarding Status'!$C$5:$E$124,3,FALSE),"YYYY-MM-DD"))&amp;""""</f>
        <v>""</v>
      </c>
      <c r="K32" t="str">
        <f t="shared" si="5"/>
        <v xml:space="preserve">, kickoff_date: </v>
      </c>
      <c r="L32" t="str">
        <f>""""&amp;TEXT(VLOOKUP($B32,'[1]J - Onboarding Status'!$C$5:$E$124,2,FALSE),"YYYY-MM-DD")&amp;""""</f>
        <v>"2014-04-15"</v>
      </c>
      <c r="M32" t="str">
        <f t="shared" si="6"/>
        <v xml:space="preserve">, client_id: </v>
      </c>
      <c r="N32">
        <f t="shared" si="2"/>
        <v>46</v>
      </c>
      <c r="O32" t="str">
        <f t="shared" si="3"/>
        <v>},</v>
      </c>
      <c r="P32" t="str">
        <f t="shared" si="4"/>
        <v>{last_edited_by: 1, notes: "", impl_status_id: 1, certification_date: "", kickoff_date: "2014-04-15", client_id: 46},</v>
      </c>
    </row>
    <row r="33" spans="1:16">
      <c r="A33">
        <v>47</v>
      </c>
      <c r="B33" t="s">
        <v>33</v>
      </c>
      <c r="C33" t="str">
        <f t="shared" si="0"/>
        <v xml:space="preserve">{last_edited_by: </v>
      </c>
      <c r="D33">
        <f t="shared" si="1"/>
        <v>1</v>
      </c>
      <c r="E33" t="str">
        <f t="shared" si="5"/>
        <v xml:space="preserve">, notes: </v>
      </c>
      <c r="F33" t="s">
        <v>71</v>
      </c>
      <c r="G33" t="str">
        <f t="shared" si="5"/>
        <v xml:space="preserve">, impl_status_id: </v>
      </c>
      <c r="H33">
        <v>1</v>
      </c>
      <c r="I33" t="str">
        <f t="shared" si="5"/>
        <v xml:space="preserve">, certification_date: </v>
      </c>
      <c r="J33" t="str">
        <f>""""&amp;IF(TEXT(VLOOKUP($B33,'[1]J - Onboarding Status'!$C$5:$E$124,3,FALSE),"YYYY-MM-DD")="OPEN", "",TEXT(VLOOKUP($B33,'[1]J - Onboarding Status'!$C$5:$E$124,3,FALSE),"YYYY-MM-DD"))&amp;""""</f>
        <v>""</v>
      </c>
      <c r="K33" t="str">
        <f t="shared" si="5"/>
        <v xml:space="preserve">, kickoff_date: </v>
      </c>
      <c r="L33" t="str">
        <f>""""&amp;TEXT(VLOOKUP($B33,'[1]J - Onboarding Status'!$C$5:$E$124,2,FALSE),"YYYY-MM-DD")&amp;""""</f>
        <v>"2015-03-09"</v>
      </c>
      <c r="M33" t="str">
        <f t="shared" si="6"/>
        <v xml:space="preserve">, client_id: </v>
      </c>
      <c r="N33">
        <f t="shared" si="2"/>
        <v>47</v>
      </c>
      <c r="O33" t="str">
        <f t="shared" si="3"/>
        <v>},</v>
      </c>
      <c r="P33" t="str">
        <f t="shared" si="4"/>
        <v>{last_edited_by: 1, notes: "", impl_status_id: 1, certification_date: "", kickoff_date: "2015-03-09", client_id: 47},</v>
      </c>
    </row>
    <row r="34" spans="1:16">
      <c r="A34">
        <v>48</v>
      </c>
      <c r="B34" t="s">
        <v>34</v>
      </c>
      <c r="C34" t="str">
        <f t="shared" si="0"/>
        <v xml:space="preserve">{last_edited_by: </v>
      </c>
      <c r="D34">
        <f t="shared" si="1"/>
        <v>1</v>
      </c>
      <c r="E34" t="str">
        <f t="shared" si="5"/>
        <v xml:space="preserve">, notes: </v>
      </c>
      <c r="F34" t="s">
        <v>71</v>
      </c>
      <c r="G34" t="str">
        <f t="shared" si="5"/>
        <v xml:space="preserve">, impl_status_id: </v>
      </c>
      <c r="H34">
        <v>1</v>
      </c>
      <c r="I34" t="str">
        <f t="shared" si="5"/>
        <v xml:space="preserve">, certification_date: </v>
      </c>
      <c r="J34" t="str">
        <f>""""&amp;IF(TEXT(VLOOKUP($B34,'[1]J - Onboarding Status'!$C$5:$E$124,3,FALSE),"YYYY-MM-DD")="OPEN", "",TEXT(VLOOKUP($B34,'[1]J - Onboarding Status'!$C$5:$E$124,3,FALSE),"YYYY-MM-DD"))&amp;""""</f>
        <v>""</v>
      </c>
      <c r="K34" t="str">
        <f t="shared" si="5"/>
        <v xml:space="preserve">, kickoff_date: </v>
      </c>
      <c r="L34" t="str">
        <f>""""&amp;TEXT(VLOOKUP($B34,'[1]J - Onboarding Status'!$C$5:$E$124,2,FALSE),"YYYY-MM-DD")&amp;""""</f>
        <v>"2014-02-24"</v>
      </c>
      <c r="M34" t="str">
        <f t="shared" si="6"/>
        <v xml:space="preserve">, client_id: </v>
      </c>
      <c r="N34">
        <f t="shared" si="2"/>
        <v>48</v>
      </c>
      <c r="O34" t="str">
        <f t="shared" si="3"/>
        <v>},</v>
      </c>
      <c r="P34" t="str">
        <f t="shared" si="4"/>
        <v>{last_edited_by: 1, notes: "", impl_status_id: 1, certification_date: "", kickoff_date: "2014-02-24", client_id: 48},</v>
      </c>
    </row>
    <row r="35" spans="1:16">
      <c r="A35">
        <v>49</v>
      </c>
      <c r="B35" t="s">
        <v>35</v>
      </c>
      <c r="C35" t="str">
        <f t="shared" si="0"/>
        <v xml:space="preserve">{last_edited_by: </v>
      </c>
      <c r="D35">
        <f t="shared" si="1"/>
        <v>1</v>
      </c>
      <c r="E35" t="str">
        <f t="shared" si="5"/>
        <v xml:space="preserve">, notes: </v>
      </c>
      <c r="F35" t="s">
        <v>71</v>
      </c>
      <c r="G35" t="str">
        <f t="shared" si="5"/>
        <v xml:space="preserve">, impl_status_id: </v>
      </c>
      <c r="H35">
        <v>2</v>
      </c>
      <c r="I35" t="str">
        <f t="shared" si="5"/>
        <v xml:space="preserve">, certification_date: </v>
      </c>
      <c r="J35" t="str">
        <f>""""&amp;IF(TEXT(VLOOKUP($B35,'[1]J - Onboarding Status'!$C$5:$E$124,3,FALSE),"YYYY-MM-DD")="OPEN", "",TEXT(VLOOKUP($B35,'[1]J - Onboarding Status'!$C$5:$E$124,3,FALSE),"YYYY-MM-DD"))&amp;""""</f>
        <v>"2013-07-26"</v>
      </c>
      <c r="K35" t="str">
        <f t="shared" si="5"/>
        <v xml:space="preserve">, kickoff_date: </v>
      </c>
      <c r="L35" t="str">
        <f>""""&amp;TEXT(VLOOKUP($B35,'[1]J - Onboarding Status'!$C$5:$E$124,2,FALSE),"YYYY-MM-DD")&amp;""""</f>
        <v>"2012-09-20"</v>
      </c>
      <c r="M35" t="str">
        <f t="shared" si="6"/>
        <v xml:space="preserve">, client_id: </v>
      </c>
      <c r="N35">
        <f t="shared" si="2"/>
        <v>49</v>
      </c>
      <c r="O35" t="str">
        <f t="shared" si="3"/>
        <v>},</v>
      </c>
      <c r="P35" t="str">
        <f t="shared" si="4"/>
        <v>{last_edited_by: 1, notes: "", impl_status_id: 2, certification_date: "2013-07-26", kickoff_date: "2012-09-20", client_id: 49},</v>
      </c>
    </row>
    <row r="36" spans="1:16">
      <c r="A36">
        <v>50</v>
      </c>
      <c r="B36" t="s">
        <v>36</v>
      </c>
      <c r="C36" t="str">
        <f t="shared" si="0"/>
        <v xml:space="preserve">{last_edited_by: </v>
      </c>
      <c r="D36">
        <f t="shared" si="1"/>
        <v>1</v>
      </c>
      <c r="E36" t="str">
        <f t="shared" si="5"/>
        <v xml:space="preserve">, notes: </v>
      </c>
      <c r="F36" t="s">
        <v>71</v>
      </c>
      <c r="G36" t="str">
        <f t="shared" si="5"/>
        <v xml:space="preserve">, impl_status_id: </v>
      </c>
      <c r="H36">
        <v>2</v>
      </c>
      <c r="I36" t="str">
        <f t="shared" si="5"/>
        <v xml:space="preserve">, certification_date: </v>
      </c>
      <c r="J36" t="str">
        <f>""""&amp;IF(TEXT(VLOOKUP($B36,'[1]J - Onboarding Status'!$C$5:$E$124,3,FALSE),"YYYY-MM-DD")="OPEN", "",TEXT(VLOOKUP($B36,'[1]J - Onboarding Status'!$C$5:$E$124,3,FALSE),"YYYY-MM-DD"))&amp;""""</f>
        <v>"2013-04-22"</v>
      </c>
      <c r="K36" t="str">
        <f t="shared" si="5"/>
        <v xml:space="preserve">, kickoff_date: </v>
      </c>
      <c r="L36" t="str">
        <f>""""&amp;TEXT(VLOOKUP($B36,'[1]J - Onboarding Status'!$C$5:$E$124,2,FALSE),"YYYY-MM-DD")&amp;""""</f>
        <v>"2013-02-13"</v>
      </c>
      <c r="M36" t="str">
        <f t="shared" si="6"/>
        <v xml:space="preserve">, client_id: </v>
      </c>
      <c r="N36">
        <f t="shared" si="2"/>
        <v>50</v>
      </c>
      <c r="O36" t="str">
        <f t="shared" si="3"/>
        <v>},</v>
      </c>
      <c r="P36" t="str">
        <f t="shared" si="4"/>
        <v>{last_edited_by: 1, notes: "", impl_status_id: 2, certification_date: "2013-04-22", kickoff_date: "2013-02-13", client_id: 50},</v>
      </c>
    </row>
    <row r="37" spans="1:16">
      <c r="A37">
        <v>51</v>
      </c>
      <c r="B37" t="s">
        <v>37</v>
      </c>
      <c r="C37" t="str">
        <f t="shared" si="0"/>
        <v xml:space="preserve">{last_edited_by: </v>
      </c>
      <c r="D37">
        <f t="shared" si="1"/>
        <v>1</v>
      </c>
      <c r="E37" t="str">
        <f t="shared" si="5"/>
        <v xml:space="preserve">, notes: </v>
      </c>
      <c r="F37" t="s">
        <v>71</v>
      </c>
      <c r="G37" t="str">
        <f t="shared" si="5"/>
        <v xml:space="preserve">, impl_status_id: </v>
      </c>
      <c r="H37">
        <v>2</v>
      </c>
      <c r="I37" t="str">
        <f t="shared" si="5"/>
        <v xml:space="preserve">, certification_date: </v>
      </c>
      <c r="J37" t="str">
        <f>""""&amp;IF(TEXT(VLOOKUP($B37,'[1]J - Onboarding Status'!$C$5:$E$124,3,FALSE),"YYYY-MM-DD")="OPEN", "",TEXT(VLOOKUP($B37,'[1]J - Onboarding Status'!$C$5:$E$124,3,FALSE),"YYYY-MM-DD"))&amp;""""</f>
        <v>"2011-05-20"</v>
      </c>
      <c r="K37" t="str">
        <f t="shared" si="5"/>
        <v xml:space="preserve">, kickoff_date: </v>
      </c>
      <c r="L37" t="str">
        <f>""""&amp;TEXT(VLOOKUP($B37,'[1]J - Onboarding Status'!$C$5:$E$124,2,FALSE),"YYYY-MM-DD")&amp;""""</f>
        <v>"2011-01-11"</v>
      </c>
      <c r="M37" t="str">
        <f t="shared" si="6"/>
        <v xml:space="preserve">, client_id: </v>
      </c>
      <c r="N37">
        <f t="shared" si="2"/>
        <v>51</v>
      </c>
      <c r="O37" t="str">
        <f t="shared" si="3"/>
        <v>},</v>
      </c>
      <c r="P37" t="str">
        <f t="shared" si="4"/>
        <v>{last_edited_by: 1, notes: "", impl_status_id: 2, certification_date: "2011-05-20", kickoff_date: "2011-01-11", client_id: 51},</v>
      </c>
    </row>
    <row r="38" spans="1:16">
      <c r="A38">
        <v>52</v>
      </c>
      <c r="B38" t="s">
        <v>38</v>
      </c>
      <c r="C38" t="str">
        <f t="shared" si="0"/>
        <v xml:space="preserve">{last_edited_by: </v>
      </c>
      <c r="D38">
        <f t="shared" si="1"/>
        <v>1</v>
      </c>
      <c r="E38" t="str">
        <f t="shared" si="5"/>
        <v xml:space="preserve">, notes: </v>
      </c>
      <c r="F38" t="s">
        <v>71</v>
      </c>
      <c r="G38" t="str">
        <f t="shared" si="5"/>
        <v xml:space="preserve">, impl_status_id: </v>
      </c>
      <c r="H38">
        <v>1</v>
      </c>
      <c r="I38" t="str">
        <f t="shared" si="5"/>
        <v xml:space="preserve">, certification_date: </v>
      </c>
      <c r="J38" t="str">
        <f>""""&amp;IF(TEXT(VLOOKUP($B38,'[1]J - Onboarding Status'!$C$5:$E$124,3,FALSE),"YYYY-MM-DD")="OPEN", "",TEXT(VLOOKUP($B38,'[1]J - Onboarding Status'!$C$5:$E$124,3,FALSE),"YYYY-MM-DD"))&amp;""""</f>
        <v>""</v>
      </c>
      <c r="K38" t="str">
        <f t="shared" si="5"/>
        <v xml:space="preserve">, kickoff_date: </v>
      </c>
      <c r="L38" t="str">
        <f>""""&amp;TEXT(VLOOKUP($B38,'[1]J - Onboarding Status'!$C$5:$E$124,2,FALSE),"YYYY-MM-DD")&amp;""""</f>
        <v>"2015-08-18"</v>
      </c>
      <c r="M38" t="str">
        <f t="shared" si="6"/>
        <v xml:space="preserve">, client_id: </v>
      </c>
      <c r="N38">
        <f t="shared" si="2"/>
        <v>52</v>
      </c>
      <c r="O38" t="str">
        <f t="shared" si="3"/>
        <v>},</v>
      </c>
      <c r="P38" t="str">
        <f t="shared" si="4"/>
        <v>{last_edited_by: 1, notes: "", impl_status_id: 1, certification_date: "", kickoff_date: "2015-08-18", client_id: 52},</v>
      </c>
    </row>
    <row r="39" spans="1:16">
      <c r="A39">
        <v>53</v>
      </c>
      <c r="B39" t="s">
        <v>39</v>
      </c>
      <c r="C39" t="str">
        <f t="shared" si="0"/>
        <v xml:space="preserve">{last_edited_by: </v>
      </c>
      <c r="D39">
        <f t="shared" si="1"/>
        <v>1</v>
      </c>
      <c r="E39" t="str">
        <f t="shared" si="5"/>
        <v xml:space="preserve">, notes: </v>
      </c>
      <c r="F39" t="s">
        <v>71</v>
      </c>
      <c r="G39" t="str">
        <f t="shared" si="5"/>
        <v xml:space="preserve">, impl_status_id: </v>
      </c>
      <c r="H39">
        <v>2</v>
      </c>
      <c r="I39" t="str">
        <f t="shared" si="5"/>
        <v xml:space="preserve">, certification_date: </v>
      </c>
      <c r="J39" t="str">
        <f>""""&amp;IF(TEXT(VLOOKUP($B39,'[1]J - Onboarding Status'!$C$5:$E$124,3,FALSE),"YYYY-MM-DD")="OPEN", "",TEXT(VLOOKUP($B39,'[1]J - Onboarding Status'!$C$5:$E$124,3,FALSE),"YYYY-MM-DD"))&amp;""""</f>
        <v>"2014-03-27"</v>
      </c>
      <c r="K39" t="str">
        <f t="shared" si="5"/>
        <v xml:space="preserve">, kickoff_date: </v>
      </c>
      <c r="L39" t="str">
        <f>""""&amp;TEXT(VLOOKUP($B39,'[1]J - Onboarding Status'!$C$5:$E$124,2,FALSE),"YYYY-MM-DD")&amp;""""</f>
        <v>"2011-10-20"</v>
      </c>
      <c r="M39" t="str">
        <f t="shared" si="6"/>
        <v xml:space="preserve">, client_id: </v>
      </c>
      <c r="N39">
        <f t="shared" si="2"/>
        <v>53</v>
      </c>
      <c r="O39" t="str">
        <f t="shared" si="3"/>
        <v>},</v>
      </c>
      <c r="P39" t="str">
        <f t="shared" si="4"/>
        <v>{last_edited_by: 1, notes: "", impl_status_id: 2, certification_date: "2014-03-27", kickoff_date: "2011-10-20", client_id: 53},</v>
      </c>
    </row>
    <row r="40" spans="1:16">
      <c r="A40">
        <v>54</v>
      </c>
      <c r="B40" t="s">
        <v>40</v>
      </c>
      <c r="C40" t="str">
        <f t="shared" si="0"/>
        <v xml:space="preserve">{last_edited_by: </v>
      </c>
      <c r="D40">
        <f t="shared" si="1"/>
        <v>1</v>
      </c>
      <c r="E40" t="str">
        <f t="shared" si="5"/>
        <v xml:space="preserve">, notes: </v>
      </c>
      <c r="F40" t="s">
        <v>71</v>
      </c>
      <c r="G40" t="str">
        <f t="shared" si="5"/>
        <v xml:space="preserve">, impl_status_id: </v>
      </c>
      <c r="H40">
        <v>2</v>
      </c>
      <c r="I40" t="str">
        <f t="shared" si="5"/>
        <v xml:space="preserve">, certification_date: </v>
      </c>
      <c r="J40" t="str">
        <f>""""&amp;IF(TEXT(VLOOKUP($B40,'[1]J - Onboarding Status'!$C$5:$E$124,3,FALSE),"YYYY-MM-DD")="OPEN", "",TEXT(VLOOKUP($B40,'[1]J - Onboarding Status'!$C$5:$E$124,3,FALSE),"YYYY-MM-DD"))&amp;""""</f>
        <v>"2013-08-27"</v>
      </c>
      <c r="K40" t="str">
        <f t="shared" si="5"/>
        <v xml:space="preserve">, kickoff_date: </v>
      </c>
      <c r="L40" t="str">
        <f>""""&amp;TEXT(VLOOKUP($B40,'[1]J - Onboarding Status'!$C$5:$E$124,2,FALSE),"YYYY-MM-DD")&amp;""""</f>
        <v>"2012-11-26"</v>
      </c>
      <c r="M40" t="str">
        <f t="shared" si="6"/>
        <v xml:space="preserve">, client_id: </v>
      </c>
      <c r="N40">
        <f t="shared" si="2"/>
        <v>54</v>
      </c>
      <c r="O40" t="str">
        <f t="shared" si="3"/>
        <v>},</v>
      </c>
      <c r="P40" t="str">
        <f t="shared" si="4"/>
        <v>{last_edited_by: 1, notes: "", impl_status_id: 2, certification_date: "2013-08-27", kickoff_date: "2012-11-26", client_id: 54},</v>
      </c>
    </row>
    <row r="41" spans="1:16">
      <c r="A41">
        <v>55</v>
      </c>
      <c r="B41" t="s">
        <v>41</v>
      </c>
      <c r="C41" t="str">
        <f t="shared" si="0"/>
        <v xml:space="preserve">{last_edited_by: </v>
      </c>
      <c r="D41">
        <f t="shared" si="1"/>
        <v>1</v>
      </c>
      <c r="E41" t="str">
        <f t="shared" si="5"/>
        <v xml:space="preserve">, notes: </v>
      </c>
      <c r="F41" t="s">
        <v>71</v>
      </c>
      <c r="G41" t="str">
        <f t="shared" si="5"/>
        <v xml:space="preserve">, impl_status_id: </v>
      </c>
      <c r="H41">
        <v>2</v>
      </c>
      <c r="I41" t="str">
        <f t="shared" si="5"/>
        <v xml:space="preserve">, certification_date: </v>
      </c>
      <c r="J41" t="str">
        <f>""""&amp;IF(TEXT(VLOOKUP($B41,'[1]J - Onboarding Status'!$C$5:$E$124,3,FALSE),"YYYY-MM-DD")="OPEN", "",TEXT(VLOOKUP($B41,'[1]J - Onboarding Status'!$C$5:$E$124,3,FALSE),"YYYY-MM-DD"))&amp;""""</f>
        <v>"2012-04-16"</v>
      </c>
      <c r="K41" t="str">
        <f t="shared" si="5"/>
        <v xml:space="preserve">, kickoff_date: </v>
      </c>
      <c r="L41" t="str">
        <f>""""&amp;TEXT(VLOOKUP($B41,'[1]J - Onboarding Status'!$C$5:$E$124,2,FALSE),"YYYY-MM-DD")&amp;""""</f>
        <v>"2011-07-12"</v>
      </c>
      <c r="M41" t="str">
        <f t="shared" si="6"/>
        <v xml:space="preserve">, client_id: </v>
      </c>
      <c r="N41">
        <f t="shared" si="2"/>
        <v>55</v>
      </c>
      <c r="O41" t="str">
        <f t="shared" si="3"/>
        <v>},</v>
      </c>
      <c r="P41" t="str">
        <f t="shared" si="4"/>
        <v>{last_edited_by: 1, notes: "", impl_status_id: 2, certification_date: "2012-04-16", kickoff_date: "2011-07-12", client_id: 55},</v>
      </c>
    </row>
    <row r="42" spans="1:16">
      <c r="A42">
        <v>56</v>
      </c>
      <c r="B42" t="s">
        <v>42</v>
      </c>
      <c r="C42" t="str">
        <f t="shared" si="0"/>
        <v xml:space="preserve">{last_edited_by: </v>
      </c>
      <c r="D42">
        <f t="shared" si="1"/>
        <v>1</v>
      </c>
      <c r="E42" t="str">
        <f t="shared" si="5"/>
        <v xml:space="preserve">, notes: </v>
      </c>
      <c r="F42" t="s">
        <v>71</v>
      </c>
      <c r="G42" t="str">
        <f t="shared" si="5"/>
        <v xml:space="preserve">, impl_status_id: </v>
      </c>
      <c r="H42">
        <v>2</v>
      </c>
      <c r="I42" t="str">
        <f t="shared" si="5"/>
        <v xml:space="preserve">, certification_date: </v>
      </c>
      <c r="J42" t="str">
        <f>""""&amp;IF(TEXT(VLOOKUP($B42,'[1]J - Onboarding Status'!$C$5:$E$124,3,FALSE),"YYYY-MM-DD")="OPEN", "",TEXT(VLOOKUP($B42,'[1]J - Onboarding Status'!$C$5:$E$124,3,FALSE),"YYYY-MM-DD"))&amp;""""</f>
        <v>"2013-09-27"</v>
      </c>
      <c r="K42" t="str">
        <f t="shared" si="5"/>
        <v xml:space="preserve">, kickoff_date: </v>
      </c>
      <c r="L42" t="str">
        <f>""""&amp;TEXT(VLOOKUP($B42,'[1]J - Onboarding Status'!$C$5:$E$124,2,FALSE),"YYYY-MM-DD")&amp;""""</f>
        <v>"2013-06-28"</v>
      </c>
      <c r="M42" t="str">
        <f t="shared" si="6"/>
        <v xml:space="preserve">, client_id: </v>
      </c>
      <c r="N42">
        <f t="shared" si="2"/>
        <v>56</v>
      </c>
      <c r="O42" t="str">
        <f t="shared" si="3"/>
        <v>},</v>
      </c>
      <c r="P42" t="str">
        <f t="shared" si="4"/>
        <v>{last_edited_by: 1, notes: "", impl_status_id: 2, certification_date: "2013-09-27", kickoff_date: "2013-06-28", client_id: 56},</v>
      </c>
    </row>
    <row r="43" spans="1:16">
      <c r="A43">
        <v>57</v>
      </c>
      <c r="B43" t="s">
        <v>43</v>
      </c>
      <c r="C43" t="str">
        <f t="shared" si="0"/>
        <v xml:space="preserve">{last_edited_by: </v>
      </c>
      <c r="D43">
        <f t="shared" si="1"/>
        <v>1</v>
      </c>
      <c r="E43" t="str">
        <f t="shared" si="5"/>
        <v xml:space="preserve">, notes: </v>
      </c>
      <c r="F43" t="s">
        <v>71</v>
      </c>
      <c r="G43" t="str">
        <f t="shared" si="5"/>
        <v xml:space="preserve">, impl_status_id: </v>
      </c>
      <c r="H43">
        <v>2</v>
      </c>
      <c r="I43" t="str">
        <f t="shared" si="5"/>
        <v xml:space="preserve">, certification_date: </v>
      </c>
      <c r="J43" t="str">
        <f>""""&amp;IF(TEXT(VLOOKUP($B43,'[1]J - Onboarding Status'!$C$5:$E$124,3,FALSE),"YYYY-MM-DD")="OPEN", "",TEXT(VLOOKUP($B43,'[1]J - Onboarding Status'!$C$5:$E$124,3,FALSE),"YYYY-MM-DD"))&amp;""""</f>
        <v>"2011-07-15"</v>
      </c>
      <c r="K43" t="str">
        <f t="shared" si="5"/>
        <v xml:space="preserve">, kickoff_date: </v>
      </c>
      <c r="L43" t="str">
        <f>""""&amp;TEXT(VLOOKUP($B43,'[1]J - Onboarding Status'!$C$5:$E$124,2,FALSE),"YYYY-MM-DD")&amp;""""</f>
        <v>"2011-02-16"</v>
      </c>
      <c r="M43" t="str">
        <f t="shared" si="6"/>
        <v xml:space="preserve">, client_id: </v>
      </c>
      <c r="N43">
        <f t="shared" si="2"/>
        <v>57</v>
      </c>
      <c r="O43" t="str">
        <f t="shared" si="3"/>
        <v>},</v>
      </c>
      <c r="P43" t="str">
        <f t="shared" si="4"/>
        <v>{last_edited_by: 1, notes: "", impl_status_id: 2, certification_date: "2011-07-15", kickoff_date: "2011-02-16", client_id: 57},</v>
      </c>
    </row>
    <row r="44" spans="1:16">
      <c r="A44">
        <v>58</v>
      </c>
      <c r="B44" t="s">
        <v>44</v>
      </c>
      <c r="C44" t="str">
        <f t="shared" si="0"/>
        <v xml:space="preserve">{last_edited_by: </v>
      </c>
      <c r="D44">
        <f t="shared" si="1"/>
        <v>1</v>
      </c>
      <c r="E44" t="str">
        <f t="shared" si="5"/>
        <v xml:space="preserve">, notes: </v>
      </c>
      <c r="F44" t="s">
        <v>71</v>
      </c>
      <c r="G44" t="str">
        <f t="shared" si="5"/>
        <v xml:space="preserve">, impl_status_id: </v>
      </c>
      <c r="H44">
        <v>2</v>
      </c>
      <c r="I44" t="str">
        <f t="shared" si="5"/>
        <v xml:space="preserve">, certification_date: </v>
      </c>
      <c r="J44" t="str">
        <f>""""&amp;IF(TEXT(VLOOKUP($B44,'[1]J - Onboarding Status'!$C$5:$E$124,3,FALSE),"YYYY-MM-DD")="OPEN", "",TEXT(VLOOKUP($B44,'[1]J - Onboarding Status'!$C$5:$E$124,3,FALSE),"YYYY-MM-DD"))&amp;""""</f>
        <v>"2013-07-31"</v>
      </c>
      <c r="K44" t="str">
        <f t="shared" si="5"/>
        <v xml:space="preserve">, kickoff_date: </v>
      </c>
      <c r="L44" t="str">
        <f>""""&amp;TEXT(VLOOKUP($B44,'[1]J - Onboarding Status'!$C$5:$E$124,2,FALSE),"YYYY-MM-DD")&amp;""""</f>
        <v>"2013-03-20"</v>
      </c>
      <c r="M44" t="str">
        <f t="shared" si="6"/>
        <v xml:space="preserve">, client_id: </v>
      </c>
      <c r="N44">
        <f t="shared" si="2"/>
        <v>58</v>
      </c>
      <c r="O44" t="str">
        <f t="shared" si="3"/>
        <v>},</v>
      </c>
      <c r="P44" t="str">
        <f t="shared" si="4"/>
        <v>{last_edited_by: 1, notes: "", impl_status_id: 2, certification_date: "2013-07-31", kickoff_date: "2013-03-20", client_id: 58},</v>
      </c>
    </row>
    <row r="45" spans="1:16">
      <c r="A45">
        <v>59</v>
      </c>
      <c r="B45" t="s">
        <v>45</v>
      </c>
      <c r="C45" t="str">
        <f t="shared" si="0"/>
        <v xml:space="preserve">{last_edited_by: </v>
      </c>
      <c r="D45">
        <f t="shared" si="1"/>
        <v>1</v>
      </c>
      <c r="E45" t="str">
        <f t="shared" si="5"/>
        <v xml:space="preserve">, notes: </v>
      </c>
      <c r="F45" t="s">
        <v>71</v>
      </c>
      <c r="G45" t="str">
        <f t="shared" si="5"/>
        <v xml:space="preserve">, impl_status_id: </v>
      </c>
      <c r="H45">
        <v>2</v>
      </c>
      <c r="I45" t="str">
        <f t="shared" si="5"/>
        <v xml:space="preserve">, certification_date: </v>
      </c>
      <c r="J45" t="str">
        <f>""""&amp;IF(TEXT(VLOOKUP($B45,'[1]J - Onboarding Status'!$C$5:$E$124,3,FALSE),"YYYY-MM-DD")="OPEN", "",TEXT(VLOOKUP($B45,'[1]J - Onboarding Status'!$C$5:$E$124,3,FALSE),"YYYY-MM-DD"))&amp;""""</f>
        <v>"2012-09-12"</v>
      </c>
      <c r="K45" t="str">
        <f t="shared" si="5"/>
        <v xml:space="preserve">, kickoff_date: </v>
      </c>
      <c r="L45" t="str">
        <f>""""&amp;TEXT(VLOOKUP($B45,'[1]J - Onboarding Status'!$C$5:$E$124,2,FALSE),"YYYY-MM-DD")&amp;""""</f>
        <v>"2012-05-29"</v>
      </c>
      <c r="M45" t="str">
        <f t="shared" si="6"/>
        <v xml:space="preserve">, client_id: </v>
      </c>
      <c r="N45">
        <f t="shared" si="2"/>
        <v>59</v>
      </c>
      <c r="O45" t="str">
        <f t="shared" si="3"/>
        <v>},</v>
      </c>
      <c r="P45" t="str">
        <f t="shared" si="4"/>
        <v>{last_edited_by: 1, notes: "", impl_status_id: 2, certification_date: "2012-09-12", kickoff_date: "2012-05-29", client_id: 59},</v>
      </c>
    </row>
    <row r="46" spans="1:16">
      <c r="A46">
        <v>60</v>
      </c>
      <c r="B46" t="s">
        <v>46</v>
      </c>
      <c r="C46" t="str">
        <f t="shared" si="0"/>
        <v xml:space="preserve">{last_edited_by: </v>
      </c>
      <c r="D46">
        <f t="shared" si="1"/>
        <v>1</v>
      </c>
      <c r="E46" t="str">
        <f t="shared" si="5"/>
        <v xml:space="preserve">, notes: </v>
      </c>
      <c r="F46" t="s">
        <v>71</v>
      </c>
      <c r="G46" t="str">
        <f t="shared" si="5"/>
        <v xml:space="preserve">, impl_status_id: </v>
      </c>
      <c r="H46">
        <v>2</v>
      </c>
      <c r="I46" t="str">
        <f t="shared" si="5"/>
        <v xml:space="preserve">, certification_date: </v>
      </c>
      <c r="J46" t="str">
        <f>""""&amp;IF(TEXT(VLOOKUP($B46,'[1]J - Onboarding Status'!$C$5:$E$124,3,FALSE),"YYYY-MM-DD")="OPEN", "",TEXT(VLOOKUP($B46,'[1]J - Onboarding Status'!$C$5:$E$124,3,FALSE),"YYYY-MM-DD"))&amp;""""</f>
        <v>"2014-05-07"</v>
      </c>
      <c r="K46" t="str">
        <f t="shared" si="5"/>
        <v xml:space="preserve">, kickoff_date: </v>
      </c>
      <c r="L46" t="str">
        <f>""""&amp;TEXT(VLOOKUP($B46,'[1]J - Onboarding Status'!$C$5:$E$124,2,FALSE),"YYYY-MM-DD")&amp;""""</f>
        <v>"2013-11-26"</v>
      </c>
      <c r="M46" t="str">
        <f t="shared" si="6"/>
        <v xml:space="preserve">, client_id: </v>
      </c>
      <c r="N46">
        <f t="shared" si="2"/>
        <v>60</v>
      </c>
      <c r="O46" t="str">
        <f t="shared" si="3"/>
        <v>},</v>
      </c>
      <c r="P46" t="str">
        <f t="shared" si="4"/>
        <v>{last_edited_by: 1, notes: "", impl_status_id: 2, certification_date: "2014-05-07", kickoff_date: "2013-11-26", client_id: 60},</v>
      </c>
    </row>
    <row r="47" spans="1:16">
      <c r="A47">
        <v>61</v>
      </c>
      <c r="B47" t="s">
        <v>47</v>
      </c>
      <c r="C47" t="str">
        <f t="shared" si="0"/>
        <v xml:space="preserve">{last_edited_by: </v>
      </c>
      <c r="D47">
        <f t="shared" si="1"/>
        <v>1</v>
      </c>
      <c r="E47" t="str">
        <f t="shared" si="5"/>
        <v xml:space="preserve">, notes: </v>
      </c>
      <c r="F47" t="s">
        <v>71</v>
      </c>
      <c r="G47" t="str">
        <f t="shared" si="5"/>
        <v xml:space="preserve">, impl_status_id: </v>
      </c>
      <c r="H47">
        <v>2</v>
      </c>
      <c r="I47" t="str">
        <f t="shared" si="5"/>
        <v xml:space="preserve">, certification_date: </v>
      </c>
      <c r="J47" t="str">
        <f>""""&amp;IF(TEXT(VLOOKUP($B47,'[1]J - Onboarding Status'!$C$5:$E$124,3,FALSE),"YYYY-MM-DD")="OPEN", "",TEXT(VLOOKUP($B47,'[1]J - Onboarding Status'!$C$5:$E$124,3,FALSE),"YYYY-MM-DD"))&amp;""""</f>
        <v>"2014-09-26"</v>
      </c>
      <c r="K47" t="str">
        <f t="shared" si="5"/>
        <v xml:space="preserve">, kickoff_date: </v>
      </c>
      <c r="L47" t="str">
        <f>""""&amp;TEXT(VLOOKUP($B47,'[1]J - Onboarding Status'!$C$5:$E$124,2,FALSE),"YYYY-MM-DD")&amp;""""</f>
        <v>"2014-05-14"</v>
      </c>
      <c r="M47" t="str">
        <f t="shared" si="6"/>
        <v xml:space="preserve">, client_id: </v>
      </c>
      <c r="N47">
        <f t="shared" si="2"/>
        <v>61</v>
      </c>
      <c r="O47" t="str">
        <f t="shared" si="3"/>
        <v>},</v>
      </c>
      <c r="P47" t="str">
        <f t="shared" si="4"/>
        <v>{last_edited_by: 1, notes: "", impl_status_id: 2, certification_date: "2014-09-26", kickoff_date: "2014-05-14", client_id: 61},</v>
      </c>
    </row>
    <row r="48" spans="1:16">
      <c r="A48">
        <v>62</v>
      </c>
      <c r="B48" t="s">
        <v>48</v>
      </c>
      <c r="C48" t="str">
        <f t="shared" si="0"/>
        <v xml:space="preserve">{last_edited_by: </v>
      </c>
      <c r="D48">
        <f t="shared" si="1"/>
        <v>1</v>
      </c>
      <c r="E48" t="str">
        <f t="shared" si="5"/>
        <v xml:space="preserve">, notes: </v>
      </c>
      <c r="F48" t="s">
        <v>71</v>
      </c>
      <c r="G48" t="str">
        <f t="shared" si="5"/>
        <v xml:space="preserve">, impl_status_id: </v>
      </c>
      <c r="H48">
        <v>1</v>
      </c>
      <c r="I48" t="str">
        <f t="shared" si="5"/>
        <v xml:space="preserve">, certification_date: </v>
      </c>
      <c r="J48" t="str">
        <f>""""&amp;IF(TEXT(VLOOKUP($B48,'[1]J - Onboarding Status'!$C$5:$E$124,3,FALSE),"YYYY-MM-DD")="OPEN", "",TEXT(VLOOKUP($B48,'[1]J - Onboarding Status'!$C$5:$E$124,3,FALSE),"YYYY-MM-DD"))&amp;""""</f>
        <v>""</v>
      </c>
      <c r="K48" t="str">
        <f t="shared" si="5"/>
        <v xml:space="preserve">, kickoff_date: </v>
      </c>
      <c r="L48" t="str">
        <f>""""&amp;TEXT(VLOOKUP($B48,'[1]J - Onboarding Status'!$C$5:$E$124,2,FALSE),"YYYY-MM-DD")&amp;""""</f>
        <v>"2015-05-04"</v>
      </c>
      <c r="M48" t="str">
        <f t="shared" si="6"/>
        <v xml:space="preserve">, client_id: </v>
      </c>
      <c r="N48">
        <f t="shared" si="2"/>
        <v>62</v>
      </c>
      <c r="O48" t="str">
        <f t="shared" si="3"/>
        <v>},</v>
      </c>
      <c r="P48" t="str">
        <f t="shared" si="4"/>
        <v>{last_edited_by: 1, notes: "", impl_status_id: 1, certification_date: "", kickoff_date: "2015-05-04", client_id: 62},</v>
      </c>
    </row>
    <row r="49" spans="1:16">
      <c r="A49">
        <v>63</v>
      </c>
      <c r="B49" t="s">
        <v>49</v>
      </c>
      <c r="C49" t="str">
        <f t="shared" si="0"/>
        <v xml:space="preserve">{last_edited_by: </v>
      </c>
      <c r="D49">
        <f t="shared" si="1"/>
        <v>1</v>
      </c>
      <c r="E49" t="str">
        <f t="shared" si="5"/>
        <v xml:space="preserve">, notes: </v>
      </c>
      <c r="F49" t="s">
        <v>71</v>
      </c>
      <c r="G49" t="str">
        <f t="shared" si="5"/>
        <v xml:space="preserve">, impl_status_id: </v>
      </c>
      <c r="H49">
        <v>2</v>
      </c>
      <c r="I49" t="str">
        <f t="shared" si="5"/>
        <v xml:space="preserve">, certification_date: </v>
      </c>
      <c r="J49" t="str">
        <f>""""&amp;IF(TEXT(VLOOKUP($B49,'[1]J - Onboarding Status'!$C$5:$E$124,3,FALSE),"YYYY-MM-DD")="OPEN", "",TEXT(VLOOKUP($B49,'[1]J - Onboarding Status'!$C$5:$E$124,3,FALSE),"YYYY-MM-DD"))&amp;""""</f>
        <v>"2011-04-28"</v>
      </c>
      <c r="K49" t="str">
        <f t="shared" si="5"/>
        <v xml:space="preserve">, kickoff_date: </v>
      </c>
      <c r="L49" t="str">
        <f>""""&amp;TEXT(VLOOKUP($B49,'[1]J - Onboarding Status'!$C$5:$E$124,2,FALSE),"YYYY-MM-DD")&amp;""""</f>
        <v>"2011-02-01"</v>
      </c>
      <c r="M49" t="str">
        <f t="shared" si="6"/>
        <v xml:space="preserve">, client_id: </v>
      </c>
      <c r="N49">
        <f t="shared" si="2"/>
        <v>63</v>
      </c>
      <c r="O49" t="str">
        <f t="shared" si="3"/>
        <v>},</v>
      </c>
      <c r="P49" t="str">
        <f t="shared" si="4"/>
        <v>{last_edited_by: 1, notes: "", impl_status_id: 2, certification_date: "2011-04-28", kickoff_date: "2011-02-01", client_id: 63},</v>
      </c>
    </row>
    <row r="50" spans="1:16">
      <c r="A50">
        <v>64</v>
      </c>
      <c r="B50" t="s">
        <v>50</v>
      </c>
      <c r="C50" t="str">
        <f t="shared" si="0"/>
        <v xml:space="preserve">{last_edited_by: </v>
      </c>
      <c r="D50">
        <f t="shared" si="1"/>
        <v>1</v>
      </c>
      <c r="E50" t="str">
        <f t="shared" si="5"/>
        <v xml:space="preserve">, notes: </v>
      </c>
      <c r="F50" t="s">
        <v>71</v>
      </c>
      <c r="G50" t="str">
        <f t="shared" si="5"/>
        <v xml:space="preserve">, impl_status_id: </v>
      </c>
      <c r="H50">
        <v>2</v>
      </c>
      <c r="I50" t="str">
        <f t="shared" si="5"/>
        <v xml:space="preserve">, certification_date: </v>
      </c>
      <c r="J50" t="str">
        <f>""""&amp;IF(TEXT(VLOOKUP($B50,'[1]J - Onboarding Status'!$C$5:$E$124,3,FALSE),"YYYY-MM-DD")="OPEN", "",TEXT(VLOOKUP($B50,'[1]J - Onboarding Status'!$C$5:$E$124,3,FALSE),"YYYY-MM-DD"))&amp;""""</f>
        <v>"2013-04-26"</v>
      </c>
      <c r="K50" t="str">
        <f t="shared" si="5"/>
        <v xml:space="preserve">, kickoff_date: </v>
      </c>
      <c r="L50" t="str">
        <f>""""&amp;TEXT(VLOOKUP($B50,'[1]J - Onboarding Status'!$C$5:$E$124,2,FALSE),"YYYY-MM-DD")&amp;""""</f>
        <v>"2013-02-15"</v>
      </c>
      <c r="M50" t="str">
        <f t="shared" si="6"/>
        <v xml:space="preserve">, client_id: </v>
      </c>
      <c r="N50">
        <f t="shared" si="2"/>
        <v>64</v>
      </c>
      <c r="O50" t="str">
        <f t="shared" si="3"/>
        <v>},</v>
      </c>
      <c r="P50" t="str">
        <f t="shared" si="4"/>
        <v>{last_edited_by: 1, notes: "", impl_status_id: 2, certification_date: "2013-04-26", kickoff_date: "2013-02-15", client_id: 64},</v>
      </c>
    </row>
    <row r="51" spans="1:16">
      <c r="A51">
        <v>65</v>
      </c>
      <c r="B51" t="s">
        <v>51</v>
      </c>
      <c r="C51" t="str">
        <f t="shared" si="0"/>
        <v xml:space="preserve">{last_edited_by: </v>
      </c>
      <c r="D51">
        <f t="shared" si="1"/>
        <v>1</v>
      </c>
      <c r="E51" t="str">
        <f t="shared" si="5"/>
        <v xml:space="preserve">, notes: </v>
      </c>
      <c r="F51" t="s">
        <v>71</v>
      </c>
      <c r="G51" t="str">
        <f t="shared" si="5"/>
        <v xml:space="preserve">, impl_status_id: </v>
      </c>
      <c r="H51">
        <v>2</v>
      </c>
      <c r="I51" t="str">
        <f t="shared" si="5"/>
        <v xml:space="preserve">, certification_date: </v>
      </c>
      <c r="J51" t="str">
        <f>""""&amp;IF(TEXT(VLOOKUP($B51,'[1]J - Onboarding Status'!$C$5:$E$124,3,FALSE),"YYYY-MM-DD")="OPEN", "",TEXT(VLOOKUP($B51,'[1]J - Onboarding Status'!$C$5:$E$124,3,FALSE),"YYYY-MM-DD"))&amp;""""</f>
        <v>"2012-02-03"</v>
      </c>
      <c r="K51" t="str">
        <f t="shared" si="5"/>
        <v xml:space="preserve">, kickoff_date: </v>
      </c>
      <c r="L51" t="str">
        <f>""""&amp;TEXT(VLOOKUP($B51,'[1]J - Onboarding Status'!$C$5:$E$124,2,FALSE),"YYYY-MM-DD")&amp;""""</f>
        <v>"2011-11-17"</v>
      </c>
      <c r="M51" t="str">
        <f t="shared" si="6"/>
        <v xml:space="preserve">, client_id: </v>
      </c>
      <c r="N51">
        <f t="shared" si="2"/>
        <v>65</v>
      </c>
      <c r="O51" t="str">
        <f t="shared" si="3"/>
        <v>},</v>
      </c>
      <c r="P51" t="str">
        <f t="shared" si="4"/>
        <v>{last_edited_by: 1, notes: "", impl_status_id: 2, certification_date: "2012-02-03", kickoff_date: "2011-11-17", client_id: 65},</v>
      </c>
    </row>
    <row r="52" spans="1:16">
      <c r="A52">
        <v>66</v>
      </c>
      <c r="B52" t="s">
        <v>52</v>
      </c>
      <c r="C52" t="str">
        <f t="shared" si="0"/>
        <v xml:space="preserve">{last_edited_by: </v>
      </c>
      <c r="D52">
        <f t="shared" si="1"/>
        <v>1</v>
      </c>
      <c r="E52" t="str">
        <f t="shared" si="5"/>
        <v xml:space="preserve">, notes: </v>
      </c>
      <c r="F52" t="s">
        <v>71</v>
      </c>
      <c r="G52" t="str">
        <f t="shared" si="5"/>
        <v xml:space="preserve">, impl_status_id: </v>
      </c>
      <c r="H52">
        <v>1</v>
      </c>
      <c r="I52" t="str">
        <f t="shared" si="5"/>
        <v xml:space="preserve">, certification_date: </v>
      </c>
      <c r="J52" t="str">
        <f>""""&amp;IF(TEXT(VLOOKUP($B52,'[1]J - Onboarding Status'!$C$5:$E$124,3,FALSE),"YYYY-MM-DD")="OPEN", "",TEXT(VLOOKUP($B52,'[1]J - Onboarding Status'!$C$5:$E$124,3,FALSE),"YYYY-MM-DD"))&amp;""""</f>
        <v>""</v>
      </c>
      <c r="K52" t="str">
        <f t="shared" si="5"/>
        <v xml:space="preserve">, kickoff_date: </v>
      </c>
      <c r="L52" t="str">
        <f>""""&amp;TEXT(VLOOKUP($B52,'[1]J - Onboarding Status'!$C$5:$E$124,2,FALSE),"YYYY-MM-DD")&amp;""""</f>
        <v>"2015-06-30"</v>
      </c>
      <c r="M52" t="str">
        <f t="shared" si="6"/>
        <v xml:space="preserve">, client_id: </v>
      </c>
      <c r="N52">
        <f t="shared" si="2"/>
        <v>66</v>
      </c>
      <c r="O52" t="str">
        <f t="shared" si="3"/>
        <v>},</v>
      </c>
      <c r="P52" t="str">
        <f t="shared" si="4"/>
        <v>{last_edited_by: 1, notes: "", impl_status_id: 1, certification_date: "", kickoff_date: "2015-06-30", client_id: 66},</v>
      </c>
    </row>
    <row r="53" spans="1:16">
      <c r="A53">
        <v>67</v>
      </c>
      <c r="B53" t="s">
        <v>53</v>
      </c>
      <c r="C53" t="str">
        <f t="shared" si="0"/>
        <v xml:space="preserve">{last_edited_by: </v>
      </c>
      <c r="D53">
        <f t="shared" si="1"/>
        <v>1</v>
      </c>
      <c r="E53" t="str">
        <f t="shared" si="5"/>
        <v xml:space="preserve">, notes: </v>
      </c>
      <c r="F53" t="s">
        <v>71</v>
      </c>
      <c r="G53" t="str">
        <f t="shared" si="5"/>
        <v xml:space="preserve">, impl_status_id: </v>
      </c>
      <c r="H53">
        <v>2</v>
      </c>
      <c r="I53" t="str">
        <f t="shared" si="5"/>
        <v xml:space="preserve">, certification_date: </v>
      </c>
      <c r="J53" t="str">
        <f>""""&amp;IF(TEXT(VLOOKUP($B53,'[1]J - Onboarding Status'!$C$5:$E$124,3,FALSE),"YYYY-MM-DD")="OPEN", "",TEXT(VLOOKUP($B53,'[1]J - Onboarding Status'!$C$5:$E$124,3,FALSE),"YYYY-MM-DD"))&amp;""""</f>
        <v>"2013-11-22"</v>
      </c>
      <c r="K53" t="str">
        <f t="shared" si="5"/>
        <v xml:space="preserve">, kickoff_date: </v>
      </c>
      <c r="L53" t="str">
        <f>""""&amp;TEXT(VLOOKUP($B53,'[1]J - Onboarding Status'!$C$5:$E$124,2,FALSE),"YYYY-MM-DD")&amp;""""</f>
        <v>"2013-09-09"</v>
      </c>
      <c r="M53" t="str">
        <f t="shared" si="6"/>
        <v xml:space="preserve">, client_id: </v>
      </c>
      <c r="N53">
        <f t="shared" si="2"/>
        <v>67</v>
      </c>
      <c r="O53" t="str">
        <f t="shared" si="3"/>
        <v>},</v>
      </c>
      <c r="P53" t="str">
        <f t="shared" si="4"/>
        <v>{last_edited_by: 1, notes: "", impl_status_id: 2, certification_date: "2013-11-22", kickoff_date: "2013-09-09", client_id: 67},</v>
      </c>
    </row>
    <row r="54" spans="1:16">
      <c r="A54">
        <v>68</v>
      </c>
      <c r="B54" t="s">
        <v>54</v>
      </c>
      <c r="C54" t="str">
        <f t="shared" si="0"/>
        <v xml:space="preserve">{last_edited_by: </v>
      </c>
      <c r="D54">
        <f t="shared" si="1"/>
        <v>1</v>
      </c>
      <c r="E54" t="str">
        <f t="shared" si="5"/>
        <v xml:space="preserve">, notes: </v>
      </c>
      <c r="F54" t="s">
        <v>71</v>
      </c>
      <c r="G54" t="str">
        <f t="shared" si="5"/>
        <v xml:space="preserve">, impl_status_id: </v>
      </c>
      <c r="H54">
        <v>2</v>
      </c>
      <c r="I54" t="str">
        <f t="shared" si="5"/>
        <v xml:space="preserve">, certification_date: </v>
      </c>
      <c r="J54" t="str">
        <f>""""&amp;IF(TEXT(VLOOKUP($B54,'[1]J - Onboarding Status'!$C$5:$E$124,3,FALSE),"YYYY-MM-DD")="OPEN", "",TEXT(VLOOKUP($B54,'[1]J - Onboarding Status'!$C$5:$E$124,3,FALSE),"YYYY-MM-DD"))&amp;""""</f>
        <v>"2010-12-10"</v>
      </c>
      <c r="K54" t="str">
        <f t="shared" si="5"/>
        <v xml:space="preserve">, kickoff_date: </v>
      </c>
      <c r="L54" t="str">
        <f>""""&amp;TEXT(VLOOKUP($B54,'[1]J - Onboarding Status'!$C$5:$E$124,2,FALSE),"YYYY-MM-DD")&amp;""""</f>
        <v>"2010-09-16"</v>
      </c>
      <c r="M54" t="str">
        <f t="shared" si="6"/>
        <v xml:space="preserve">, client_id: </v>
      </c>
      <c r="N54">
        <f t="shared" si="2"/>
        <v>68</v>
      </c>
      <c r="O54" t="str">
        <f t="shared" si="3"/>
        <v>},</v>
      </c>
      <c r="P54" t="str">
        <f t="shared" si="4"/>
        <v>{last_edited_by: 1, notes: "", impl_status_id: 2, certification_date: "2010-12-10", kickoff_date: "2010-09-16", client_id: 68},</v>
      </c>
    </row>
    <row r="55" spans="1:16">
      <c r="A55">
        <v>69</v>
      </c>
      <c r="B55" t="s">
        <v>55</v>
      </c>
      <c r="C55" t="str">
        <f t="shared" si="0"/>
        <v xml:space="preserve">{last_edited_by: </v>
      </c>
      <c r="D55">
        <f t="shared" si="1"/>
        <v>1</v>
      </c>
      <c r="E55" t="str">
        <f t="shared" si="5"/>
        <v xml:space="preserve">, notes: </v>
      </c>
      <c r="F55" t="s">
        <v>71</v>
      </c>
      <c r="G55" t="str">
        <f t="shared" si="5"/>
        <v xml:space="preserve">, impl_status_id: </v>
      </c>
      <c r="H55">
        <v>2</v>
      </c>
      <c r="I55" t="str">
        <f t="shared" si="5"/>
        <v xml:space="preserve">, certification_date: </v>
      </c>
      <c r="J55" t="str">
        <f>""""&amp;IF(TEXT(VLOOKUP($B55,'[1]J - Onboarding Status'!$C$5:$E$124,3,FALSE),"YYYY-MM-DD")="OPEN", "",TEXT(VLOOKUP($B55,'[1]J - Onboarding Status'!$C$5:$E$124,3,FALSE),"YYYY-MM-DD"))&amp;""""</f>
        <v>"2014-08-13"</v>
      </c>
      <c r="K55" t="str">
        <f t="shared" si="5"/>
        <v xml:space="preserve">, kickoff_date: </v>
      </c>
      <c r="L55" t="str">
        <f>""""&amp;TEXT(VLOOKUP($B55,'[1]J - Onboarding Status'!$C$5:$E$124,2,FALSE),"YYYY-MM-DD")&amp;""""</f>
        <v>"2014-05-14"</v>
      </c>
      <c r="M55" t="str">
        <f t="shared" si="6"/>
        <v xml:space="preserve">, client_id: </v>
      </c>
      <c r="N55">
        <f t="shared" si="2"/>
        <v>69</v>
      </c>
      <c r="O55" t="str">
        <f t="shared" si="3"/>
        <v>},</v>
      </c>
      <c r="P55" t="str">
        <f t="shared" si="4"/>
        <v>{last_edited_by: 1, notes: "", impl_status_id: 2, certification_date: "2014-08-13", kickoff_date: "2014-05-14", client_id: 69},</v>
      </c>
    </row>
    <row r="56" spans="1:16">
      <c r="A56">
        <v>70</v>
      </c>
      <c r="B56" t="s">
        <v>56</v>
      </c>
      <c r="C56" t="str">
        <f t="shared" si="0"/>
        <v xml:space="preserve">{last_edited_by: </v>
      </c>
      <c r="D56">
        <f t="shared" si="1"/>
        <v>1</v>
      </c>
      <c r="E56" t="str">
        <f t="shared" si="5"/>
        <v xml:space="preserve">, notes: </v>
      </c>
      <c r="F56" t="s">
        <v>71</v>
      </c>
      <c r="G56" t="str">
        <f t="shared" si="5"/>
        <v xml:space="preserve">, impl_status_id: </v>
      </c>
      <c r="H56">
        <v>2</v>
      </c>
      <c r="I56" t="str">
        <f t="shared" si="5"/>
        <v xml:space="preserve">, certification_date: </v>
      </c>
      <c r="J56" t="str">
        <f>""""&amp;IF(TEXT(VLOOKUP($B56,'[1]J - Onboarding Status'!$C$5:$E$124,3,FALSE),"YYYY-MM-DD")="OPEN", "",TEXT(VLOOKUP($B56,'[1]J - Onboarding Status'!$C$5:$E$124,3,FALSE),"YYYY-MM-DD"))&amp;""""</f>
        <v>"2012-12-14"</v>
      </c>
      <c r="K56" t="str">
        <f t="shared" si="5"/>
        <v xml:space="preserve">, kickoff_date: </v>
      </c>
      <c r="L56" t="str">
        <f>""""&amp;TEXT(VLOOKUP($B56,'[1]J - Onboarding Status'!$C$5:$E$124,2,FALSE),"YYYY-MM-DD")&amp;""""</f>
        <v>"2012-04-16"</v>
      </c>
      <c r="M56" t="str">
        <f t="shared" si="6"/>
        <v xml:space="preserve">, client_id: </v>
      </c>
      <c r="N56">
        <f t="shared" si="2"/>
        <v>70</v>
      </c>
      <c r="O56" t="str">
        <f t="shared" si="3"/>
        <v>},</v>
      </c>
      <c r="P56" t="str">
        <f t="shared" si="4"/>
        <v>{last_edited_by: 1, notes: "", impl_status_id: 2, certification_date: "2012-12-14", kickoff_date: "2012-04-16", client_id: 70},</v>
      </c>
    </row>
    <row r="57" spans="1:16">
      <c r="A57">
        <v>71</v>
      </c>
      <c r="B57" t="s">
        <v>57</v>
      </c>
      <c r="C57" t="str">
        <f t="shared" si="0"/>
        <v xml:space="preserve">{last_edited_by: </v>
      </c>
      <c r="D57">
        <f t="shared" si="1"/>
        <v>1</v>
      </c>
      <c r="E57" t="str">
        <f t="shared" si="5"/>
        <v xml:space="preserve">, notes: </v>
      </c>
      <c r="F57" t="s">
        <v>71</v>
      </c>
      <c r="G57" t="str">
        <f t="shared" si="5"/>
        <v xml:space="preserve">, impl_status_id: </v>
      </c>
      <c r="H57">
        <v>2</v>
      </c>
      <c r="I57" t="str">
        <f t="shared" si="5"/>
        <v xml:space="preserve">, certification_date: </v>
      </c>
      <c r="J57" t="str">
        <f>""""&amp;IF(TEXT(VLOOKUP($B57,'[1]J - Onboarding Status'!$C$5:$E$124,3,FALSE),"YYYY-MM-DD")="OPEN", "",TEXT(VLOOKUP($B57,'[1]J - Onboarding Status'!$C$5:$E$124,3,FALSE),"YYYY-MM-DD"))&amp;""""</f>
        <v>"2015-01-21"</v>
      </c>
      <c r="K57" t="str">
        <f t="shared" si="5"/>
        <v xml:space="preserve">, kickoff_date: </v>
      </c>
      <c r="L57" t="str">
        <f>""""&amp;TEXT(VLOOKUP($B57,'[1]J - Onboarding Status'!$C$5:$E$124,2,FALSE),"YYYY-MM-DD")&amp;""""</f>
        <v>"2014-07-21"</v>
      </c>
      <c r="M57" t="str">
        <f t="shared" si="6"/>
        <v xml:space="preserve">, client_id: </v>
      </c>
      <c r="N57">
        <f t="shared" si="2"/>
        <v>71</v>
      </c>
      <c r="O57" t="str">
        <f t="shared" si="3"/>
        <v>},</v>
      </c>
      <c r="P57" t="str">
        <f t="shared" si="4"/>
        <v>{last_edited_by: 1, notes: "", impl_status_id: 2, certification_date: "2015-01-21", kickoff_date: "2014-07-21", client_id: 71},</v>
      </c>
    </row>
    <row r="58" spans="1:16">
      <c r="A58">
        <v>72</v>
      </c>
      <c r="B58" t="s">
        <v>58</v>
      </c>
      <c r="C58" t="str">
        <f t="shared" si="0"/>
        <v xml:space="preserve">{last_edited_by: </v>
      </c>
      <c r="D58">
        <f t="shared" si="1"/>
        <v>1</v>
      </c>
      <c r="E58" t="str">
        <f t="shared" si="5"/>
        <v xml:space="preserve">, notes: </v>
      </c>
      <c r="F58" t="s">
        <v>71</v>
      </c>
      <c r="G58" t="str">
        <f t="shared" si="5"/>
        <v xml:space="preserve">, impl_status_id: </v>
      </c>
      <c r="H58">
        <v>2</v>
      </c>
      <c r="I58" t="str">
        <f t="shared" si="5"/>
        <v xml:space="preserve">, certification_date: </v>
      </c>
      <c r="J58" t="str">
        <f>""""&amp;IF(TEXT(VLOOKUP($B58,'[1]J - Onboarding Status'!$C$5:$E$124,3,FALSE),"YYYY-MM-DD")="OPEN", "",TEXT(VLOOKUP($B58,'[1]J - Onboarding Status'!$C$5:$E$124,3,FALSE),"YYYY-MM-DD"))&amp;""""</f>
        <v>"2014-07-16"</v>
      </c>
      <c r="K58" t="str">
        <f t="shared" si="5"/>
        <v xml:space="preserve">, kickoff_date: </v>
      </c>
      <c r="L58" t="str">
        <f>""""&amp;TEXT(VLOOKUP($B58,'[1]J - Onboarding Status'!$C$5:$E$124,2,FALSE),"YYYY-MM-DD")&amp;""""</f>
        <v>"2014-05-14"</v>
      </c>
      <c r="M58" t="str">
        <f t="shared" si="6"/>
        <v xml:space="preserve">, client_id: </v>
      </c>
      <c r="N58">
        <f t="shared" si="2"/>
        <v>72</v>
      </c>
      <c r="O58" t="str">
        <f t="shared" si="3"/>
        <v>},</v>
      </c>
      <c r="P58" t="str">
        <f t="shared" si="4"/>
        <v>{last_edited_by: 1, notes: "", impl_status_id: 2, certification_date: "2014-07-16", kickoff_date: "2014-05-14", client_id: 72},</v>
      </c>
    </row>
    <row r="59" spans="1:16">
      <c r="A59">
        <v>73</v>
      </c>
      <c r="B59" t="s">
        <v>59</v>
      </c>
      <c r="C59" t="str">
        <f t="shared" si="0"/>
        <v xml:space="preserve">{last_edited_by: </v>
      </c>
      <c r="D59">
        <f t="shared" si="1"/>
        <v>1</v>
      </c>
      <c r="E59" t="str">
        <f t="shared" si="5"/>
        <v xml:space="preserve">, notes: </v>
      </c>
      <c r="F59" t="s">
        <v>71</v>
      </c>
      <c r="G59" t="str">
        <f t="shared" si="5"/>
        <v xml:space="preserve">, impl_status_id: </v>
      </c>
      <c r="H59">
        <v>2</v>
      </c>
      <c r="I59" t="str">
        <f t="shared" si="5"/>
        <v xml:space="preserve">, certification_date: </v>
      </c>
      <c r="J59" t="str">
        <f>""""&amp;IF(TEXT(VLOOKUP($B59,'[1]J - Onboarding Status'!$C$5:$E$124,3,FALSE),"YYYY-MM-DD")="OPEN", "",TEXT(VLOOKUP($B59,'[1]J - Onboarding Status'!$C$5:$E$124,3,FALSE),"YYYY-MM-DD"))&amp;""""</f>
        <v>"2014-05-27"</v>
      </c>
      <c r="K59" t="str">
        <f t="shared" si="5"/>
        <v xml:space="preserve">, kickoff_date: </v>
      </c>
      <c r="L59" t="str">
        <f>""""&amp;TEXT(VLOOKUP($B59,'[1]J - Onboarding Status'!$C$5:$E$124,2,FALSE),"YYYY-MM-DD")&amp;""""</f>
        <v>"2014-04-01"</v>
      </c>
      <c r="M59" t="str">
        <f t="shared" si="6"/>
        <v xml:space="preserve">, client_id: </v>
      </c>
      <c r="N59">
        <f t="shared" si="2"/>
        <v>73</v>
      </c>
      <c r="O59" t="str">
        <f t="shared" si="3"/>
        <v>},</v>
      </c>
      <c r="P59" t="str">
        <f t="shared" si="4"/>
        <v>{last_edited_by: 1, notes: "", impl_status_id: 2, certification_date: "2014-05-27", kickoff_date: "2014-04-01", client_id: 73},</v>
      </c>
    </row>
    <row r="60" spans="1:16">
      <c r="A60">
        <v>74</v>
      </c>
      <c r="B60" t="s">
        <v>60</v>
      </c>
      <c r="C60" t="str">
        <f t="shared" si="0"/>
        <v xml:space="preserve">{last_edited_by: </v>
      </c>
      <c r="D60">
        <f t="shared" si="1"/>
        <v>1</v>
      </c>
      <c r="E60" t="str">
        <f t="shared" si="5"/>
        <v xml:space="preserve">, notes: </v>
      </c>
      <c r="F60" t="s">
        <v>71</v>
      </c>
      <c r="G60" t="str">
        <f t="shared" si="5"/>
        <v xml:space="preserve">, impl_status_id: </v>
      </c>
      <c r="H60">
        <v>2</v>
      </c>
      <c r="I60" t="str">
        <f t="shared" si="5"/>
        <v xml:space="preserve">, certification_date: </v>
      </c>
      <c r="J60" t="str">
        <f>""""&amp;IF(TEXT(VLOOKUP($B60,'[1]J - Onboarding Status'!$C$5:$E$124,3,FALSE),"YYYY-MM-DD")="OPEN", "",TEXT(VLOOKUP($B60,'[1]J - Onboarding Status'!$C$5:$E$124,3,FALSE),"YYYY-MM-DD"))&amp;""""</f>
        <v>"2015-04-22"</v>
      </c>
      <c r="K60" t="str">
        <f t="shared" si="5"/>
        <v xml:space="preserve">, kickoff_date: </v>
      </c>
      <c r="L60" t="str">
        <f>""""&amp;TEXT(VLOOKUP($B60,'[1]J - Onboarding Status'!$C$5:$E$124,2,FALSE),"YYYY-MM-DD")&amp;""""</f>
        <v>"2013-07-01"</v>
      </c>
      <c r="M60" t="str">
        <f t="shared" si="6"/>
        <v xml:space="preserve">, client_id: </v>
      </c>
      <c r="N60">
        <f t="shared" si="2"/>
        <v>74</v>
      </c>
      <c r="O60" t="str">
        <f t="shared" si="3"/>
        <v>},</v>
      </c>
      <c r="P60" t="str">
        <f t="shared" si="4"/>
        <v>{last_edited_by: 1, notes: "", impl_status_id: 2, certification_date: "2015-04-22", kickoff_date: "2013-07-01", client_id: 74},</v>
      </c>
    </row>
    <row r="61" spans="1:16">
      <c r="A61">
        <v>75</v>
      </c>
      <c r="B61" t="s">
        <v>61</v>
      </c>
      <c r="C61" t="str">
        <f t="shared" si="0"/>
        <v xml:space="preserve">{last_edited_by: </v>
      </c>
      <c r="D61">
        <f t="shared" si="1"/>
        <v>1</v>
      </c>
      <c r="E61" t="str">
        <f t="shared" si="5"/>
        <v xml:space="preserve">, notes: </v>
      </c>
      <c r="F61" t="s">
        <v>71</v>
      </c>
      <c r="G61" t="str">
        <f t="shared" si="5"/>
        <v xml:space="preserve">, impl_status_id: </v>
      </c>
      <c r="H61">
        <v>2</v>
      </c>
      <c r="I61" t="str">
        <f t="shared" si="5"/>
        <v xml:space="preserve">, certification_date: </v>
      </c>
      <c r="J61" t="str">
        <f>""""&amp;IF(TEXT(VLOOKUP($B61,'[1]J - Onboarding Status'!$C$5:$E$124,3,FALSE),"YYYY-MM-DD")="OPEN", "",TEXT(VLOOKUP($B61,'[1]J - Onboarding Status'!$C$5:$E$124,3,FALSE),"YYYY-MM-DD"))&amp;""""</f>
        <v>"2012-07-26"</v>
      </c>
      <c r="K61" t="str">
        <f t="shared" si="5"/>
        <v xml:space="preserve">, kickoff_date: </v>
      </c>
      <c r="L61" t="str">
        <f>""""&amp;TEXT(VLOOKUP($B61,'[1]J - Onboarding Status'!$C$5:$E$124,2,FALSE),"YYYY-MM-DD")&amp;""""</f>
        <v>"2012-03-01"</v>
      </c>
      <c r="M61" t="str">
        <f t="shared" si="6"/>
        <v xml:space="preserve">, client_id: </v>
      </c>
      <c r="N61">
        <f t="shared" si="2"/>
        <v>75</v>
      </c>
      <c r="O61" t="str">
        <f t="shared" si="3"/>
        <v>},</v>
      </c>
      <c r="P61" t="str">
        <f t="shared" si="4"/>
        <v>{last_edited_by: 1, notes: "", impl_status_id: 2, certification_date: "2012-07-26", kickoff_date: "2012-03-01", client_id: 75},</v>
      </c>
    </row>
    <row r="62" spans="1:16">
      <c r="A62">
        <v>76</v>
      </c>
      <c r="B62" t="s">
        <v>62</v>
      </c>
      <c r="C62" t="str">
        <f t="shared" si="0"/>
        <v xml:space="preserve">{last_edited_by: </v>
      </c>
      <c r="D62">
        <f t="shared" si="1"/>
        <v>1</v>
      </c>
      <c r="E62" t="str">
        <f t="shared" si="5"/>
        <v xml:space="preserve">, notes: </v>
      </c>
      <c r="F62" t="s">
        <v>71</v>
      </c>
      <c r="G62" t="str">
        <f t="shared" si="5"/>
        <v xml:space="preserve">, impl_status_id: </v>
      </c>
      <c r="H62">
        <v>2</v>
      </c>
      <c r="I62" t="str">
        <f t="shared" si="5"/>
        <v xml:space="preserve">, certification_date: </v>
      </c>
      <c r="J62" t="str">
        <f>""""&amp;IF(TEXT(VLOOKUP($B62,'[1]J - Onboarding Status'!$C$5:$E$124,3,FALSE),"YYYY-MM-DD")="OPEN", "",TEXT(VLOOKUP($B62,'[1]J - Onboarding Status'!$C$5:$E$124,3,FALSE),"YYYY-MM-DD"))&amp;""""</f>
        <v>"2012-02-03"</v>
      </c>
      <c r="K62" t="str">
        <f t="shared" si="5"/>
        <v xml:space="preserve">, kickoff_date: </v>
      </c>
      <c r="L62" t="str">
        <f>""""&amp;TEXT(VLOOKUP($B62,'[1]J - Onboarding Status'!$C$5:$E$124,2,FALSE),"YYYY-MM-DD")&amp;""""</f>
        <v>"2011-10-19"</v>
      </c>
      <c r="M62" t="str">
        <f t="shared" si="6"/>
        <v xml:space="preserve">, client_id: </v>
      </c>
      <c r="N62">
        <f t="shared" si="2"/>
        <v>76</v>
      </c>
      <c r="O62" t="str">
        <f t="shared" si="3"/>
        <v>},</v>
      </c>
      <c r="P62" t="str">
        <f t="shared" si="4"/>
        <v>{last_edited_by: 1, notes: "", impl_status_id: 2, certification_date: "2012-02-03", kickoff_date: "2011-10-19", client_id: 76},</v>
      </c>
    </row>
    <row r="63" spans="1:16">
      <c r="A63">
        <v>77</v>
      </c>
      <c r="B63" t="s">
        <v>63</v>
      </c>
      <c r="C63" t="str">
        <f t="shared" si="0"/>
        <v xml:space="preserve">{last_edited_by: </v>
      </c>
      <c r="D63">
        <f t="shared" si="1"/>
        <v>1</v>
      </c>
      <c r="E63" t="str">
        <f t="shared" si="5"/>
        <v xml:space="preserve">, notes: </v>
      </c>
      <c r="F63" t="s">
        <v>71</v>
      </c>
      <c r="G63" t="str">
        <f t="shared" si="5"/>
        <v xml:space="preserve">, impl_status_id: </v>
      </c>
      <c r="H63">
        <v>2</v>
      </c>
      <c r="I63" t="str">
        <f t="shared" si="5"/>
        <v xml:space="preserve">, certification_date: </v>
      </c>
      <c r="J63" t="str">
        <f>""""&amp;IF(TEXT(VLOOKUP($B63,'[1]J - Onboarding Status'!$C$5:$E$124,3,FALSE),"YYYY-MM-DD")="OPEN", "",TEXT(VLOOKUP($B63,'[1]J - Onboarding Status'!$C$5:$E$124,3,FALSE),"YYYY-MM-DD"))&amp;""""</f>
        <v>"2015-04-06"</v>
      </c>
      <c r="K63" t="str">
        <f t="shared" si="5"/>
        <v xml:space="preserve">, kickoff_date: </v>
      </c>
      <c r="L63" t="str">
        <f>""""&amp;TEXT(VLOOKUP($B63,'[1]J - Onboarding Status'!$C$5:$E$124,2,FALSE),"YYYY-MM-DD")&amp;""""</f>
        <v>"2014-07-15"</v>
      </c>
      <c r="M63" t="str">
        <f t="shared" si="6"/>
        <v xml:space="preserve">, client_id: </v>
      </c>
      <c r="N63">
        <f t="shared" si="2"/>
        <v>77</v>
      </c>
      <c r="O63" t="str">
        <f t="shared" si="3"/>
        <v>},</v>
      </c>
      <c r="P63" t="str">
        <f t="shared" si="4"/>
        <v>{last_edited_by: 1, notes: "", impl_status_id: 2, certification_date: "2015-04-06", kickoff_date: "2014-07-15", client_id: 77},</v>
      </c>
    </row>
    <row r="64" spans="1:16">
      <c r="A64">
        <v>78</v>
      </c>
      <c r="B64" t="s">
        <v>64</v>
      </c>
      <c r="C64" t="str">
        <f t="shared" si="0"/>
        <v xml:space="preserve">{last_edited_by: </v>
      </c>
      <c r="D64">
        <f t="shared" si="1"/>
        <v>1</v>
      </c>
      <c r="E64" t="str">
        <f t="shared" si="5"/>
        <v xml:space="preserve">, notes: </v>
      </c>
      <c r="F64" t="s">
        <v>71</v>
      </c>
      <c r="G64" t="str">
        <f t="shared" si="5"/>
        <v xml:space="preserve">, impl_status_id: </v>
      </c>
      <c r="H64">
        <v>2</v>
      </c>
      <c r="I64" t="str">
        <f t="shared" si="5"/>
        <v xml:space="preserve">, certification_date: </v>
      </c>
      <c r="J64" t="str">
        <f>""""&amp;IF(TEXT(VLOOKUP($B64,'[1]J - Onboarding Status'!$C$5:$E$124,3,FALSE),"YYYY-MM-DD")="OPEN", "",TEXT(VLOOKUP($B64,'[1]J - Onboarding Status'!$C$5:$E$124,3,FALSE),"YYYY-MM-DD"))&amp;""""</f>
        <v>"2013-03-04"</v>
      </c>
      <c r="K64" t="str">
        <f t="shared" si="5"/>
        <v xml:space="preserve">, kickoff_date: </v>
      </c>
      <c r="L64" t="str">
        <f>""""&amp;TEXT(VLOOKUP($B64,'[1]J - Onboarding Status'!$C$5:$E$124,2,FALSE),"YYYY-MM-DD")&amp;""""</f>
        <v>"2012-07-13"</v>
      </c>
      <c r="M64" t="str">
        <f t="shared" si="6"/>
        <v xml:space="preserve">, client_id: </v>
      </c>
      <c r="N64">
        <f t="shared" si="2"/>
        <v>78</v>
      </c>
      <c r="O64" t="str">
        <f t="shared" si="3"/>
        <v>},</v>
      </c>
      <c r="P64" t="str">
        <f t="shared" si="4"/>
        <v>{last_edited_by: 1, notes: "", impl_status_id: 2, certification_date: "2013-03-04", kickoff_date: "2012-07-13", client_id: 78},</v>
      </c>
    </row>
    <row r="65" spans="1:16">
      <c r="A65">
        <v>79</v>
      </c>
      <c r="B65" t="s">
        <v>65</v>
      </c>
      <c r="C65" t="str">
        <f t="shared" si="0"/>
        <v xml:space="preserve">{last_edited_by: </v>
      </c>
      <c r="D65">
        <f t="shared" si="1"/>
        <v>1</v>
      </c>
      <c r="E65" t="str">
        <f t="shared" si="5"/>
        <v xml:space="preserve">, notes: </v>
      </c>
      <c r="F65" t="s">
        <v>71</v>
      </c>
      <c r="G65" t="str">
        <f t="shared" si="5"/>
        <v xml:space="preserve">, impl_status_id: </v>
      </c>
      <c r="H65">
        <v>1</v>
      </c>
      <c r="I65" t="str">
        <f t="shared" si="5"/>
        <v xml:space="preserve">, certification_date: </v>
      </c>
      <c r="J65" t="str">
        <f>""""&amp;IF(TEXT(VLOOKUP($B65,'[1]J - Onboarding Status'!$C$5:$E$124,3,FALSE),"YYYY-MM-DD")="OPEN", "",TEXT(VLOOKUP($B65,'[1]J - Onboarding Status'!$C$5:$E$124,3,FALSE),"YYYY-MM-DD"))&amp;""""</f>
        <v>""</v>
      </c>
      <c r="K65" t="str">
        <f t="shared" si="5"/>
        <v xml:space="preserve">, kickoff_date: </v>
      </c>
      <c r="L65" t="str">
        <f>""""&amp;TEXT(VLOOKUP($B65,'[1]J - Onboarding Status'!$C$5:$E$124,2,FALSE),"YYYY-MM-DD")&amp;""""</f>
        <v>"2015-04-23"</v>
      </c>
      <c r="M65" t="str">
        <f t="shared" si="6"/>
        <v xml:space="preserve">, client_id: </v>
      </c>
      <c r="N65">
        <f t="shared" si="2"/>
        <v>79</v>
      </c>
      <c r="O65" t="str">
        <f t="shared" si="3"/>
        <v>},</v>
      </c>
      <c r="P65" t="str">
        <f t="shared" si="4"/>
        <v>{last_edited_by: 1, notes: "", impl_status_id: 1, certification_date: "", kickoff_date: "2015-04-23", client_id: 79},</v>
      </c>
    </row>
    <row r="66" spans="1:16">
      <c r="A66">
        <v>80</v>
      </c>
      <c r="B66" t="s">
        <v>66</v>
      </c>
      <c r="C66" t="str">
        <f t="shared" si="0"/>
        <v xml:space="preserve">{last_edited_by: </v>
      </c>
      <c r="D66">
        <f t="shared" si="1"/>
        <v>1</v>
      </c>
      <c r="E66" t="str">
        <f t="shared" si="5"/>
        <v xml:space="preserve">, notes: </v>
      </c>
      <c r="F66" t="s">
        <v>71</v>
      </c>
      <c r="G66" t="str">
        <f t="shared" si="5"/>
        <v xml:space="preserve">, impl_status_id: </v>
      </c>
      <c r="H66">
        <v>2</v>
      </c>
      <c r="I66" t="str">
        <f t="shared" si="5"/>
        <v xml:space="preserve">, certification_date: </v>
      </c>
      <c r="J66" t="str">
        <f>""""&amp;IF(TEXT(VLOOKUP($B66,'[1]J - Onboarding Status'!$C$5:$E$124,3,FALSE),"YYYY-MM-DD")="OPEN", "",TEXT(VLOOKUP($B66,'[1]J - Onboarding Status'!$C$5:$E$124,3,FALSE),"YYYY-MM-DD"))&amp;""""</f>
        <v>"2015-06-30"</v>
      </c>
      <c r="K66" t="str">
        <f t="shared" si="5"/>
        <v xml:space="preserve">, kickoff_date: </v>
      </c>
      <c r="L66" t="str">
        <f>""""&amp;TEXT(VLOOKUP($B66,'[1]J - Onboarding Status'!$C$5:$E$124,2,FALSE),"YYYY-MM-DD")&amp;""""</f>
        <v>"2012-12-04"</v>
      </c>
      <c r="M66" t="str">
        <f t="shared" si="6"/>
        <v xml:space="preserve">, client_id: </v>
      </c>
      <c r="N66">
        <f t="shared" si="2"/>
        <v>80</v>
      </c>
      <c r="O66" t="str">
        <f t="shared" si="3"/>
        <v>},</v>
      </c>
      <c r="P66" t="str">
        <f t="shared" si="4"/>
        <v>{last_edited_by: 1, notes: "", impl_status_id: 2, certification_date: "2015-06-30", kickoff_date: "2012-12-04", client_id: 80},</v>
      </c>
    </row>
    <row r="67" spans="1:16">
      <c r="A67">
        <v>81</v>
      </c>
      <c r="B67" t="s">
        <v>67</v>
      </c>
      <c r="C67" t="str">
        <f t="shared" ref="C67:C68" si="7">C66</f>
        <v xml:space="preserve">{last_edited_by: </v>
      </c>
      <c r="D67">
        <f t="shared" ref="D67:D68" si="8">D66</f>
        <v>1</v>
      </c>
      <c r="E67" t="str">
        <f t="shared" ref="E67:M68" si="9">E66</f>
        <v xml:space="preserve">, notes: </v>
      </c>
      <c r="F67" t="s">
        <v>71</v>
      </c>
      <c r="G67" t="str">
        <f t="shared" si="9"/>
        <v xml:space="preserve">, impl_status_id: </v>
      </c>
      <c r="H67">
        <v>2</v>
      </c>
      <c r="I67" t="str">
        <f t="shared" si="9"/>
        <v xml:space="preserve">, certification_date: </v>
      </c>
      <c r="J67" t="str">
        <f>""""&amp;IF(TEXT(VLOOKUP($B67,'[1]J - Onboarding Status'!$C$5:$E$124,3,FALSE),"YYYY-MM-DD")="OPEN", "",TEXT(VLOOKUP($B67,'[1]J - Onboarding Status'!$C$5:$E$124,3,FALSE),"YYYY-MM-DD"))&amp;""""</f>
        <v>"2014-05-08"</v>
      </c>
      <c r="K67" t="str">
        <f t="shared" si="9"/>
        <v xml:space="preserve">, kickoff_date: </v>
      </c>
      <c r="L67" t="str">
        <f>""""&amp;TEXT(VLOOKUP($B67,'[1]J - Onboarding Status'!$C$5:$E$124,2,FALSE),"YYYY-MM-DD")&amp;""""</f>
        <v>"2013-11-21"</v>
      </c>
      <c r="M67" t="str">
        <f t="shared" si="9"/>
        <v xml:space="preserve">, client_id: </v>
      </c>
      <c r="N67">
        <f t="shared" ref="N67:N68" si="10">A67</f>
        <v>81</v>
      </c>
      <c r="O67" t="str">
        <f t="shared" ref="O67:O68" si="11">O66</f>
        <v>},</v>
      </c>
      <c r="P67" t="str">
        <f t="shared" ref="P67:P68" si="12">CONCATENATE(C67,D67,E67,F67,G67,H67,I67,J67,K67,L67,M67,N67,O67)</f>
        <v>{last_edited_by: 1, notes: "", impl_status_id: 2, certification_date: "2014-05-08", kickoff_date: "2013-11-21", client_id: 81},</v>
      </c>
    </row>
    <row r="68" spans="1:16">
      <c r="A68">
        <v>82</v>
      </c>
      <c r="B68" t="s">
        <v>68</v>
      </c>
      <c r="C68" t="str">
        <f t="shared" si="7"/>
        <v xml:space="preserve">{last_edited_by: </v>
      </c>
      <c r="D68">
        <f t="shared" si="8"/>
        <v>1</v>
      </c>
      <c r="E68" t="str">
        <f t="shared" si="9"/>
        <v xml:space="preserve">, notes: </v>
      </c>
      <c r="F68" t="s">
        <v>71</v>
      </c>
      <c r="G68" t="str">
        <f t="shared" si="9"/>
        <v xml:space="preserve">, impl_status_id: </v>
      </c>
      <c r="H68">
        <v>2</v>
      </c>
      <c r="I68" t="str">
        <f t="shared" si="9"/>
        <v xml:space="preserve">, certification_date: </v>
      </c>
      <c r="J68" t="str">
        <f>""""&amp;IF(TEXT(VLOOKUP($B68,'[1]J - Onboarding Status'!$C$5:$E$124,3,FALSE),"YYYY-MM-DD")="OPEN", "",TEXT(VLOOKUP($B68,'[1]J - Onboarding Status'!$C$5:$E$124,3,FALSE),"YYYY-MM-DD"))&amp;""""</f>
        <v>"2013-12-06"</v>
      </c>
      <c r="K68" t="str">
        <f t="shared" si="9"/>
        <v xml:space="preserve">, kickoff_date: </v>
      </c>
      <c r="L68" t="str">
        <f>""""&amp;TEXT(VLOOKUP($B68,'[1]J - Onboarding Status'!$C$5:$E$124,2,FALSE),"YYYY-MM-DD")&amp;""""</f>
        <v>"2013-07-18"</v>
      </c>
      <c r="M68" t="str">
        <f t="shared" si="9"/>
        <v xml:space="preserve">, client_id: </v>
      </c>
      <c r="N68">
        <f t="shared" si="10"/>
        <v>82</v>
      </c>
      <c r="O68" t="str">
        <f t="shared" si="11"/>
        <v>},</v>
      </c>
      <c r="P68" t="str">
        <f t="shared" si="12"/>
        <v>{last_edited_by: 1, notes: "", impl_status_id: 2, certification_date: "2013-12-06", kickoff_date: "2013-07-18", client_id: 82},</v>
      </c>
    </row>
  </sheetData>
  <autoFilter ref="A1:O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D10" sqref="D10"/>
    </sheetView>
  </sheetViews>
  <sheetFormatPr defaultRowHeight="15"/>
  <sheetData>
    <row r="1" spans="1:6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6">
      <c r="A2">
        <f>VLOOKUP(F2,'[2]AM Input - Data'!$B$3:$C$72,2,FALSE)</f>
        <v>5</v>
      </c>
      <c r="B2" t="s">
        <v>99</v>
      </c>
      <c r="C2">
        <v>9</v>
      </c>
      <c r="D2">
        <v>2015</v>
      </c>
      <c r="E2">
        <v>16</v>
      </c>
      <c r="F2" t="s">
        <v>2</v>
      </c>
    </row>
    <row r="3" spans="1:6">
      <c r="A3">
        <f>VLOOKUP(F3,'[2]AM Input - Data'!$B$3:$C$72,2,FALSE)</f>
        <v>0</v>
      </c>
      <c r="B3" t="s">
        <v>99</v>
      </c>
      <c r="C3">
        <v>9</v>
      </c>
      <c r="D3">
        <v>2015</v>
      </c>
      <c r="E3">
        <v>17</v>
      </c>
      <c r="F3" t="s">
        <v>3</v>
      </c>
    </row>
    <row r="4" spans="1:6">
      <c r="A4">
        <f>VLOOKUP(F4,'[2]AM Input - Data'!$B$3:$C$72,2,FALSE)</f>
        <v>0</v>
      </c>
      <c r="B4" t="s">
        <v>99</v>
      </c>
      <c r="C4">
        <v>9</v>
      </c>
      <c r="D4">
        <v>2015</v>
      </c>
      <c r="E4">
        <v>18</v>
      </c>
      <c r="F4" t="s">
        <v>4</v>
      </c>
    </row>
    <row r="5" spans="1:6">
      <c r="A5">
        <f>VLOOKUP(F5,'[2]AM Input - Data'!$B$3:$C$72,2,FALSE)</f>
        <v>0</v>
      </c>
      <c r="B5" t="s">
        <v>99</v>
      </c>
      <c r="C5">
        <v>9</v>
      </c>
      <c r="D5">
        <v>2015</v>
      </c>
      <c r="E5">
        <v>19</v>
      </c>
      <c r="F5" t="s">
        <v>5</v>
      </c>
    </row>
    <row r="6" spans="1:6">
      <c r="A6">
        <f>VLOOKUP(F6,'[2]AM Input - Data'!$B$3:$C$72,2,FALSE)</f>
        <v>0</v>
      </c>
      <c r="B6" t="s">
        <v>99</v>
      </c>
      <c r="C6">
        <v>9</v>
      </c>
      <c r="D6">
        <v>2015</v>
      </c>
      <c r="E6">
        <v>20</v>
      </c>
      <c r="F6" t="s">
        <v>6</v>
      </c>
    </row>
    <row r="7" spans="1:6">
      <c r="A7">
        <f>VLOOKUP(F7,'[2]AM Input - Data'!$B$3:$C$72,2,FALSE)</f>
        <v>0</v>
      </c>
      <c r="B7" t="s">
        <v>99</v>
      </c>
      <c r="C7">
        <v>9</v>
      </c>
      <c r="D7">
        <v>2015</v>
      </c>
      <c r="E7">
        <v>21</v>
      </c>
      <c r="F7" t="s">
        <v>7</v>
      </c>
    </row>
    <row r="8" spans="1:6">
      <c r="A8">
        <f>VLOOKUP(F8,'[2]AM Input - Data'!$B$3:$C$72,2,FALSE)</f>
        <v>20</v>
      </c>
      <c r="B8" t="s">
        <v>99</v>
      </c>
      <c r="C8">
        <v>9</v>
      </c>
      <c r="D8">
        <v>2015</v>
      </c>
      <c r="E8">
        <v>22</v>
      </c>
      <c r="F8" t="s">
        <v>8</v>
      </c>
    </row>
    <row r="9" spans="1:6">
      <c r="A9">
        <f>VLOOKUP(F9,'[2]AM Input - Data'!$B$3:$C$72,2,FALSE)</f>
        <v>1</v>
      </c>
      <c r="B9" t="s">
        <v>99</v>
      </c>
      <c r="C9">
        <v>9</v>
      </c>
      <c r="D9">
        <v>2015</v>
      </c>
      <c r="E9">
        <v>23</v>
      </c>
      <c r="F9" t="s">
        <v>9</v>
      </c>
    </row>
    <row r="10" spans="1:6">
      <c r="A10">
        <f>VLOOKUP(F10,'[2]AM Input - Data'!$B$3:$C$72,2,FALSE)</f>
        <v>3</v>
      </c>
      <c r="B10" t="s">
        <v>99</v>
      </c>
      <c r="C10">
        <v>9</v>
      </c>
      <c r="D10">
        <v>2015</v>
      </c>
      <c r="E10">
        <v>24</v>
      </c>
      <c r="F10" t="s">
        <v>10</v>
      </c>
    </row>
    <row r="11" spans="1:6">
      <c r="A11">
        <f>VLOOKUP(F11,'[2]AM Input - Data'!$B$3:$C$72,2,FALSE)</f>
        <v>2</v>
      </c>
      <c r="B11" t="s">
        <v>99</v>
      </c>
      <c r="C11">
        <v>9</v>
      </c>
      <c r="D11">
        <v>2015</v>
      </c>
      <c r="E11">
        <v>25</v>
      </c>
      <c r="F11" t="s">
        <v>11</v>
      </c>
    </row>
    <row r="12" spans="1:6">
      <c r="A12">
        <f>VLOOKUP(F12,'[2]AM Input - Data'!$B$3:$C$72,2,FALSE)</f>
        <v>0</v>
      </c>
      <c r="B12" t="s">
        <v>99</v>
      </c>
      <c r="C12">
        <v>9</v>
      </c>
      <c r="D12">
        <v>2015</v>
      </c>
      <c r="E12">
        <v>26</v>
      </c>
      <c r="F12" t="s">
        <v>12</v>
      </c>
    </row>
    <row r="13" spans="1:6">
      <c r="A13">
        <f>VLOOKUP(F13,'[2]AM Input - Data'!$B$3:$C$72,2,FALSE)</f>
        <v>0</v>
      </c>
      <c r="B13" t="s">
        <v>99</v>
      </c>
      <c r="C13">
        <v>9</v>
      </c>
      <c r="D13">
        <v>2015</v>
      </c>
      <c r="E13">
        <v>27</v>
      </c>
      <c r="F13" t="s">
        <v>13</v>
      </c>
    </row>
    <row r="14" spans="1:6">
      <c r="A14">
        <f>VLOOKUP(F14,'[2]AM Input - Data'!$B$3:$C$72,2,FALSE)</f>
        <v>0</v>
      </c>
      <c r="B14" t="s">
        <v>99</v>
      </c>
      <c r="C14">
        <v>9</v>
      </c>
      <c r="D14">
        <v>2015</v>
      </c>
      <c r="E14">
        <v>28</v>
      </c>
      <c r="F14" t="s">
        <v>14</v>
      </c>
    </row>
    <row r="15" spans="1:6">
      <c r="A15">
        <f>VLOOKUP(F15,'[2]AM Input - Data'!$B$3:$C$72,2,FALSE)</f>
        <v>1</v>
      </c>
      <c r="B15" t="s">
        <v>99</v>
      </c>
      <c r="C15">
        <v>9</v>
      </c>
      <c r="D15">
        <v>2015</v>
      </c>
      <c r="E15">
        <v>29</v>
      </c>
      <c r="F15" t="s">
        <v>15</v>
      </c>
    </row>
    <row r="16" spans="1:6">
      <c r="A16">
        <v>0</v>
      </c>
      <c r="B16" t="s">
        <v>99</v>
      </c>
      <c r="C16">
        <v>9</v>
      </c>
      <c r="D16">
        <v>2015</v>
      </c>
      <c r="E16">
        <v>30</v>
      </c>
      <c r="F16" t="s">
        <v>16</v>
      </c>
    </row>
    <row r="17" spans="1:6">
      <c r="A17">
        <f>VLOOKUP(F17,'[2]AM Input - Data'!$B$3:$C$72,2,FALSE)</f>
        <v>1</v>
      </c>
      <c r="B17" t="s">
        <v>99</v>
      </c>
      <c r="C17">
        <v>9</v>
      </c>
      <c r="D17">
        <v>2015</v>
      </c>
      <c r="E17">
        <v>31</v>
      </c>
      <c r="F17" t="s">
        <v>17</v>
      </c>
    </row>
    <row r="18" spans="1:6">
      <c r="A18">
        <f>VLOOKUP(F18,'[2]AM Input - Data'!$B$3:$C$72,2,FALSE)</f>
        <v>0</v>
      </c>
      <c r="B18" t="s">
        <v>99</v>
      </c>
      <c r="C18">
        <v>9</v>
      </c>
      <c r="D18">
        <v>2015</v>
      </c>
      <c r="E18">
        <v>32</v>
      </c>
      <c r="F18" t="s">
        <v>18</v>
      </c>
    </row>
    <row r="19" spans="1:6">
      <c r="A19">
        <v>0</v>
      </c>
      <c r="B19" t="s">
        <v>99</v>
      </c>
      <c r="C19">
        <v>9</v>
      </c>
      <c r="D19">
        <v>2015</v>
      </c>
      <c r="E19">
        <v>33</v>
      </c>
      <c r="F19" t="s">
        <v>19</v>
      </c>
    </row>
    <row r="20" spans="1:6">
      <c r="A20">
        <f>VLOOKUP(F20,'[2]AM Input - Data'!$B$3:$C$72,2,FALSE)</f>
        <v>21</v>
      </c>
      <c r="B20" t="s">
        <v>99</v>
      </c>
      <c r="C20">
        <v>9</v>
      </c>
      <c r="D20">
        <v>2015</v>
      </c>
      <c r="E20">
        <v>34</v>
      </c>
      <c r="F20" t="s">
        <v>20</v>
      </c>
    </row>
    <row r="21" spans="1:6">
      <c r="A21">
        <f>VLOOKUP(F21,'[2]AM Input - Data'!$B$3:$C$72,2,FALSE)</f>
        <v>1</v>
      </c>
      <c r="B21" t="s">
        <v>99</v>
      </c>
      <c r="C21">
        <v>9</v>
      </c>
      <c r="D21">
        <v>2015</v>
      </c>
      <c r="E21">
        <v>35</v>
      </c>
      <c r="F21" t="s">
        <v>21</v>
      </c>
    </row>
    <row r="22" spans="1:6">
      <c r="A22">
        <f>VLOOKUP(F22,'[2]AM Input - Data'!$B$3:$C$72,2,FALSE)</f>
        <v>0</v>
      </c>
      <c r="B22" t="s">
        <v>99</v>
      </c>
      <c r="C22">
        <v>9</v>
      </c>
      <c r="D22">
        <v>2015</v>
      </c>
      <c r="E22">
        <v>36</v>
      </c>
      <c r="F22" t="s">
        <v>22</v>
      </c>
    </row>
    <row r="23" spans="1:6">
      <c r="A23">
        <f>VLOOKUP(F23,'[2]AM Input - Data'!$B$3:$C$72,2,FALSE)</f>
        <v>2</v>
      </c>
      <c r="B23" t="s">
        <v>99</v>
      </c>
      <c r="C23">
        <v>9</v>
      </c>
      <c r="D23">
        <v>2015</v>
      </c>
      <c r="E23">
        <v>37</v>
      </c>
      <c r="F23" t="s">
        <v>23</v>
      </c>
    </row>
    <row r="24" spans="1:6">
      <c r="A24">
        <f>VLOOKUP(F24,'[2]AM Input - Data'!$B$3:$C$72,2,FALSE)</f>
        <v>0</v>
      </c>
      <c r="B24" t="s">
        <v>99</v>
      </c>
      <c r="C24">
        <v>9</v>
      </c>
      <c r="D24">
        <v>2015</v>
      </c>
      <c r="E24">
        <v>38</v>
      </c>
      <c r="F24" t="s">
        <v>24</v>
      </c>
    </row>
    <row r="25" spans="1:6">
      <c r="A25">
        <f>VLOOKUP(F25,'[2]AM Input - Data'!$B$3:$C$72,2,FALSE)</f>
        <v>7</v>
      </c>
      <c r="B25" t="s">
        <v>99</v>
      </c>
      <c r="C25">
        <v>9</v>
      </c>
      <c r="D25">
        <v>2015</v>
      </c>
      <c r="E25">
        <v>39</v>
      </c>
      <c r="F25" t="s">
        <v>25</v>
      </c>
    </row>
    <row r="26" spans="1:6">
      <c r="A26">
        <v>0</v>
      </c>
      <c r="B26" t="s">
        <v>99</v>
      </c>
      <c r="C26">
        <v>9</v>
      </c>
      <c r="D26">
        <v>2015</v>
      </c>
      <c r="E26">
        <v>40</v>
      </c>
      <c r="F26" t="s">
        <v>26</v>
      </c>
    </row>
    <row r="27" spans="1:6">
      <c r="A27">
        <f>VLOOKUP(F27,'[2]AM Input - Data'!$B$3:$C$72,2,FALSE)</f>
        <v>0</v>
      </c>
      <c r="B27" t="s">
        <v>99</v>
      </c>
      <c r="C27">
        <v>9</v>
      </c>
      <c r="D27">
        <v>2015</v>
      </c>
      <c r="E27">
        <v>41</v>
      </c>
      <c r="F27" t="s">
        <v>27</v>
      </c>
    </row>
    <row r="28" spans="1:6">
      <c r="A28">
        <v>0</v>
      </c>
      <c r="B28" t="s">
        <v>99</v>
      </c>
      <c r="C28">
        <v>9</v>
      </c>
      <c r="D28">
        <v>2015</v>
      </c>
      <c r="E28">
        <v>42</v>
      </c>
      <c r="F28" t="s">
        <v>28</v>
      </c>
    </row>
    <row r="29" spans="1:6">
      <c r="A29">
        <v>0</v>
      </c>
      <c r="B29" t="s">
        <v>99</v>
      </c>
      <c r="C29">
        <v>9</v>
      </c>
      <c r="D29">
        <v>2015</v>
      </c>
      <c r="E29">
        <v>43</v>
      </c>
      <c r="F29" t="s">
        <v>29</v>
      </c>
    </row>
    <row r="30" spans="1:6">
      <c r="A30">
        <f>VLOOKUP(F30,'[2]AM Input - Data'!$B$3:$C$72,2,FALSE)</f>
        <v>17</v>
      </c>
      <c r="B30" t="s">
        <v>99</v>
      </c>
      <c r="C30">
        <v>9</v>
      </c>
      <c r="D30">
        <v>2015</v>
      </c>
      <c r="E30">
        <v>44</v>
      </c>
      <c r="F30" t="s">
        <v>30</v>
      </c>
    </row>
    <row r="31" spans="1:6">
      <c r="A31">
        <f>VLOOKUP(F31,'[2]AM Input - Data'!$B$3:$C$72,2,FALSE)</f>
        <v>0</v>
      </c>
      <c r="B31" t="s">
        <v>99</v>
      </c>
      <c r="C31">
        <v>9</v>
      </c>
      <c r="D31">
        <v>2015</v>
      </c>
      <c r="E31">
        <v>45</v>
      </c>
      <c r="F31" t="s">
        <v>31</v>
      </c>
    </row>
    <row r="32" spans="1:6">
      <c r="A32">
        <v>0</v>
      </c>
      <c r="B32" t="s">
        <v>99</v>
      </c>
      <c r="C32">
        <v>9</v>
      </c>
      <c r="D32">
        <v>2015</v>
      </c>
      <c r="E32">
        <v>46</v>
      </c>
      <c r="F32" t="s">
        <v>32</v>
      </c>
    </row>
    <row r="33" spans="1:6">
      <c r="A33">
        <v>0</v>
      </c>
      <c r="B33" t="s">
        <v>99</v>
      </c>
      <c r="C33">
        <v>9</v>
      </c>
      <c r="D33">
        <v>2015</v>
      </c>
      <c r="E33">
        <v>47</v>
      </c>
      <c r="F33" t="s">
        <v>33</v>
      </c>
    </row>
    <row r="34" spans="1:6">
      <c r="A34">
        <f>VLOOKUP(F34,'[2]AM Input - Data'!$B$3:$C$72,2,FALSE)</f>
        <v>12</v>
      </c>
      <c r="B34" t="s">
        <v>99</v>
      </c>
      <c r="C34">
        <v>9</v>
      </c>
      <c r="D34">
        <v>2015</v>
      </c>
      <c r="E34">
        <v>48</v>
      </c>
      <c r="F34" t="s">
        <v>34</v>
      </c>
    </row>
    <row r="35" spans="1:6">
      <c r="A35">
        <f>VLOOKUP(F35,'[2]AM Input - Data'!$B$3:$C$72,2,FALSE)</f>
        <v>0</v>
      </c>
      <c r="B35" t="s">
        <v>99</v>
      </c>
      <c r="C35">
        <v>9</v>
      </c>
      <c r="D35">
        <v>2015</v>
      </c>
      <c r="E35">
        <v>49</v>
      </c>
      <c r="F35" t="s">
        <v>35</v>
      </c>
    </row>
    <row r="36" spans="1:6">
      <c r="A36">
        <f>VLOOKUP(F36,'[2]AM Input - Data'!$B$3:$C$72,2,FALSE)</f>
        <v>0</v>
      </c>
      <c r="B36" t="s">
        <v>99</v>
      </c>
      <c r="C36">
        <v>9</v>
      </c>
      <c r="D36">
        <v>2015</v>
      </c>
      <c r="E36">
        <v>50</v>
      </c>
      <c r="F36" t="s">
        <v>36</v>
      </c>
    </row>
    <row r="37" spans="1:6">
      <c r="A37">
        <f>VLOOKUP(F37,'[2]AM Input - Data'!$B$3:$C$72,2,FALSE)</f>
        <v>0</v>
      </c>
      <c r="B37" t="s">
        <v>99</v>
      </c>
      <c r="C37">
        <v>9</v>
      </c>
      <c r="D37">
        <v>2015</v>
      </c>
      <c r="E37">
        <v>51</v>
      </c>
      <c r="F37" t="s">
        <v>37</v>
      </c>
    </row>
    <row r="38" spans="1:6">
      <c r="A38">
        <f>VLOOKUP(F38,'[2]AM Input - Data'!$B$3:$C$72,2,FALSE)</f>
        <v>14</v>
      </c>
      <c r="B38" t="s">
        <v>99</v>
      </c>
      <c r="C38">
        <v>9</v>
      </c>
      <c r="D38">
        <v>2015</v>
      </c>
      <c r="E38">
        <v>52</v>
      </c>
      <c r="F38" t="s">
        <v>38</v>
      </c>
    </row>
    <row r="39" spans="1:6">
      <c r="A39">
        <f>VLOOKUP(F39,'[2]AM Input - Data'!$B$3:$C$72,2,FALSE)</f>
        <v>3</v>
      </c>
      <c r="B39" t="s">
        <v>99</v>
      </c>
      <c r="C39">
        <v>9</v>
      </c>
      <c r="D39">
        <v>2015</v>
      </c>
      <c r="E39">
        <v>53</v>
      </c>
      <c r="F39" t="s">
        <v>39</v>
      </c>
    </row>
    <row r="40" spans="1:6">
      <c r="A40">
        <f>VLOOKUP(F40,'[2]AM Input - Data'!$B$3:$C$72,2,FALSE)</f>
        <v>0</v>
      </c>
      <c r="B40" t="s">
        <v>99</v>
      </c>
      <c r="C40">
        <v>9</v>
      </c>
      <c r="D40">
        <v>2015</v>
      </c>
      <c r="E40">
        <v>54</v>
      </c>
      <c r="F40" t="s">
        <v>40</v>
      </c>
    </row>
    <row r="41" spans="1:6">
      <c r="A41">
        <f>VLOOKUP(F41,'[2]AM Input - Data'!$B$3:$C$72,2,FALSE)</f>
        <v>0</v>
      </c>
      <c r="B41" t="s">
        <v>99</v>
      </c>
      <c r="C41">
        <v>9</v>
      </c>
      <c r="D41">
        <v>2015</v>
      </c>
      <c r="E41">
        <v>55</v>
      </c>
      <c r="F41" t="s">
        <v>41</v>
      </c>
    </row>
    <row r="42" spans="1:6">
      <c r="A42">
        <f>VLOOKUP(F42,'[2]AM Input - Data'!$B$3:$C$72,2,FALSE)</f>
        <v>0</v>
      </c>
      <c r="B42" t="s">
        <v>99</v>
      </c>
      <c r="C42">
        <v>9</v>
      </c>
      <c r="D42">
        <v>2015</v>
      </c>
      <c r="E42">
        <v>56</v>
      </c>
      <c r="F42" t="s">
        <v>42</v>
      </c>
    </row>
    <row r="43" spans="1:6">
      <c r="A43">
        <f>VLOOKUP(F43,'[2]AM Input - Data'!$B$3:$C$72,2,FALSE)</f>
        <v>0</v>
      </c>
      <c r="B43" t="s">
        <v>99</v>
      </c>
      <c r="C43">
        <v>9</v>
      </c>
      <c r="D43">
        <v>2015</v>
      </c>
      <c r="E43">
        <v>57</v>
      </c>
      <c r="F43" t="s">
        <v>43</v>
      </c>
    </row>
    <row r="44" spans="1:6">
      <c r="A44">
        <f>VLOOKUP(F44,'[2]AM Input - Data'!$B$3:$C$72,2,FALSE)</f>
        <v>0</v>
      </c>
      <c r="B44" t="s">
        <v>99</v>
      </c>
      <c r="C44">
        <v>9</v>
      </c>
      <c r="D44">
        <v>2015</v>
      </c>
      <c r="E44">
        <v>58</v>
      </c>
      <c r="F44" t="s">
        <v>44</v>
      </c>
    </row>
    <row r="45" spans="1:6">
      <c r="A45">
        <f>VLOOKUP(F45,'[2]AM Input - Data'!$B$3:$C$72,2,FALSE)</f>
        <v>0</v>
      </c>
      <c r="B45" t="s">
        <v>99</v>
      </c>
      <c r="C45">
        <v>9</v>
      </c>
      <c r="D45">
        <v>2015</v>
      </c>
      <c r="E45">
        <v>59</v>
      </c>
      <c r="F45" t="s">
        <v>45</v>
      </c>
    </row>
    <row r="46" spans="1:6">
      <c r="A46">
        <f>VLOOKUP(F46,'[2]AM Input - Data'!$B$3:$C$72,2,FALSE)</f>
        <v>1</v>
      </c>
      <c r="B46" t="s">
        <v>99</v>
      </c>
      <c r="C46">
        <v>9</v>
      </c>
      <c r="D46">
        <v>2015</v>
      </c>
      <c r="E46">
        <v>60</v>
      </c>
      <c r="F46" t="s">
        <v>46</v>
      </c>
    </row>
    <row r="47" spans="1:6">
      <c r="A47">
        <f>VLOOKUP(F47,'[2]AM Input - Data'!$B$3:$C$72,2,FALSE)</f>
        <v>0</v>
      </c>
      <c r="B47" t="s">
        <v>99</v>
      </c>
      <c r="C47">
        <v>9</v>
      </c>
      <c r="D47">
        <v>2015</v>
      </c>
      <c r="E47">
        <v>61</v>
      </c>
      <c r="F47" t="s">
        <v>47</v>
      </c>
    </row>
    <row r="48" spans="1:6">
      <c r="A48">
        <v>0</v>
      </c>
      <c r="B48" t="s">
        <v>99</v>
      </c>
      <c r="C48">
        <v>9</v>
      </c>
      <c r="D48">
        <v>2015</v>
      </c>
      <c r="E48">
        <v>62</v>
      </c>
      <c r="F48" t="s">
        <v>48</v>
      </c>
    </row>
    <row r="49" spans="1:6">
      <c r="A49">
        <f>VLOOKUP(F49,'[2]AM Input - Data'!$B$3:$C$72,2,FALSE)</f>
        <v>1</v>
      </c>
      <c r="B49" t="s">
        <v>99</v>
      </c>
      <c r="C49">
        <v>9</v>
      </c>
      <c r="D49">
        <v>2015</v>
      </c>
      <c r="E49">
        <v>63</v>
      </c>
      <c r="F49" t="s">
        <v>49</v>
      </c>
    </row>
    <row r="50" spans="1:6">
      <c r="A50">
        <f>VLOOKUP(F50,'[2]AM Input - Data'!$B$3:$C$72,2,FALSE)</f>
        <v>0</v>
      </c>
      <c r="B50" t="s">
        <v>99</v>
      </c>
      <c r="C50">
        <v>9</v>
      </c>
      <c r="D50">
        <v>2015</v>
      </c>
      <c r="E50">
        <v>64</v>
      </c>
      <c r="F50" t="s">
        <v>50</v>
      </c>
    </row>
    <row r="51" spans="1:6">
      <c r="A51">
        <f>VLOOKUP(F51,'[2]AM Input - Data'!$B$3:$C$72,2,FALSE)</f>
        <v>0</v>
      </c>
      <c r="B51" t="s">
        <v>99</v>
      </c>
      <c r="C51">
        <v>9</v>
      </c>
      <c r="D51">
        <v>2015</v>
      </c>
      <c r="E51">
        <v>65</v>
      </c>
      <c r="F51" t="s">
        <v>51</v>
      </c>
    </row>
    <row r="52" spans="1:6">
      <c r="A52">
        <v>0</v>
      </c>
      <c r="B52" t="s">
        <v>99</v>
      </c>
      <c r="C52">
        <v>9</v>
      </c>
      <c r="D52">
        <v>2015</v>
      </c>
      <c r="E52">
        <v>66</v>
      </c>
      <c r="F52" t="s">
        <v>52</v>
      </c>
    </row>
    <row r="53" spans="1:6">
      <c r="A53">
        <f>VLOOKUP(F53,'[2]AM Input - Data'!$B$3:$C$72,2,FALSE)</f>
        <v>0</v>
      </c>
      <c r="B53" t="s">
        <v>99</v>
      </c>
      <c r="C53">
        <v>9</v>
      </c>
      <c r="D53">
        <v>2015</v>
      </c>
      <c r="E53">
        <v>67</v>
      </c>
      <c r="F53" t="s">
        <v>53</v>
      </c>
    </row>
    <row r="54" spans="1:6">
      <c r="A54">
        <f>VLOOKUP(F54,'[2]AM Input - Data'!$B$3:$C$72,2,FALSE)</f>
        <v>0</v>
      </c>
      <c r="B54" t="s">
        <v>99</v>
      </c>
      <c r="C54">
        <v>9</v>
      </c>
      <c r="D54">
        <v>2015</v>
      </c>
      <c r="E54">
        <v>68</v>
      </c>
      <c r="F54" t="s">
        <v>54</v>
      </c>
    </row>
    <row r="55" spans="1:6">
      <c r="A55">
        <f>VLOOKUP(F55,'[2]AM Input - Data'!$B$3:$C$72,2,FALSE)</f>
        <v>0</v>
      </c>
      <c r="B55" t="s">
        <v>99</v>
      </c>
      <c r="C55">
        <v>9</v>
      </c>
      <c r="D55">
        <v>2015</v>
      </c>
      <c r="E55">
        <v>69</v>
      </c>
      <c r="F55" t="s">
        <v>55</v>
      </c>
    </row>
    <row r="56" spans="1:6">
      <c r="A56">
        <f>VLOOKUP(F56,'[2]AM Input - Data'!$B$3:$C$72,2,FALSE)</f>
        <v>0</v>
      </c>
      <c r="B56" t="s">
        <v>99</v>
      </c>
      <c r="C56">
        <v>9</v>
      </c>
      <c r="D56">
        <v>2015</v>
      </c>
      <c r="E56">
        <v>70</v>
      </c>
      <c r="F56" t="s">
        <v>56</v>
      </c>
    </row>
    <row r="57" spans="1:6">
      <c r="A57">
        <f>VLOOKUP(F57,'[2]AM Input - Data'!$B$3:$C$72,2,FALSE)</f>
        <v>0</v>
      </c>
      <c r="B57" t="s">
        <v>99</v>
      </c>
      <c r="C57">
        <v>9</v>
      </c>
      <c r="D57">
        <v>2015</v>
      </c>
      <c r="E57">
        <v>71</v>
      </c>
      <c r="F57" t="s">
        <v>57</v>
      </c>
    </row>
    <row r="58" spans="1:6">
      <c r="A58">
        <f>VLOOKUP(F58,'[2]AM Input - Data'!$B$3:$C$72,2,FALSE)</f>
        <v>0</v>
      </c>
      <c r="B58" t="s">
        <v>99</v>
      </c>
      <c r="C58">
        <v>9</v>
      </c>
      <c r="D58">
        <v>2015</v>
      </c>
      <c r="E58">
        <v>72</v>
      </c>
      <c r="F58" t="s">
        <v>58</v>
      </c>
    </row>
    <row r="59" spans="1:6">
      <c r="A59">
        <f>VLOOKUP(F59,'[2]AM Input - Data'!$B$3:$C$72,2,FALSE)</f>
        <v>0</v>
      </c>
      <c r="B59" t="s">
        <v>99</v>
      </c>
      <c r="C59">
        <v>9</v>
      </c>
      <c r="D59">
        <v>2015</v>
      </c>
      <c r="E59">
        <v>73</v>
      </c>
      <c r="F59" t="s">
        <v>59</v>
      </c>
    </row>
    <row r="60" spans="1:6">
      <c r="A60">
        <f>VLOOKUP(F60,'[2]AM Input - Data'!$B$3:$C$72,2,FALSE)</f>
        <v>0</v>
      </c>
      <c r="B60" t="s">
        <v>99</v>
      </c>
      <c r="C60">
        <v>9</v>
      </c>
      <c r="D60">
        <v>2015</v>
      </c>
      <c r="E60">
        <v>74</v>
      </c>
      <c r="F60" t="s">
        <v>60</v>
      </c>
    </row>
    <row r="61" spans="1:6">
      <c r="A61">
        <f>VLOOKUP(F61,'[2]AM Input - Data'!$B$3:$C$72,2,FALSE)</f>
        <v>0</v>
      </c>
      <c r="B61" t="s">
        <v>99</v>
      </c>
      <c r="C61">
        <v>9</v>
      </c>
      <c r="D61">
        <v>2015</v>
      </c>
      <c r="E61">
        <v>75</v>
      </c>
      <c r="F61" t="s">
        <v>61</v>
      </c>
    </row>
    <row r="62" spans="1:6">
      <c r="A62">
        <f>VLOOKUP(F62,'[2]AM Input - Data'!$B$3:$C$72,2,FALSE)</f>
        <v>0</v>
      </c>
      <c r="B62" t="s">
        <v>99</v>
      </c>
      <c r="C62">
        <v>9</v>
      </c>
      <c r="D62">
        <v>2015</v>
      </c>
      <c r="E62">
        <v>76</v>
      </c>
      <c r="F62" t="s">
        <v>62</v>
      </c>
    </row>
    <row r="63" spans="1:6">
      <c r="A63">
        <f>VLOOKUP(F63,'[2]AM Input - Data'!$B$3:$C$72,2,FALSE)</f>
        <v>0</v>
      </c>
      <c r="B63" t="s">
        <v>99</v>
      </c>
      <c r="C63">
        <v>9</v>
      </c>
      <c r="D63">
        <v>2015</v>
      </c>
      <c r="E63">
        <v>77</v>
      </c>
      <c r="F63" t="s">
        <v>63</v>
      </c>
    </row>
    <row r="64" spans="1:6">
      <c r="A64">
        <f>VLOOKUP(F64,'[2]AM Input - Data'!$B$3:$C$72,2,FALSE)</f>
        <v>0</v>
      </c>
      <c r="B64" t="s">
        <v>99</v>
      </c>
      <c r="C64">
        <v>9</v>
      </c>
      <c r="D64">
        <v>2015</v>
      </c>
      <c r="E64">
        <v>78</v>
      </c>
      <c r="F64" t="s">
        <v>64</v>
      </c>
    </row>
    <row r="65" spans="1:6">
      <c r="A65">
        <v>0</v>
      </c>
      <c r="B65" t="s">
        <v>99</v>
      </c>
      <c r="C65">
        <v>9</v>
      </c>
      <c r="D65">
        <v>2015</v>
      </c>
      <c r="E65">
        <v>79</v>
      </c>
      <c r="F65" t="s">
        <v>65</v>
      </c>
    </row>
    <row r="66" spans="1:6">
      <c r="A66">
        <f>VLOOKUP(F66,'[2]AM Input - Data'!$B$3:$C$72,2,FALSE)</f>
        <v>3</v>
      </c>
      <c r="B66" t="s">
        <v>99</v>
      </c>
      <c r="C66">
        <v>9</v>
      </c>
      <c r="D66">
        <v>2015</v>
      </c>
      <c r="E66">
        <v>80</v>
      </c>
      <c r="F66" t="s">
        <v>66</v>
      </c>
    </row>
    <row r="67" spans="1:6">
      <c r="A67">
        <f>VLOOKUP(F67,'[2]AM Input - Data'!$B$3:$C$72,2,FALSE)</f>
        <v>0</v>
      </c>
      <c r="B67" t="s">
        <v>99</v>
      </c>
      <c r="C67">
        <v>9</v>
      </c>
      <c r="D67">
        <v>2015</v>
      </c>
      <c r="E67">
        <v>81</v>
      </c>
      <c r="F67" t="s">
        <v>67</v>
      </c>
    </row>
    <row r="68" spans="1:6">
      <c r="A68">
        <f>VLOOKUP(F68,'[2]AM Input - Data'!$B$3:$C$72,2,FALSE)</f>
        <v>0</v>
      </c>
      <c r="B68" t="s">
        <v>99</v>
      </c>
      <c r="C68">
        <v>9</v>
      </c>
      <c r="D68">
        <v>2015</v>
      </c>
      <c r="E68">
        <v>82</v>
      </c>
      <c r="F68" t="s">
        <v>68</v>
      </c>
    </row>
  </sheetData>
  <autoFilter ref="A1:F6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7"/>
  <sheetViews>
    <sheetView tabSelected="1" topLeftCell="A61" workbookViewId="0">
      <selection activeCell="B1" sqref="B1:B67"/>
    </sheetView>
  </sheetViews>
  <sheetFormatPr defaultRowHeight="15"/>
  <sheetData>
    <row r="1" spans="1:2">
      <c r="A1">
        <v>1</v>
      </c>
      <c r="B1" t="str">
        <f>"Atrisk.create_default("&amp;A1&amp;")"</f>
        <v>Atrisk.create_default(1)</v>
      </c>
    </row>
    <row r="2" spans="1:2">
      <c r="A2">
        <v>2</v>
      </c>
      <c r="B2" t="str">
        <f t="shared" ref="B2:B65" si="0">"Atrisk.create_default("&amp;A2&amp;")"</f>
        <v>Atrisk.create_default(2)</v>
      </c>
    </row>
    <row r="3" spans="1:2">
      <c r="A3">
        <v>3</v>
      </c>
      <c r="B3" t="str">
        <f t="shared" si="0"/>
        <v>Atrisk.create_default(3)</v>
      </c>
    </row>
    <row r="4" spans="1:2">
      <c r="A4">
        <v>4</v>
      </c>
      <c r="B4" t="str">
        <f t="shared" si="0"/>
        <v>Atrisk.create_default(4)</v>
      </c>
    </row>
    <row r="5" spans="1:2">
      <c r="A5">
        <v>5</v>
      </c>
      <c r="B5" t="str">
        <f t="shared" si="0"/>
        <v>Atrisk.create_default(5)</v>
      </c>
    </row>
    <row r="6" spans="1:2">
      <c r="A6">
        <v>6</v>
      </c>
      <c r="B6" t="str">
        <f t="shared" si="0"/>
        <v>Atrisk.create_default(6)</v>
      </c>
    </row>
    <row r="7" spans="1:2">
      <c r="A7">
        <v>7</v>
      </c>
      <c r="B7" t="str">
        <f t="shared" si="0"/>
        <v>Atrisk.create_default(7)</v>
      </c>
    </row>
    <row r="8" spans="1:2">
      <c r="A8">
        <v>8</v>
      </c>
      <c r="B8" t="str">
        <f t="shared" si="0"/>
        <v>Atrisk.create_default(8)</v>
      </c>
    </row>
    <row r="9" spans="1:2">
      <c r="A9">
        <v>9</v>
      </c>
      <c r="B9" t="str">
        <f t="shared" si="0"/>
        <v>Atrisk.create_default(9)</v>
      </c>
    </row>
    <row r="10" spans="1:2">
      <c r="A10">
        <v>10</v>
      </c>
      <c r="B10" t="str">
        <f t="shared" si="0"/>
        <v>Atrisk.create_default(10)</v>
      </c>
    </row>
    <row r="11" spans="1:2">
      <c r="A11">
        <v>11</v>
      </c>
      <c r="B11" t="str">
        <f t="shared" si="0"/>
        <v>Atrisk.create_default(11)</v>
      </c>
    </row>
    <row r="12" spans="1:2">
      <c r="A12">
        <v>12</v>
      </c>
      <c r="B12" t="str">
        <f t="shared" si="0"/>
        <v>Atrisk.create_default(12)</v>
      </c>
    </row>
    <row r="13" spans="1:2">
      <c r="A13">
        <v>13</v>
      </c>
      <c r="B13" t="str">
        <f t="shared" si="0"/>
        <v>Atrisk.create_default(13)</v>
      </c>
    </row>
    <row r="14" spans="1:2">
      <c r="A14">
        <v>14</v>
      </c>
      <c r="B14" t="str">
        <f t="shared" si="0"/>
        <v>Atrisk.create_default(14)</v>
      </c>
    </row>
    <row r="15" spans="1:2">
      <c r="A15">
        <v>15</v>
      </c>
      <c r="B15" t="str">
        <f t="shared" si="0"/>
        <v>Atrisk.create_default(15)</v>
      </c>
    </row>
    <row r="16" spans="1:2">
      <c r="A16">
        <v>16</v>
      </c>
      <c r="B16" t="str">
        <f t="shared" si="0"/>
        <v>Atrisk.create_default(16)</v>
      </c>
    </row>
    <row r="17" spans="1:2">
      <c r="A17">
        <v>17</v>
      </c>
      <c r="B17" t="str">
        <f t="shared" si="0"/>
        <v>Atrisk.create_default(17)</v>
      </c>
    </row>
    <row r="18" spans="1:2">
      <c r="A18">
        <v>18</v>
      </c>
      <c r="B18" t="str">
        <f t="shared" si="0"/>
        <v>Atrisk.create_default(18)</v>
      </c>
    </row>
    <row r="19" spans="1:2">
      <c r="A19">
        <v>19</v>
      </c>
      <c r="B19" t="str">
        <f t="shared" si="0"/>
        <v>Atrisk.create_default(19)</v>
      </c>
    </row>
    <row r="20" spans="1:2">
      <c r="A20">
        <v>20</v>
      </c>
      <c r="B20" t="str">
        <f t="shared" si="0"/>
        <v>Atrisk.create_default(20)</v>
      </c>
    </row>
    <row r="21" spans="1:2">
      <c r="A21">
        <v>21</v>
      </c>
      <c r="B21" t="str">
        <f t="shared" si="0"/>
        <v>Atrisk.create_default(21)</v>
      </c>
    </row>
    <row r="22" spans="1:2">
      <c r="A22">
        <v>22</v>
      </c>
      <c r="B22" t="str">
        <f t="shared" si="0"/>
        <v>Atrisk.create_default(22)</v>
      </c>
    </row>
    <row r="23" spans="1:2">
      <c r="A23">
        <v>23</v>
      </c>
      <c r="B23" t="str">
        <f t="shared" si="0"/>
        <v>Atrisk.create_default(23)</v>
      </c>
    </row>
    <row r="24" spans="1:2">
      <c r="A24">
        <v>24</v>
      </c>
      <c r="B24" t="str">
        <f t="shared" si="0"/>
        <v>Atrisk.create_default(24)</v>
      </c>
    </row>
    <row r="25" spans="1:2">
      <c r="A25">
        <v>25</v>
      </c>
      <c r="B25" t="str">
        <f t="shared" si="0"/>
        <v>Atrisk.create_default(25)</v>
      </c>
    </row>
    <row r="26" spans="1:2">
      <c r="A26">
        <v>26</v>
      </c>
      <c r="B26" t="str">
        <f t="shared" si="0"/>
        <v>Atrisk.create_default(26)</v>
      </c>
    </row>
    <row r="27" spans="1:2">
      <c r="A27">
        <v>27</v>
      </c>
      <c r="B27" t="str">
        <f t="shared" si="0"/>
        <v>Atrisk.create_default(27)</v>
      </c>
    </row>
    <row r="28" spans="1:2">
      <c r="A28">
        <v>28</v>
      </c>
      <c r="B28" t="str">
        <f t="shared" si="0"/>
        <v>Atrisk.create_default(28)</v>
      </c>
    </row>
    <row r="29" spans="1:2">
      <c r="A29">
        <v>29</v>
      </c>
      <c r="B29" t="str">
        <f t="shared" si="0"/>
        <v>Atrisk.create_default(29)</v>
      </c>
    </row>
    <row r="30" spans="1:2">
      <c r="A30">
        <v>30</v>
      </c>
      <c r="B30" t="str">
        <f t="shared" si="0"/>
        <v>Atrisk.create_default(30)</v>
      </c>
    </row>
    <row r="31" spans="1:2">
      <c r="A31">
        <v>31</v>
      </c>
      <c r="B31" t="str">
        <f t="shared" si="0"/>
        <v>Atrisk.create_default(31)</v>
      </c>
    </row>
    <row r="32" spans="1:2">
      <c r="A32">
        <v>32</v>
      </c>
      <c r="B32" t="str">
        <f t="shared" si="0"/>
        <v>Atrisk.create_default(32)</v>
      </c>
    </row>
    <row r="33" spans="1:2">
      <c r="A33">
        <v>33</v>
      </c>
      <c r="B33" t="str">
        <f t="shared" si="0"/>
        <v>Atrisk.create_default(33)</v>
      </c>
    </row>
    <row r="34" spans="1:2">
      <c r="A34">
        <v>34</v>
      </c>
      <c r="B34" t="str">
        <f t="shared" si="0"/>
        <v>Atrisk.create_default(34)</v>
      </c>
    </row>
    <row r="35" spans="1:2">
      <c r="A35">
        <v>35</v>
      </c>
      <c r="B35" t="str">
        <f t="shared" si="0"/>
        <v>Atrisk.create_default(35)</v>
      </c>
    </row>
    <row r="36" spans="1:2">
      <c r="A36">
        <v>36</v>
      </c>
      <c r="B36" t="str">
        <f t="shared" si="0"/>
        <v>Atrisk.create_default(36)</v>
      </c>
    </row>
    <row r="37" spans="1:2">
      <c r="A37">
        <v>37</v>
      </c>
      <c r="B37" t="str">
        <f t="shared" si="0"/>
        <v>Atrisk.create_default(37)</v>
      </c>
    </row>
    <row r="38" spans="1:2">
      <c r="A38">
        <v>38</v>
      </c>
      <c r="B38" t="str">
        <f t="shared" si="0"/>
        <v>Atrisk.create_default(38)</v>
      </c>
    </row>
    <row r="39" spans="1:2">
      <c r="A39">
        <v>39</v>
      </c>
      <c r="B39" t="str">
        <f t="shared" si="0"/>
        <v>Atrisk.create_default(39)</v>
      </c>
    </row>
    <row r="40" spans="1:2">
      <c r="A40">
        <v>40</v>
      </c>
      <c r="B40" t="str">
        <f t="shared" si="0"/>
        <v>Atrisk.create_default(40)</v>
      </c>
    </row>
    <row r="41" spans="1:2">
      <c r="A41">
        <v>41</v>
      </c>
      <c r="B41" t="str">
        <f t="shared" si="0"/>
        <v>Atrisk.create_default(41)</v>
      </c>
    </row>
    <row r="42" spans="1:2">
      <c r="A42">
        <v>42</v>
      </c>
      <c r="B42" t="str">
        <f t="shared" si="0"/>
        <v>Atrisk.create_default(42)</v>
      </c>
    </row>
    <row r="43" spans="1:2">
      <c r="A43">
        <v>43</v>
      </c>
      <c r="B43" t="str">
        <f t="shared" si="0"/>
        <v>Atrisk.create_default(43)</v>
      </c>
    </row>
    <row r="44" spans="1:2">
      <c r="A44">
        <v>44</v>
      </c>
      <c r="B44" t="str">
        <f t="shared" si="0"/>
        <v>Atrisk.create_default(44)</v>
      </c>
    </row>
    <row r="45" spans="1:2">
      <c r="A45">
        <v>45</v>
      </c>
      <c r="B45" t="str">
        <f t="shared" si="0"/>
        <v>Atrisk.create_default(45)</v>
      </c>
    </row>
    <row r="46" spans="1:2">
      <c r="A46">
        <v>46</v>
      </c>
      <c r="B46" t="str">
        <f t="shared" si="0"/>
        <v>Atrisk.create_default(46)</v>
      </c>
    </row>
    <row r="47" spans="1:2">
      <c r="A47">
        <v>47</v>
      </c>
      <c r="B47" t="str">
        <f t="shared" si="0"/>
        <v>Atrisk.create_default(47)</v>
      </c>
    </row>
    <row r="48" spans="1:2">
      <c r="A48">
        <v>48</v>
      </c>
      <c r="B48" t="str">
        <f t="shared" si="0"/>
        <v>Atrisk.create_default(48)</v>
      </c>
    </row>
    <row r="49" spans="1:2">
      <c r="A49">
        <v>49</v>
      </c>
      <c r="B49" t="str">
        <f t="shared" si="0"/>
        <v>Atrisk.create_default(49)</v>
      </c>
    </row>
    <row r="50" spans="1:2">
      <c r="A50">
        <v>50</v>
      </c>
      <c r="B50" t="str">
        <f t="shared" si="0"/>
        <v>Atrisk.create_default(50)</v>
      </c>
    </row>
    <row r="51" spans="1:2">
      <c r="A51">
        <v>51</v>
      </c>
      <c r="B51" t="str">
        <f t="shared" si="0"/>
        <v>Atrisk.create_default(51)</v>
      </c>
    </row>
    <row r="52" spans="1:2">
      <c r="A52">
        <v>52</v>
      </c>
      <c r="B52" t="str">
        <f t="shared" si="0"/>
        <v>Atrisk.create_default(52)</v>
      </c>
    </row>
    <row r="53" spans="1:2">
      <c r="A53">
        <v>53</v>
      </c>
      <c r="B53" t="str">
        <f t="shared" si="0"/>
        <v>Atrisk.create_default(53)</v>
      </c>
    </row>
    <row r="54" spans="1:2">
      <c r="A54">
        <v>54</v>
      </c>
      <c r="B54" t="str">
        <f t="shared" si="0"/>
        <v>Atrisk.create_default(54)</v>
      </c>
    </row>
    <row r="55" spans="1:2">
      <c r="A55">
        <v>55</v>
      </c>
      <c r="B55" t="str">
        <f t="shared" si="0"/>
        <v>Atrisk.create_default(55)</v>
      </c>
    </row>
    <row r="56" spans="1:2">
      <c r="A56">
        <v>56</v>
      </c>
      <c r="B56" t="str">
        <f t="shared" si="0"/>
        <v>Atrisk.create_default(56)</v>
      </c>
    </row>
    <row r="57" spans="1:2">
      <c r="A57">
        <v>57</v>
      </c>
      <c r="B57" t="str">
        <f t="shared" si="0"/>
        <v>Atrisk.create_default(57)</v>
      </c>
    </row>
    <row r="58" spans="1:2">
      <c r="A58">
        <v>58</v>
      </c>
      <c r="B58" t="str">
        <f t="shared" si="0"/>
        <v>Atrisk.create_default(58)</v>
      </c>
    </row>
    <row r="59" spans="1:2">
      <c r="A59">
        <v>59</v>
      </c>
      <c r="B59" t="str">
        <f t="shared" si="0"/>
        <v>Atrisk.create_default(59)</v>
      </c>
    </row>
    <row r="60" spans="1:2">
      <c r="A60">
        <v>60</v>
      </c>
      <c r="B60" t="str">
        <f t="shared" si="0"/>
        <v>Atrisk.create_default(60)</v>
      </c>
    </row>
    <row r="61" spans="1:2">
      <c r="A61">
        <v>61</v>
      </c>
      <c r="B61" t="str">
        <f t="shared" si="0"/>
        <v>Atrisk.create_default(61)</v>
      </c>
    </row>
    <row r="62" spans="1:2">
      <c r="A62">
        <v>62</v>
      </c>
      <c r="B62" t="str">
        <f t="shared" si="0"/>
        <v>Atrisk.create_default(62)</v>
      </c>
    </row>
    <row r="63" spans="1:2">
      <c r="A63">
        <v>63</v>
      </c>
      <c r="B63" t="str">
        <f t="shared" si="0"/>
        <v>Atrisk.create_default(63)</v>
      </c>
    </row>
    <row r="64" spans="1:2">
      <c r="A64">
        <v>64</v>
      </c>
      <c r="B64" t="str">
        <f t="shared" si="0"/>
        <v>Atrisk.create_default(64)</v>
      </c>
    </row>
    <row r="65" spans="1:2">
      <c r="A65">
        <v>65</v>
      </c>
      <c r="B65" t="str">
        <f t="shared" si="0"/>
        <v>Atrisk.create_default(65)</v>
      </c>
    </row>
    <row r="66" spans="1:2">
      <c r="A66">
        <v>66</v>
      </c>
      <c r="B66" t="str">
        <f t="shared" ref="B66:B67" si="1">"Atrisk.create_default("&amp;A66&amp;")"</f>
        <v>Atrisk.create_default(66)</v>
      </c>
    </row>
    <row r="67" spans="1:2">
      <c r="A67">
        <v>67</v>
      </c>
      <c r="B67" t="str">
        <f t="shared" si="1"/>
        <v>Atrisk.create_default(67)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 Info</vt:lpstr>
      <vt:lpstr>Implementation Status</vt:lpstr>
      <vt:lpstr>Data</vt:lpstr>
      <vt:lpstr>AtRisk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Goar</dc:creator>
  <cp:lastModifiedBy>mgoar</cp:lastModifiedBy>
  <dcterms:created xsi:type="dcterms:W3CDTF">2015-09-15T17:15:26Z</dcterms:created>
  <dcterms:modified xsi:type="dcterms:W3CDTF">2015-10-09T21:14:09Z</dcterms:modified>
</cp:coreProperties>
</file>