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sond\Desktop\Current_Projects\SG WINGS\"/>
    </mc:Choice>
  </mc:AlternateContent>
  <xr:revisionPtr revIDLastSave="0" documentId="8_{F3CD642B-9AFD-4620-8737-FC442450E7A6}" xr6:coauthVersionLast="36" xr6:coauthVersionMax="36" xr10:uidLastSave="{00000000-0000-0000-0000-000000000000}"/>
  <bookViews>
    <workbookView xWindow="0" yWindow="0" windowWidth="28800" windowHeight="12225" activeTab="1" xr2:uid="{66186A57-6B9B-468D-B63F-EB43FB624CDE}"/>
  </bookViews>
  <sheets>
    <sheet name="Locality Breakdowns" sheetId="26" r:id="rId1"/>
    <sheet name="2004-2020" sheetId="27" r:id="rId2"/>
    <sheet name="2020" sheetId="2" r:id="rId3"/>
    <sheet name="2019" sheetId="1" r:id="rId4"/>
    <sheet name="2018" sheetId="4" r:id="rId5"/>
    <sheet name="2017" sheetId="5" r:id="rId6"/>
    <sheet name="2016" sheetId="6" r:id="rId7"/>
    <sheet name="2015" sheetId="7" r:id="rId8"/>
    <sheet name="2014" sheetId="8" r:id="rId9"/>
    <sheet name="2013" sheetId="9" r:id="rId10"/>
    <sheet name="2012" sheetId="3" r:id="rId11"/>
    <sheet name="2011" sheetId="10" r:id="rId12"/>
    <sheet name="2010" sheetId="12" r:id="rId13"/>
    <sheet name="2009" sheetId="13" r:id="rId14"/>
    <sheet name="2008" sheetId="14" r:id="rId15"/>
    <sheet name="2007" sheetId="15" r:id="rId16"/>
    <sheet name="2006" sheetId="11" r:id="rId17"/>
    <sheet name="2005" sheetId="16" r:id="rId18"/>
    <sheet name="2004" sheetId="17" r:id="rId19"/>
    <sheet name="2003" sheetId="18" r:id="rId20"/>
    <sheet name="2002" sheetId="19" r:id="rId21"/>
    <sheet name="2001" sheetId="20" r:id="rId22"/>
    <sheet name="2000" sheetId="24" r:id="rId23"/>
    <sheet name="1999" sheetId="25" r:id="rId24"/>
    <sheet name="1998" sheetId="21" r:id="rId25"/>
    <sheet name="1997" sheetId="22" r:id="rId26"/>
    <sheet name="1996" sheetId="23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9" l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C2" i="19"/>
  <c r="B2" i="19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C2" i="18"/>
  <c r="B2" i="18"/>
  <c r="C3" i="17"/>
  <c r="C4" i="17"/>
  <c r="C5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B3" i="17"/>
  <c r="B4" i="17"/>
  <c r="B5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C2" i="17"/>
  <c r="B2" i="17"/>
  <c r="C3" i="16"/>
  <c r="C4" i="16"/>
  <c r="C5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B3" i="16"/>
  <c r="B4" i="16"/>
  <c r="B5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C2" i="16"/>
  <c r="B2" i="16"/>
  <c r="C3" i="11"/>
  <c r="C4" i="11"/>
  <c r="C5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B3" i="11"/>
  <c r="B4" i="11"/>
  <c r="B5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C2" i="11"/>
  <c r="B2" i="11"/>
  <c r="C3" i="15"/>
  <c r="C4" i="15"/>
  <c r="C5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B3" i="15"/>
  <c r="B4" i="15"/>
  <c r="B5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C2" i="15"/>
  <c r="B2" i="15"/>
  <c r="C3" i="14"/>
  <c r="C4" i="14"/>
  <c r="C5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B3" i="14"/>
  <c r="B4" i="14"/>
  <c r="B5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C2" i="14"/>
  <c r="B2" i="14"/>
  <c r="C3" i="13"/>
  <c r="C4" i="13"/>
  <c r="C5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B3" i="13"/>
  <c r="B4" i="13"/>
  <c r="B5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C2" i="13"/>
  <c r="B2" i="13"/>
  <c r="C3" i="12"/>
  <c r="C4" i="12"/>
  <c r="C5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B3" i="12"/>
  <c r="B4" i="12"/>
  <c r="B5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C2" i="12"/>
  <c r="B2" i="12"/>
  <c r="C3" i="10"/>
  <c r="C4" i="10"/>
  <c r="C5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B3" i="10"/>
  <c r="B4" i="10"/>
  <c r="B5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C2" i="10"/>
  <c r="B2" i="10"/>
  <c r="C3" i="3"/>
  <c r="C4" i="3"/>
  <c r="C5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B3" i="3"/>
  <c r="B4" i="3"/>
  <c r="B5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C2" i="3"/>
  <c r="B2" i="3"/>
  <c r="C3" i="9"/>
  <c r="C4" i="9"/>
  <c r="C5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B3" i="9"/>
  <c r="B4" i="9"/>
  <c r="B5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C2" i="9"/>
  <c r="B2" i="9"/>
  <c r="C3" i="8"/>
  <c r="C4" i="8"/>
  <c r="C5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B3" i="8"/>
  <c r="B4" i="8"/>
  <c r="B5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C2" i="8"/>
  <c r="B2" i="8"/>
  <c r="C3" i="7"/>
  <c r="C4" i="7"/>
  <c r="C5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B3" i="7"/>
  <c r="B4" i="7"/>
  <c r="B5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C2" i="7"/>
  <c r="B2" i="7"/>
  <c r="C3" i="6"/>
  <c r="C4" i="6"/>
  <c r="C5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B3" i="6"/>
  <c r="B4" i="6"/>
  <c r="B5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C2" i="6"/>
  <c r="B2" i="6"/>
  <c r="C3" i="5"/>
  <c r="C4" i="5"/>
  <c r="C5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B3" i="5"/>
  <c r="B4" i="5"/>
  <c r="B5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C2" i="5"/>
  <c r="B2" i="5"/>
  <c r="C3" i="4"/>
  <c r="C4" i="4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B3" i="4"/>
  <c r="B4" i="4"/>
  <c r="B5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C2" i="4"/>
  <c r="B2" i="4"/>
  <c r="C3" i="1"/>
  <c r="C4" i="1"/>
  <c r="C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3" i="1"/>
  <c r="B4" i="1"/>
  <c r="B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2" i="1"/>
  <c r="B2" i="1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6" i="2"/>
  <c r="C26" i="2"/>
  <c r="B27" i="2"/>
  <c r="C27" i="2"/>
  <c r="B28" i="2"/>
  <c r="C28" i="2"/>
  <c r="B29" i="2"/>
  <c r="C29" i="2"/>
  <c r="B32" i="2"/>
  <c r="C32" i="2"/>
  <c r="B33" i="2"/>
  <c r="C33" i="2"/>
  <c r="B34" i="2"/>
  <c r="C34" i="2"/>
  <c r="B35" i="2"/>
  <c r="C35" i="2"/>
  <c r="B36" i="2"/>
  <c r="C36" i="2"/>
  <c r="C2" i="2"/>
  <c r="B2" i="2"/>
  <c r="J6" i="19"/>
  <c r="F6" i="19" s="1"/>
  <c r="E6" i="19"/>
  <c r="F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Stiver</author>
    <author>Shawn Espinosa</author>
  </authors>
  <commentList>
    <comment ref="E11" authorId="0" shapeId="0" xr:uid="{636FD624-DB99-40C8-BFBC-03069BEBFD5A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5" authorId="0" shapeId="0" xr:uid="{E636444A-7495-4644-BEE3-DF104DF2442A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C13713EC-4E72-407C-9D1E-A948E968F662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1" authorId="0" shapeId="0" xr:uid="{F3CC1B02-A67C-4E31-BB43-2066E8C37958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2" authorId="0" shapeId="0" xr:uid="{13F449B4-253A-4B7F-B384-DF33A3B5F0ED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4" authorId="0" shapeId="0" xr:uid="{EFBA81B1-E218-4EAB-B2BD-A80199A0818C}">
      <text>
        <r>
          <rPr>
            <b/>
            <sz val="8"/>
            <color indexed="81"/>
            <rFont val="Tahoma"/>
            <family val="2"/>
          </rPr>
          <t>CLOSED during 2010 season</t>
        </r>
      </text>
    </comment>
    <comment ref="E35" authorId="1" shapeId="0" xr:uid="{57D9C333-F6AB-4DCB-9C41-C3199A7C13B8}">
      <text>
        <r>
          <rPr>
            <b/>
            <sz val="9"/>
            <color indexed="81"/>
            <rFont val="Tahoma"/>
            <family val="2"/>
          </rPr>
          <t>Unit is currently closed to hunting.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Stiver</author>
  </authors>
  <commentList>
    <comment ref="A9" authorId="0" shapeId="0" xr:uid="{EDAB335F-7A32-463C-B84E-C34E2EA17163}">
      <text>
        <r>
          <rPr>
            <b/>
            <sz val="8"/>
            <color indexed="81"/>
            <rFont val="Tahoma"/>
            <family val="2"/>
          </rPr>
          <t>CLOSED during 2010 season</t>
        </r>
      </text>
    </comment>
    <comment ref="A10" authorId="0" shapeId="0" xr:uid="{C6FF919F-6A9B-4EC1-9766-5188A7A76C3B}">
      <text>
        <r>
          <rPr>
            <b/>
            <sz val="8"/>
            <color indexed="81"/>
            <rFont val="Tahoma"/>
            <family val="2"/>
          </rPr>
          <t>RE-OPENED IN 2007</t>
        </r>
      </text>
    </comment>
    <comment ref="A21" authorId="0" shapeId="0" xr:uid="{2E41DEEE-752D-4943-A809-04E168231A69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5" authorId="0" shapeId="0" xr:uid="{BB5FE75A-EAB1-4CD6-9D59-DABD477574DE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6" authorId="0" shapeId="0" xr:uid="{D91C83A5-9458-4243-8C3C-3EA49DE973E3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1" authorId="0" shapeId="0" xr:uid="{06D49542-BF15-44F4-86CE-339D57DFE05E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 shapeId="0" xr:uid="{EEE50E2F-DF06-43F3-BF06-1DAEE7F1554C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Stiver</author>
  </authors>
  <commentList>
    <comment ref="A9" authorId="0" shapeId="0" xr:uid="{BEE93CCD-0F47-4B28-A327-AA5041FEB51B}">
      <text>
        <r>
          <rPr>
            <b/>
            <sz val="8"/>
            <color indexed="81"/>
            <rFont val="Tahoma"/>
            <family val="2"/>
          </rPr>
          <t>CLOSED during 2010 season</t>
        </r>
      </text>
    </comment>
    <comment ref="A10" authorId="0" shapeId="0" xr:uid="{21F51BB6-DFE0-4406-888C-FC14C3C22905}">
      <text>
        <r>
          <rPr>
            <b/>
            <sz val="8"/>
            <color indexed="81"/>
            <rFont val="Tahoma"/>
            <family val="2"/>
          </rPr>
          <t>RE-OPENED IN 2007</t>
        </r>
      </text>
    </comment>
    <comment ref="A21" authorId="0" shapeId="0" xr:uid="{ABBC999C-6333-420F-B1DB-8EBAD51A63D2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5" authorId="0" shapeId="0" xr:uid="{55ACA687-CED4-4A5D-8941-FB2CF28AE48F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6" authorId="0" shapeId="0" xr:uid="{8BD03EC4-1941-4E2E-9813-C8900625533B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1" authorId="0" shapeId="0" xr:uid="{D64AB533-AA1C-47C1-A9D5-575D70E332A9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 shapeId="0" xr:uid="{299BF3E6-36EB-452F-B66E-B247A9FD7516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Stiver</author>
  </authors>
  <commentList>
    <comment ref="A9" authorId="0" shapeId="0" xr:uid="{16425AFC-223D-4BF8-95C6-0D73B5330BA8}">
      <text>
        <r>
          <rPr>
            <b/>
            <sz val="8"/>
            <color indexed="81"/>
            <rFont val="Tahoma"/>
            <family val="2"/>
          </rPr>
          <t>CLOSED in 2005</t>
        </r>
      </text>
    </comment>
    <comment ref="A10" authorId="0" shapeId="0" xr:uid="{A14D3A9A-AA24-4D2A-A25A-D668BFDDDCFE}">
      <text>
        <r>
          <rPr>
            <b/>
            <sz val="8"/>
            <color indexed="81"/>
            <rFont val="Tahoma"/>
            <family val="2"/>
          </rPr>
          <t>RE-OPENED IN 2007</t>
        </r>
      </text>
    </comment>
    <comment ref="A21" authorId="0" shapeId="0" xr:uid="{20052D82-479B-4174-9A5A-918972122FEB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5" authorId="0" shapeId="0" xr:uid="{53351A04-2C9D-45AD-836E-C1CC68B8FBB5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6" authorId="0" shapeId="0" xr:uid="{15F58B6E-E4C0-4CC5-8952-6D77CFB8392B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1" authorId="0" shapeId="0" xr:uid="{CBCDD8F3-942D-4CB2-9335-3CEA702B8947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 shapeId="0" xr:uid="{EDB3CBDE-E22C-4E13-AAFF-EC2620271FA9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Stiver</author>
  </authors>
  <commentList>
    <comment ref="A9" authorId="0" shapeId="0" xr:uid="{9BA4CE7E-5323-406F-B8ED-465B0EF3A003}">
      <text>
        <r>
          <rPr>
            <b/>
            <sz val="8"/>
            <color indexed="81"/>
            <rFont val="Tahoma"/>
            <family val="2"/>
          </rPr>
          <t>CLOSED in 2005</t>
        </r>
      </text>
    </comment>
    <comment ref="A10" authorId="0" shapeId="0" xr:uid="{E169758B-C5D7-4280-BE0B-629FA26FB8B2}">
      <text>
        <r>
          <rPr>
            <b/>
            <sz val="8"/>
            <color indexed="81"/>
            <rFont val="Tahoma"/>
            <family val="2"/>
          </rPr>
          <t>RE-OPENED IN 2007</t>
        </r>
      </text>
    </comment>
    <comment ref="A21" authorId="0" shapeId="0" xr:uid="{97D753C7-CDA1-4870-8CA1-9B91AE252289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5" authorId="0" shapeId="0" xr:uid="{72831195-B1EC-4D5A-84E4-FD3B130A3DED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6" authorId="0" shapeId="0" xr:uid="{F30901EB-471D-416F-87E6-5444B58CAD4C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1" authorId="0" shapeId="0" xr:uid="{AB8337A7-ABA0-41B1-8B62-FCF0960375B7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 shapeId="0" xr:uid="{C227D283-B6FE-499A-8424-DC90F1A7A86C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Stiver</author>
  </authors>
  <commentList>
    <comment ref="A10" authorId="0" shapeId="0" xr:uid="{21F2AB1D-FF11-4D93-87C4-6F3FF2E37A05}">
      <text>
        <r>
          <rPr>
            <b/>
            <sz val="8"/>
            <color indexed="81"/>
            <rFont val="Tahoma"/>
            <family val="2"/>
          </rPr>
          <t>CLOSED in 2005</t>
        </r>
      </text>
    </comment>
    <comment ref="A11" authorId="0" shapeId="0" xr:uid="{90A99778-D182-44EC-991D-D986227FE149}">
      <text>
        <r>
          <rPr>
            <b/>
            <sz val="8"/>
            <color indexed="81"/>
            <rFont val="Tahoma"/>
            <family val="2"/>
          </rPr>
          <t>RE-OPENED IN 2007</t>
        </r>
      </text>
    </comment>
    <comment ref="A22" authorId="0" shapeId="0" xr:uid="{00894F83-11C2-4845-ADA0-E93606723938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6" authorId="0" shapeId="0" xr:uid="{FCFF46FE-8D59-4C7D-90EA-623CF800ABAA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7" authorId="0" shapeId="0" xr:uid="{4D6824ED-1DFB-40CF-9D97-DD6A73191C5D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 shapeId="0" xr:uid="{23E27961-7310-4326-96BA-D185A626DEE5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" authorId="0" shapeId="0" xr:uid="{A0367651-69FC-4CFC-B9F8-B34B1530F1BB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Stiver</author>
  </authors>
  <commentList>
    <comment ref="A9" authorId="0" shapeId="0" xr:uid="{291FDE61-11CA-46AB-8FF3-2F603AF65DD7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CLOSED in 2005</t>
        </r>
      </text>
    </comment>
    <comment ref="A10" authorId="0" shapeId="0" xr:uid="{697BBB83-381E-46AC-AC6F-639F33B6B5EB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0" authorId="0" shapeId="0" xr:uid="{CA8AC391-2744-4E57-AC57-87BFBEAFF423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4" authorId="0" shapeId="0" xr:uid="{F1A3F2AF-2FC2-4971-AB56-F39FEF5A2EC5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5" authorId="0" shapeId="0" xr:uid="{0F748695-F26D-427D-B9B0-B5905EE93133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0" authorId="0" shapeId="0" xr:uid="{50FAEF48-4A6D-4CFC-B5AA-CC8A6BDB7811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1" authorId="0" shapeId="0" xr:uid="{7DF97BCF-E8E7-4038-9069-3DA31207512A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Stiver</author>
  </authors>
  <commentList>
    <comment ref="A9" authorId="0" shapeId="0" xr:uid="{89003C89-8816-4979-BCC4-9910F4557D3A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CLOSED in 2005</t>
        </r>
      </text>
    </comment>
    <comment ref="A10" authorId="0" shapeId="0" xr:uid="{8297BE3D-1C3F-4B78-8BD9-F94B48AE549B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0" authorId="0" shapeId="0" xr:uid="{90A64B25-4721-40BB-9754-A210078D4C75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4" authorId="0" shapeId="0" xr:uid="{5CFA0A7A-19E0-4FD8-9B85-7009FBC06F8D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5" authorId="0" shapeId="0" xr:uid="{9A34F6D8-DC08-4F76-A31F-5B2C3FA74480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0" authorId="0" shapeId="0" xr:uid="{2DDE8FC6-709C-4E75-BFDA-43023F1EAB8F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1" authorId="0" shapeId="0" xr:uid="{D2DAFA39-899D-4862-9974-4458432E332E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Stiver</author>
    <author>Shawn Espinosa</author>
  </authors>
  <commentList>
    <comment ref="A11" authorId="0" shapeId="0" xr:uid="{A4842E51-5E4B-4AF1-86BE-CE5BB3BF5C02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5" authorId="0" shapeId="0" xr:uid="{8F58D77D-95DF-470E-88A5-4B02AEACB3B7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6" authorId="0" shapeId="0" xr:uid="{E52D1118-A9A9-4F08-A9EC-B5E7F79DEFF9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1" authorId="0" shapeId="0" xr:uid="{8E6C58DB-B398-45C6-99A0-34BC397CE027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2" authorId="0" shapeId="0" xr:uid="{F72EC035-0BA5-4763-943F-73952C770878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4" authorId="0" shapeId="0" xr:uid="{8662F5F7-FBD2-4B02-B705-5361FC8A710A}">
      <text>
        <r>
          <rPr>
            <b/>
            <sz val="8"/>
            <color indexed="81"/>
            <rFont val="Tahoma"/>
            <family val="2"/>
          </rPr>
          <t>CLOSED during 2010 season</t>
        </r>
      </text>
    </comment>
    <comment ref="A35" authorId="1" shapeId="0" xr:uid="{9BBE76F9-2879-46D1-B003-48F0D269F399}">
      <text>
        <r>
          <rPr>
            <b/>
            <sz val="9"/>
            <color indexed="81"/>
            <rFont val="Tahoma"/>
            <family val="2"/>
          </rPr>
          <t>Unit is currently closed to hunting.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Stiver</author>
    <author>Shawn Espinosa</author>
  </authors>
  <commentList>
    <comment ref="A10" authorId="0" shapeId="0" xr:uid="{89CB3B34-C8F8-4D34-85CE-8923124FC877}">
      <text>
        <r>
          <rPr>
            <b/>
            <sz val="8"/>
            <color indexed="81"/>
            <rFont val="Tahoma"/>
            <family val="2"/>
          </rPr>
          <t>CLOSED during 2010 season</t>
        </r>
      </text>
    </comment>
    <comment ref="A11" authorId="1" shapeId="0" xr:uid="{3E98AAC5-9862-41DA-ABD3-1D9E05176827}">
      <text>
        <r>
          <rPr>
            <b/>
            <sz val="9"/>
            <color indexed="81"/>
            <rFont val="Tahoma"/>
            <family val="2"/>
          </rPr>
          <t>Unit is currently closed to hunting.</t>
        </r>
      </text>
    </comment>
    <comment ref="A22" authorId="0" shapeId="0" xr:uid="{7E061074-4006-4206-9418-BF31851FC840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6" authorId="0" shapeId="0" xr:uid="{8437C97A-32DF-4551-A312-4B391480A25B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7" authorId="0" shapeId="0" xr:uid="{8983D91E-46AF-47B1-A636-D3C6A1E8A816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 shapeId="0" xr:uid="{C3234248-1195-4D4F-A22B-2A6A7AC929D8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" authorId="0" shapeId="0" xr:uid="{324B9718-6463-41F3-AB1D-B2E75E96494E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Stiver</author>
  </authors>
  <commentList>
    <comment ref="A21" authorId="0" shapeId="0" xr:uid="{D62C6B3A-8067-4ADA-BA94-8D50CBF4F7A6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5" authorId="0" shapeId="0" xr:uid="{B025C5DE-0B22-4530-985E-8AAEB22CE3C8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6" authorId="0" shapeId="0" xr:uid="{4F894840-1253-4AEE-BC96-0CE5481499B4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1" authorId="0" shapeId="0" xr:uid="{4335BC51-72DF-4B18-A7C2-4F360089792D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 shapeId="0" xr:uid="{CA1F47DB-648F-46F8-A964-D8BBF4491ADD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Stiver</author>
  </authors>
  <commentList>
    <comment ref="A10" authorId="0" shapeId="0" xr:uid="{5FB7064A-3228-4CA9-A845-7E6C283D6170}">
      <text>
        <r>
          <rPr>
            <b/>
            <sz val="8"/>
            <color indexed="81"/>
            <rFont val="Tahoma"/>
            <family val="2"/>
          </rPr>
          <t>CLOSED during 2010 season</t>
        </r>
      </text>
    </comment>
    <comment ref="A11" authorId="0" shapeId="0" xr:uid="{64EB0084-C76B-415C-815B-49E3BC427288}">
      <text>
        <r>
          <rPr>
            <b/>
            <sz val="8"/>
            <color indexed="81"/>
            <rFont val="Tahoma"/>
            <family val="2"/>
          </rPr>
          <t>RE-OPENED IN 2007</t>
        </r>
      </text>
    </comment>
    <comment ref="A22" authorId="0" shapeId="0" xr:uid="{79F2E7E4-E8DC-4B0D-8267-A64B9C18657F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6" authorId="0" shapeId="0" xr:uid="{2826A567-AF78-4AD7-A40B-5B9558AF7F8D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7" authorId="0" shapeId="0" xr:uid="{67804F56-5AF8-41E7-AFC0-0B15C0C90469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 shapeId="0" xr:uid="{69A067B4-4069-4762-B1EB-FFB99AADE821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" authorId="0" shapeId="0" xr:uid="{87544578-BEB4-40B2-84E4-41BDEC2A694E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Stiver</author>
  </authors>
  <commentList>
    <comment ref="A10" authorId="0" shapeId="0" xr:uid="{B8FCE594-79C4-4BD1-873D-4D544BDF4D2D}">
      <text>
        <r>
          <rPr>
            <b/>
            <sz val="8"/>
            <color indexed="81"/>
            <rFont val="Tahoma"/>
            <family val="2"/>
          </rPr>
          <t>CLOSED during 2010 season</t>
        </r>
      </text>
    </comment>
    <comment ref="A11" authorId="0" shapeId="0" xr:uid="{ECF1A557-DFD2-4A5D-9F1A-E41FF0B6EADB}">
      <text>
        <r>
          <rPr>
            <b/>
            <sz val="8"/>
            <color indexed="81"/>
            <rFont val="Tahoma"/>
            <family val="2"/>
          </rPr>
          <t>RE-OPENED IN 2007</t>
        </r>
      </text>
    </comment>
    <comment ref="A22" authorId="0" shapeId="0" xr:uid="{267EF452-3484-46D7-8E75-01976DE3B2D8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6" authorId="0" shapeId="0" xr:uid="{DBE16A6A-A320-4DD2-87F9-0E246571EE63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7" authorId="0" shapeId="0" xr:uid="{881C001F-63AF-4D4F-9634-329AA5815539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 shapeId="0" xr:uid="{012376E1-9E8D-4A96-98A1-28797D3E20F1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" authorId="0" shapeId="0" xr:uid="{71D3BF86-3DB1-457F-ACFE-D7FBD9B05D81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Stiver</author>
  </authors>
  <commentList>
    <comment ref="A10" authorId="0" shapeId="0" xr:uid="{5E22C354-7796-4A97-9A86-C5614BE5785C}">
      <text>
        <r>
          <rPr>
            <b/>
            <sz val="8"/>
            <color indexed="81"/>
            <rFont val="Tahoma"/>
            <family val="2"/>
          </rPr>
          <t>CLOSED during 2010 season</t>
        </r>
      </text>
    </comment>
    <comment ref="A11" authorId="0" shapeId="0" xr:uid="{A45E3A41-D6C7-40A5-BB12-1167C0CC7133}">
      <text>
        <r>
          <rPr>
            <b/>
            <sz val="8"/>
            <color indexed="81"/>
            <rFont val="Tahoma"/>
            <family val="2"/>
          </rPr>
          <t>RE-OPENED IN 2007</t>
        </r>
      </text>
    </comment>
    <comment ref="A22" authorId="0" shapeId="0" xr:uid="{C0D3F38D-1272-4853-B9EA-662BF0B2C5AC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6" authorId="0" shapeId="0" xr:uid="{33ED1558-4748-4DC0-8955-1E477D7A1584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7" authorId="0" shapeId="0" xr:uid="{8DF8FCA8-3637-44E0-97EF-751F963AA68F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 shapeId="0" xr:uid="{45965F22-D909-45F9-9438-AAB2D7C57030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" authorId="0" shapeId="0" xr:uid="{C0451CEB-52DE-4626-9A4A-ADE3E43E904A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Stiver</author>
  </authors>
  <commentList>
    <comment ref="A10" authorId="0" shapeId="0" xr:uid="{2C04CB55-8A20-4F54-B286-7E36A90527A1}">
      <text>
        <r>
          <rPr>
            <b/>
            <sz val="8"/>
            <color indexed="81"/>
            <rFont val="Tahoma"/>
            <family val="2"/>
          </rPr>
          <t>CLOSED during 2010 season</t>
        </r>
      </text>
    </comment>
    <comment ref="A11" authorId="0" shapeId="0" xr:uid="{8B45CEA5-D1D0-43EA-B676-F7DCD79F8D12}">
      <text>
        <r>
          <rPr>
            <b/>
            <sz val="8"/>
            <color indexed="81"/>
            <rFont val="Tahoma"/>
            <family val="2"/>
          </rPr>
          <t>RE-OPENED IN 2007</t>
        </r>
      </text>
    </comment>
    <comment ref="A22" authorId="0" shapeId="0" xr:uid="{89374880-0E82-4EED-8BBE-958215CCF20C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6" authorId="0" shapeId="0" xr:uid="{4C5CCA8B-CF99-4BC9-90C1-C8CFBCAC38A3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7" authorId="0" shapeId="0" xr:uid="{95E7D24A-99D6-4505-8F4F-2A906D0D6E6E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 shapeId="0" xr:uid="{CC0EDBDB-B9DD-49D6-8DE3-3A0D78ED3EC5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" authorId="0" shapeId="0" xr:uid="{56DBA744-4D13-483C-865B-092FFB2BC79A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 Stiver</author>
  </authors>
  <commentList>
    <comment ref="A10" authorId="0" shapeId="0" xr:uid="{E9EF31A5-A002-43B4-9BDA-9393D0732B68}">
      <text>
        <r>
          <rPr>
            <b/>
            <sz val="8"/>
            <color indexed="81"/>
            <rFont val="Tahoma"/>
            <family val="2"/>
          </rPr>
          <t>CLOSED during 2010 season</t>
        </r>
      </text>
    </comment>
    <comment ref="A11" authorId="0" shapeId="0" xr:uid="{F2A3888C-6D5F-409E-8899-232C1BABAD0E}">
      <text>
        <r>
          <rPr>
            <b/>
            <sz val="8"/>
            <color indexed="81"/>
            <rFont val="Tahoma"/>
            <family val="2"/>
          </rPr>
          <t>RE-OPENED IN 2007</t>
        </r>
      </text>
    </comment>
    <comment ref="A22" authorId="0" shapeId="0" xr:uid="{246F69B6-F156-4A66-849D-E5CA3039911D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6" authorId="0" shapeId="0" xr:uid="{02682522-AC91-419D-9168-15F4B0D14BF1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7" authorId="0" shapeId="0" xr:uid="{854977DC-269A-48DB-BEE6-4C7B847FF353}">
      <text>
        <r>
          <rPr>
            <b/>
            <sz val="8"/>
            <color indexed="81"/>
            <rFont val="Tahoma"/>
            <family val="2"/>
          </rPr>
          <t>CLOSED in 2005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2" authorId="0" shapeId="0" xr:uid="{0BFA209C-E393-4472-A1F4-AEE8D749C2F9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" authorId="0" shapeId="0" xr:uid="{5B9662C1-C659-407C-AD77-5F4B55F90B03}">
      <text>
        <r>
          <rPr>
            <b/>
            <sz val="8"/>
            <color indexed="81"/>
            <rFont val="Tahoma"/>
            <family val="2"/>
          </rPr>
          <t>No samples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<sst xmlns="http://schemas.openxmlformats.org/spreadsheetml/2006/main" count="4937" uniqueCount="148">
  <si>
    <t>PMU or County</t>
  </si>
  <si>
    <t>Sheldon NWR</t>
  </si>
  <si>
    <t>Buffalo/Skedaddle</t>
  </si>
  <si>
    <t>Vya PMU</t>
  </si>
  <si>
    <t>Grassy/Stevens Hunt</t>
  </si>
  <si>
    <t>Other Washoe</t>
  </si>
  <si>
    <t>Santa Rosa</t>
  </si>
  <si>
    <t>C</t>
  </si>
  <si>
    <t>L</t>
  </si>
  <si>
    <t>O</t>
  </si>
  <si>
    <t>S</t>
  </si>
  <si>
    <t>Lone Willow</t>
  </si>
  <si>
    <t>Pine Forest PMU</t>
  </si>
  <si>
    <t>Black Rock PMU</t>
  </si>
  <si>
    <t>Desatoya</t>
  </si>
  <si>
    <t>Desert PMU</t>
  </si>
  <si>
    <t>Tuscarora PMU</t>
  </si>
  <si>
    <t>Northfork PMU</t>
  </si>
  <si>
    <t>Island PMU</t>
  </si>
  <si>
    <t>O'Neil PMU</t>
  </si>
  <si>
    <t>Snake PMU</t>
  </si>
  <si>
    <t>Gollaher PMU</t>
  </si>
  <si>
    <t>Ruby Valley PMU</t>
  </si>
  <si>
    <t>Southfork PMU</t>
  </si>
  <si>
    <t>East Valley PMU</t>
  </si>
  <si>
    <t>Diamond PMU</t>
  </si>
  <si>
    <t>Cortez PMU</t>
  </si>
  <si>
    <t>3 Bar PMU</t>
  </si>
  <si>
    <t>Battle Mtn. PMU</t>
  </si>
  <si>
    <t>Fish Creek PMU</t>
  </si>
  <si>
    <t>Shoshone PMU</t>
  </si>
  <si>
    <t>Toiyabe PMU</t>
  </si>
  <si>
    <t>Butte/Buck/WP PMU</t>
  </si>
  <si>
    <t>Schell/Antelope PMU</t>
  </si>
  <si>
    <t>Spring/Snake PMU</t>
  </si>
  <si>
    <t>Steptoe/Cave PMU</t>
  </si>
  <si>
    <t>Year</t>
  </si>
  <si>
    <t>NA</t>
  </si>
  <si>
    <t>Monitor PMU</t>
  </si>
  <si>
    <t>Reese River PMU</t>
  </si>
  <si>
    <t>Other Central NV</t>
  </si>
  <si>
    <t>Grassy/Stevens</t>
  </si>
  <si>
    <t xml:space="preserve">Other Washoe </t>
  </si>
  <si>
    <t>Mgmt. Area 5</t>
  </si>
  <si>
    <t>Unit 031</t>
  </si>
  <si>
    <t>Unit 034</t>
  </si>
  <si>
    <t>Unit 046</t>
  </si>
  <si>
    <t>Elko-075</t>
  </si>
  <si>
    <t>Elko Balance</t>
  </si>
  <si>
    <t>Lander 151</t>
  </si>
  <si>
    <t>WHITE PINE</t>
  </si>
  <si>
    <t>Central NV</t>
  </si>
  <si>
    <t>Eureka Co.</t>
  </si>
  <si>
    <t>North Lander</t>
  </si>
  <si>
    <t>South Lander</t>
  </si>
  <si>
    <t>White Pine Co.</t>
  </si>
  <si>
    <t>AM</t>
  </si>
  <si>
    <t>AF</t>
  </si>
  <si>
    <t>JM</t>
  </si>
  <si>
    <t>JF</t>
  </si>
  <si>
    <t>SF</t>
  </si>
  <si>
    <t>UF</t>
  </si>
  <si>
    <t>Butte/Buck/White Pine</t>
  </si>
  <si>
    <t>Cortez</t>
  </si>
  <si>
    <t>Massacre</t>
  </si>
  <si>
    <t>Monitor</t>
  </si>
  <si>
    <t>North Fork</t>
  </si>
  <si>
    <t>O'Neil Basin</t>
  </si>
  <si>
    <t>Reese River</t>
  </si>
  <si>
    <t>Schell/Antelope</t>
  </si>
  <si>
    <t>Sheldon</t>
  </si>
  <si>
    <t>Spring/Snake Valley</t>
  </si>
  <si>
    <t>Three Bar</t>
  </si>
  <si>
    <t>Toiyabe</t>
  </si>
  <si>
    <t>Tuscarora</t>
  </si>
  <si>
    <t>Vya</t>
  </si>
  <si>
    <t>Diamond</t>
  </si>
  <si>
    <t>Massacre PMU</t>
  </si>
  <si>
    <t>Site</t>
  </si>
  <si>
    <t>PMU_NAME</t>
  </si>
  <si>
    <t>PLANNINGUNIT</t>
  </si>
  <si>
    <t>Bodie</t>
  </si>
  <si>
    <t>Bodie/Mount Grant</t>
  </si>
  <si>
    <t>Desert Creek/Fales</t>
  </si>
  <si>
    <t>Fales</t>
  </si>
  <si>
    <t>Long Valley</t>
  </si>
  <si>
    <t>Pine Nut</t>
  </si>
  <si>
    <t>South Mono</t>
  </si>
  <si>
    <t>White Mountains</t>
  </si>
  <si>
    <t>Slumbering Hills</t>
  </si>
  <si>
    <t>Battle Mountain</t>
  </si>
  <si>
    <t>Black Rock</t>
  </si>
  <si>
    <t>Jackson</t>
  </si>
  <si>
    <t>Pine Forest</t>
  </si>
  <si>
    <t>Islands</t>
  </si>
  <si>
    <t>ONeil Basin</t>
  </si>
  <si>
    <t>Snake</t>
  </si>
  <si>
    <t>Shoshone</t>
  </si>
  <si>
    <t>Devils Garden PMU</t>
  </si>
  <si>
    <t>East Valley</t>
  </si>
  <si>
    <t>Virginia/Pahrah</t>
  </si>
  <si>
    <t>Likely Tables PMU</t>
  </si>
  <si>
    <t>Gollaher</t>
  </si>
  <si>
    <t>East Range</t>
  </si>
  <si>
    <t>Humboldt</t>
  </si>
  <si>
    <t>Sonoma</t>
  </si>
  <si>
    <t>Fish Creek</t>
  </si>
  <si>
    <t>Desert</t>
  </si>
  <si>
    <t>Pueblo Range</t>
  </si>
  <si>
    <t>Quinn</t>
  </si>
  <si>
    <t>Ruby Valley</t>
  </si>
  <si>
    <t>South Fork</t>
  </si>
  <si>
    <t>Clan Alpine</t>
  </si>
  <si>
    <t>Lincoln</t>
  </si>
  <si>
    <t>Steptoe/Cave</t>
  </si>
  <si>
    <t>Eugenes</t>
  </si>
  <si>
    <t>Majuba 3</t>
  </si>
  <si>
    <t>Trinity 1</t>
  </si>
  <si>
    <t>Bi-State</t>
  </si>
  <si>
    <t>North Central</t>
  </si>
  <si>
    <t>South Central</t>
  </si>
  <si>
    <t>White Pine</t>
  </si>
  <si>
    <t>Elko Stewardship</t>
  </si>
  <si>
    <t>Washoe-Lassen-Modoc</t>
  </si>
  <si>
    <t>BSU</t>
  </si>
  <si>
    <t/>
  </si>
  <si>
    <t>Central Elko</t>
  </si>
  <si>
    <t>Central Great Basin</t>
  </si>
  <si>
    <t>East High Desert</t>
  </si>
  <si>
    <t>Lassen/South Washoe</t>
  </si>
  <si>
    <t>Northeast Elko</t>
  </si>
  <si>
    <t>Northwest Great Basin (NV)</t>
  </si>
  <si>
    <t>Northwest Interior</t>
  </si>
  <si>
    <t>Owyhee</t>
  </si>
  <si>
    <t>Ruby</t>
  </si>
  <si>
    <t>Smith/Reese</t>
  </si>
  <si>
    <t>Southeastern Nevada</t>
  </si>
  <si>
    <t>Western Pershing</t>
  </si>
  <si>
    <t>PMU</t>
  </si>
  <si>
    <t>AHY Male</t>
  </si>
  <si>
    <t>AHY Female</t>
  </si>
  <si>
    <t>HY Female</t>
  </si>
  <si>
    <t>HY Male</t>
  </si>
  <si>
    <t>Successful Female</t>
  </si>
  <si>
    <t>Unsuccessful Female</t>
  </si>
  <si>
    <t>NDOWREGION</t>
  </si>
  <si>
    <t>Western</t>
  </si>
  <si>
    <t>Eastern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</si>
</sst>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42">
    <xf numFmtId="0" fontId="0" fillId="0" borderId="0" xfId="0"/>
    <xf numFmtId="0" fontId="0" fillId="0" borderId="0" xfId="0" applyNumberFormat="1"/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Fill="1"/>
    <xf numFmtId="0" fontId="3" fillId="0" borderId="0" xfId="0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9" fillId="0" borderId="0" xfId="1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9" fillId="0" borderId="0" xfId="1" applyFont="1" applyBorder="1" applyAlignment="1">
      <alignment horizontal="left"/>
    </xf>
    <xf numFmtId="3" fontId="9" fillId="0" borderId="0" xfId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left"/>
    </xf>
    <xf numFmtId="3" fontId="9" fillId="0" borderId="0" xfId="1" applyNumberFormat="1" applyFont="1" applyFill="1" applyBorder="1" applyAlignment="1">
      <alignment horizontal="center"/>
    </xf>
    <xf numFmtId="0" fontId="9" fillId="0" borderId="0" xfId="1" applyFont="1" applyBorder="1" applyAlignment="1">
      <alignment horizontal="left" vertical="center"/>
    </xf>
    <xf numFmtId="0" fontId="9" fillId="0" borderId="0" xfId="1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 vertical="center"/>
    </xf>
    <xf numFmtId="0" fontId="9" fillId="0" borderId="0" xfId="1" quotePrefix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12" fillId="0" borderId="1" xfId="2" applyFont="1" applyFill="1" applyBorder="1" applyAlignment="1">
      <alignment vertical="center" wrapText="1"/>
    </xf>
  </cellXfs>
  <cellStyles count="3">
    <cellStyle name="Normal" xfId="0" builtinId="0"/>
    <cellStyle name="Normal 2" xfId="1" xr:uid="{00000000-0005-0000-0000-00002F000000}"/>
    <cellStyle name="Normal_Sheet1" xfId="2" xr:uid="{D8DCA558-5FE7-4FB9-9C4D-721CEF4A08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44C13-BC25-4FF8-9AB8-2B6EC5995469}">
  <dimension ref="A1:O56"/>
  <sheetViews>
    <sheetView topLeftCell="B1" workbookViewId="0">
      <selection activeCell="N53" sqref="N53:O53"/>
    </sheetView>
  </sheetViews>
  <sheetFormatPr defaultRowHeight="15" x14ac:dyDescent="0.25"/>
  <cols>
    <col min="1" max="1" width="21.28515625" customWidth="1"/>
    <col min="2" max="2" width="25.5703125" customWidth="1"/>
    <col min="3" max="3" width="26.28515625" customWidth="1"/>
    <col min="5" max="5" width="33.140625" style="14" customWidth="1"/>
    <col min="6" max="6" width="26.28515625" customWidth="1"/>
    <col min="7" max="7" width="17.5703125" customWidth="1"/>
    <col min="13" max="13" width="29.7109375" customWidth="1"/>
    <col min="14" max="14" width="18" customWidth="1"/>
  </cols>
  <sheetData>
    <row r="1" spans="1:15" x14ac:dyDescent="0.25">
      <c r="A1" t="s">
        <v>79</v>
      </c>
      <c r="B1" t="s">
        <v>80</v>
      </c>
      <c r="C1" t="s">
        <v>124</v>
      </c>
      <c r="E1" s="8" t="s">
        <v>0</v>
      </c>
      <c r="F1" t="s">
        <v>80</v>
      </c>
      <c r="G1" t="s">
        <v>124</v>
      </c>
      <c r="M1" t="s">
        <v>79</v>
      </c>
      <c r="N1" t="s">
        <v>80</v>
      </c>
      <c r="O1" t="s">
        <v>124</v>
      </c>
    </row>
    <row r="2" spans="1:15" x14ac:dyDescent="0.25">
      <c r="A2" t="s">
        <v>2</v>
      </c>
      <c r="B2" t="s">
        <v>123</v>
      </c>
      <c r="C2" t="s">
        <v>129</v>
      </c>
      <c r="E2" s="7" t="s">
        <v>15</v>
      </c>
      <c r="F2" t="s">
        <v>122</v>
      </c>
      <c r="G2" t="s">
        <v>133</v>
      </c>
      <c r="M2" t="s">
        <v>90</v>
      </c>
      <c r="N2" t="s">
        <v>120</v>
      </c>
      <c r="O2" t="s">
        <v>125</v>
      </c>
    </row>
    <row r="3" spans="1:15" x14ac:dyDescent="0.25">
      <c r="A3" t="s">
        <v>62</v>
      </c>
      <c r="B3" t="s">
        <v>121</v>
      </c>
      <c r="C3" t="s">
        <v>62</v>
      </c>
      <c r="E3" s="7" t="s">
        <v>16</v>
      </c>
      <c r="F3" t="s">
        <v>122</v>
      </c>
      <c r="G3" t="s">
        <v>133</v>
      </c>
      <c r="M3" t="s">
        <v>91</v>
      </c>
      <c r="N3" t="s">
        <v>119</v>
      </c>
      <c r="O3" t="s">
        <v>91</v>
      </c>
    </row>
    <row r="4" spans="1:15" x14ac:dyDescent="0.25">
      <c r="A4" t="s">
        <v>63</v>
      </c>
      <c r="B4" t="s">
        <v>120</v>
      </c>
      <c r="C4" t="s">
        <v>127</v>
      </c>
      <c r="E4" s="7" t="s">
        <v>17</v>
      </c>
      <c r="F4" t="s">
        <v>122</v>
      </c>
      <c r="G4" t="s">
        <v>126</v>
      </c>
      <c r="M4" t="s">
        <v>81</v>
      </c>
      <c r="N4" t="s">
        <v>118</v>
      </c>
      <c r="O4" t="s">
        <v>125</v>
      </c>
    </row>
    <row r="5" spans="1:15" x14ac:dyDescent="0.25">
      <c r="A5" t="s">
        <v>64</v>
      </c>
      <c r="B5" t="s">
        <v>123</v>
      </c>
      <c r="C5" t="s">
        <v>131</v>
      </c>
      <c r="E5" s="7" t="s">
        <v>18</v>
      </c>
      <c r="F5" t="s">
        <v>122</v>
      </c>
      <c r="G5" t="s">
        <v>126</v>
      </c>
      <c r="M5" t="s">
        <v>82</v>
      </c>
      <c r="N5" t="s">
        <v>118</v>
      </c>
      <c r="O5" t="s">
        <v>125</v>
      </c>
    </row>
    <row r="6" spans="1:15" x14ac:dyDescent="0.25">
      <c r="A6" t="s">
        <v>65</v>
      </c>
      <c r="B6" t="s">
        <v>120</v>
      </c>
      <c r="C6" t="s">
        <v>65</v>
      </c>
      <c r="E6" s="7" t="s">
        <v>19</v>
      </c>
      <c r="F6" t="s">
        <v>122</v>
      </c>
      <c r="G6" t="s">
        <v>126</v>
      </c>
      <c r="M6" t="s">
        <v>2</v>
      </c>
      <c r="N6" t="s">
        <v>123</v>
      </c>
      <c r="O6" t="s">
        <v>129</v>
      </c>
    </row>
    <row r="7" spans="1:15" x14ac:dyDescent="0.25">
      <c r="A7" t="s">
        <v>66</v>
      </c>
      <c r="B7" t="s">
        <v>122</v>
      </c>
      <c r="C7" t="s">
        <v>126</v>
      </c>
      <c r="E7" s="7" t="s">
        <v>20</v>
      </c>
      <c r="F7" t="s">
        <v>122</v>
      </c>
      <c r="G7" t="s">
        <v>126</v>
      </c>
      <c r="M7" t="s">
        <v>62</v>
      </c>
      <c r="N7" t="s">
        <v>121</v>
      </c>
      <c r="O7" t="s">
        <v>62</v>
      </c>
    </row>
    <row r="8" spans="1:15" x14ac:dyDescent="0.25">
      <c r="A8" t="s">
        <v>67</v>
      </c>
      <c r="B8" t="s">
        <v>122</v>
      </c>
      <c r="C8" t="s">
        <v>126</v>
      </c>
      <c r="E8" s="7" t="s">
        <v>21</v>
      </c>
      <c r="F8" t="s">
        <v>122</v>
      </c>
      <c r="G8" t="s">
        <v>130</v>
      </c>
      <c r="M8" t="s">
        <v>112</v>
      </c>
      <c r="N8" t="s">
        <v>119</v>
      </c>
      <c r="O8" t="s">
        <v>135</v>
      </c>
    </row>
    <row r="9" spans="1:15" x14ac:dyDescent="0.25">
      <c r="A9" t="s">
        <v>68</v>
      </c>
      <c r="B9" t="s">
        <v>120</v>
      </c>
      <c r="C9" t="s">
        <v>135</v>
      </c>
      <c r="E9" s="7" t="s">
        <v>22</v>
      </c>
      <c r="F9" t="s">
        <v>122</v>
      </c>
      <c r="G9" t="s">
        <v>134</v>
      </c>
      <c r="M9" t="s">
        <v>63</v>
      </c>
      <c r="N9" t="s">
        <v>120</v>
      </c>
      <c r="O9" t="s">
        <v>127</v>
      </c>
    </row>
    <row r="10" spans="1:15" x14ac:dyDescent="0.25">
      <c r="A10" t="s">
        <v>6</v>
      </c>
      <c r="B10" t="s">
        <v>119</v>
      </c>
      <c r="C10" t="s">
        <v>133</v>
      </c>
      <c r="E10" s="7" t="s">
        <v>23</v>
      </c>
      <c r="F10" t="s">
        <v>122</v>
      </c>
      <c r="G10" t="s">
        <v>134</v>
      </c>
      <c r="M10" t="s">
        <v>14</v>
      </c>
      <c r="N10" t="s">
        <v>119</v>
      </c>
      <c r="O10" t="s">
        <v>135</v>
      </c>
    </row>
    <row r="11" spans="1:15" x14ac:dyDescent="0.25">
      <c r="A11" t="s">
        <v>69</v>
      </c>
      <c r="B11" t="s">
        <v>121</v>
      </c>
      <c r="C11" t="s">
        <v>128</v>
      </c>
      <c r="E11" s="7" t="s">
        <v>24</v>
      </c>
      <c r="F11" t="s">
        <v>122</v>
      </c>
      <c r="G11" t="s">
        <v>128</v>
      </c>
      <c r="M11" t="s">
        <v>107</v>
      </c>
      <c r="N11" t="s">
        <v>122</v>
      </c>
      <c r="O11" t="s">
        <v>133</v>
      </c>
    </row>
    <row r="12" spans="1:15" x14ac:dyDescent="0.25">
      <c r="A12" t="s">
        <v>70</v>
      </c>
      <c r="B12" t="s">
        <v>119</v>
      </c>
      <c r="C12" t="s">
        <v>131</v>
      </c>
      <c r="E12" s="7" t="s">
        <v>26</v>
      </c>
      <c r="F12" t="s">
        <v>120</v>
      </c>
      <c r="G12" t="s">
        <v>127</v>
      </c>
      <c r="M12" t="s">
        <v>83</v>
      </c>
      <c r="N12" t="s">
        <v>118</v>
      </c>
      <c r="O12" t="s">
        <v>125</v>
      </c>
    </row>
    <row r="13" spans="1:15" x14ac:dyDescent="0.25">
      <c r="A13" t="s">
        <v>71</v>
      </c>
      <c r="B13" t="s">
        <v>121</v>
      </c>
      <c r="C13" t="s">
        <v>136</v>
      </c>
      <c r="E13" s="7" t="s">
        <v>25</v>
      </c>
      <c r="F13" t="s">
        <v>120</v>
      </c>
      <c r="G13" t="s">
        <v>127</v>
      </c>
      <c r="M13" t="s">
        <v>98</v>
      </c>
      <c r="N13" t="s">
        <v>123</v>
      </c>
      <c r="O13" t="s">
        <v>98</v>
      </c>
    </row>
    <row r="14" spans="1:15" x14ac:dyDescent="0.25">
      <c r="A14" t="s">
        <v>72</v>
      </c>
      <c r="B14" t="s">
        <v>120</v>
      </c>
      <c r="C14" t="s">
        <v>127</v>
      </c>
      <c r="E14" s="7" t="s">
        <v>27</v>
      </c>
      <c r="F14" t="s">
        <v>120</v>
      </c>
      <c r="G14" t="s">
        <v>127</v>
      </c>
      <c r="M14" t="s">
        <v>76</v>
      </c>
      <c r="N14" t="s">
        <v>120</v>
      </c>
      <c r="O14" t="s">
        <v>127</v>
      </c>
    </row>
    <row r="15" spans="1:15" ht="45" x14ac:dyDescent="0.25">
      <c r="A15" t="s">
        <v>73</v>
      </c>
      <c r="B15" t="s">
        <v>120</v>
      </c>
      <c r="C15" t="s">
        <v>127</v>
      </c>
      <c r="E15" s="7" t="s">
        <v>28</v>
      </c>
      <c r="F15" t="s">
        <v>120</v>
      </c>
      <c r="G15" s="41" t="s">
        <v>132</v>
      </c>
      <c r="M15" t="s">
        <v>103</v>
      </c>
      <c r="N15" t="s">
        <v>119</v>
      </c>
      <c r="O15" t="s">
        <v>132</v>
      </c>
    </row>
    <row r="16" spans="1:15" x14ac:dyDescent="0.25">
      <c r="A16" t="s">
        <v>74</v>
      </c>
      <c r="B16" t="s">
        <v>122</v>
      </c>
      <c r="C16" t="s">
        <v>133</v>
      </c>
      <c r="E16" s="7" t="s">
        <v>29</v>
      </c>
      <c r="F16" t="s">
        <v>120</v>
      </c>
      <c r="G16" t="s">
        <v>132</v>
      </c>
      <c r="M16" t="s">
        <v>99</v>
      </c>
      <c r="N16" t="s">
        <v>122</v>
      </c>
      <c r="O16" t="s">
        <v>128</v>
      </c>
    </row>
    <row r="17" spans="1:15" x14ac:dyDescent="0.25">
      <c r="A17" t="s">
        <v>75</v>
      </c>
      <c r="B17" t="s">
        <v>123</v>
      </c>
      <c r="C17" t="s">
        <v>131</v>
      </c>
      <c r="E17" s="7" t="s">
        <v>30</v>
      </c>
      <c r="F17" t="s">
        <v>120</v>
      </c>
      <c r="G17" t="s">
        <v>127</v>
      </c>
      <c r="M17" t="s">
        <v>115</v>
      </c>
      <c r="N17" t="s">
        <v>119</v>
      </c>
      <c r="O17" t="s">
        <v>137</v>
      </c>
    </row>
    <row r="18" spans="1:15" x14ac:dyDescent="0.25">
      <c r="A18" t="s">
        <v>76</v>
      </c>
      <c r="B18" t="s">
        <v>120</v>
      </c>
      <c r="C18" t="s">
        <v>127</v>
      </c>
      <c r="E18" s="7" t="s">
        <v>31</v>
      </c>
      <c r="F18" t="s">
        <v>120</v>
      </c>
      <c r="G18" t="s">
        <v>127</v>
      </c>
      <c r="M18" t="s">
        <v>84</v>
      </c>
      <c r="N18" t="s">
        <v>118</v>
      </c>
      <c r="O18" t="s">
        <v>125</v>
      </c>
    </row>
    <row r="19" spans="1:15" x14ac:dyDescent="0.25">
      <c r="E19" s="7" t="s">
        <v>32</v>
      </c>
      <c r="F19" t="s">
        <v>121</v>
      </c>
      <c r="G19" t="s">
        <v>62</v>
      </c>
      <c r="M19" t="s">
        <v>106</v>
      </c>
      <c r="N19" t="s">
        <v>120</v>
      </c>
      <c r="O19" t="s">
        <v>132</v>
      </c>
    </row>
    <row r="20" spans="1:15" x14ac:dyDescent="0.25">
      <c r="E20" s="7" t="s">
        <v>33</v>
      </c>
      <c r="F20" t="s">
        <v>121</v>
      </c>
      <c r="G20" t="s">
        <v>128</v>
      </c>
      <c r="M20" t="s">
        <v>102</v>
      </c>
      <c r="N20" t="s">
        <v>122</v>
      </c>
      <c r="O20" t="s">
        <v>130</v>
      </c>
    </row>
    <row r="21" spans="1:15" x14ac:dyDescent="0.25">
      <c r="E21" s="7" t="s">
        <v>34</v>
      </c>
      <c r="F21" t="s">
        <v>121</v>
      </c>
      <c r="G21" t="s">
        <v>136</v>
      </c>
      <c r="M21" t="s">
        <v>104</v>
      </c>
      <c r="N21" t="s">
        <v>119</v>
      </c>
      <c r="O21" t="s">
        <v>132</v>
      </c>
    </row>
    <row r="22" spans="1:15" x14ac:dyDescent="0.25">
      <c r="E22" s="7" t="s">
        <v>35</v>
      </c>
      <c r="F22" t="s">
        <v>121</v>
      </c>
      <c r="G22" t="s">
        <v>136</v>
      </c>
      <c r="M22" t="s">
        <v>94</v>
      </c>
      <c r="N22" t="s">
        <v>122</v>
      </c>
      <c r="O22" t="s">
        <v>126</v>
      </c>
    </row>
    <row r="23" spans="1:15" x14ac:dyDescent="0.25">
      <c r="E23" s="7" t="s">
        <v>38</v>
      </c>
      <c r="F23" t="s">
        <v>120</v>
      </c>
      <c r="G23" t="s">
        <v>65</v>
      </c>
      <c r="M23" t="s">
        <v>92</v>
      </c>
      <c r="N23" t="s">
        <v>119</v>
      </c>
      <c r="O23" t="s">
        <v>91</v>
      </c>
    </row>
    <row r="24" spans="1:15" x14ac:dyDescent="0.25">
      <c r="E24" s="7" t="s">
        <v>39</v>
      </c>
      <c r="F24" t="s">
        <v>120</v>
      </c>
      <c r="G24" t="s">
        <v>135</v>
      </c>
      <c r="M24" t="s">
        <v>101</v>
      </c>
      <c r="N24" t="s">
        <v>123</v>
      </c>
      <c r="O24" t="s">
        <v>101</v>
      </c>
    </row>
    <row r="25" spans="1:15" x14ac:dyDescent="0.25">
      <c r="E25" s="7" t="s">
        <v>40</v>
      </c>
      <c r="M25" t="s">
        <v>113</v>
      </c>
      <c r="N25" t="s">
        <v>113</v>
      </c>
      <c r="O25" t="s">
        <v>136</v>
      </c>
    </row>
    <row r="26" spans="1:15" x14ac:dyDescent="0.25">
      <c r="E26" s="13" t="s">
        <v>1</v>
      </c>
      <c r="F26" t="s">
        <v>119</v>
      </c>
      <c r="G26" t="s">
        <v>131</v>
      </c>
      <c r="M26" t="s">
        <v>11</v>
      </c>
      <c r="N26" t="s">
        <v>119</v>
      </c>
      <c r="O26" t="s">
        <v>11</v>
      </c>
    </row>
    <row r="27" spans="1:15" x14ac:dyDescent="0.25">
      <c r="E27" s="13" t="s">
        <v>2</v>
      </c>
      <c r="F27" t="s">
        <v>123</v>
      </c>
      <c r="G27" t="s">
        <v>129</v>
      </c>
      <c r="M27" t="s">
        <v>85</v>
      </c>
      <c r="N27" t="s">
        <v>118</v>
      </c>
      <c r="O27" t="s">
        <v>125</v>
      </c>
    </row>
    <row r="28" spans="1:15" x14ac:dyDescent="0.25">
      <c r="E28" s="7" t="s">
        <v>77</v>
      </c>
      <c r="F28" t="s">
        <v>123</v>
      </c>
      <c r="G28" t="s">
        <v>131</v>
      </c>
      <c r="M28" t="s">
        <v>116</v>
      </c>
      <c r="N28" t="s">
        <v>119</v>
      </c>
      <c r="O28" t="s">
        <v>137</v>
      </c>
    </row>
    <row r="29" spans="1:15" x14ac:dyDescent="0.25">
      <c r="E29" s="13" t="s">
        <v>3</v>
      </c>
      <c r="F29" t="s">
        <v>123</v>
      </c>
      <c r="G29" t="s">
        <v>131</v>
      </c>
      <c r="M29" t="s">
        <v>64</v>
      </c>
      <c r="N29" t="s">
        <v>123</v>
      </c>
      <c r="O29" t="s">
        <v>131</v>
      </c>
    </row>
    <row r="30" spans="1:15" x14ac:dyDescent="0.25">
      <c r="E30" s="13" t="s">
        <v>4</v>
      </c>
      <c r="M30" t="s">
        <v>65</v>
      </c>
      <c r="N30" t="s">
        <v>120</v>
      </c>
      <c r="O30" t="s">
        <v>65</v>
      </c>
    </row>
    <row r="31" spans="1:15" x14ac:dyDescent="0.25">
      <c r="E31" s="13" t="s">
        <v>5</v>
      </c>
      <c r="M31" t="s">
        <v>66</v>
      </c>
      <c r="N31" t="s">
        <v>122</v>
      </c>
      <c r="O31" t="s">
        <v>126</v>
      </c>
    </row>
    <row r="32" spans="1:15" x14ac:dyDescent="0.25">
      <c r="E32" s="13" t="s">
        <v>6</v>
      </c>
      <c r="F32" t="s">
        <v>119</v>
      </c>
      <c r="G32" t="s">
        <v>133</v>
      </c>
      <c r="M32" t="s">
        <v>95</v>
      </c>
      <c r="N32" t="s">
        <v>122</v>
      </c>
      <c r="O32" t="s">
        <v>126</v>
      </c>
    </row>
    <row r="33" spans="5:15" x14ac:dyDescent="0.25">
      <c r="E33" s="13" t="s">
        <v>11</v>
      </c>
      <c r="F33" t="s">
        <v>119</v>
      </c>
      <c r="G33" t="s">
        <v>11</v>
      </c>
      <c r="M33" t="s">
        <v>93</v>
      </c>
      <c r="N33" t="s">
        <v>119</v>
      </c>
      <c r="O33" t="s">
        <v>91</v>
      </c>
    </row>
    <row r="34" spans="5:15" x14ac:dyDescent="0.25">
      <c r="E34" s="13" t="s">
        <v>12</v>
      </c>
      <c r="F34" t="s">
        <v>119</v>
      </c>
      <c r="G34" t="s">
        <v>91</v>
      </c>
      <c r="M34" t="s">
        <v>86</v>
      </c>
      <c r="N34" t="s">
        <v>118</v>
      </c>
      <c r="O34" t="s">
        <v>125</v>
      </c>
    </row>
    <row r="35" spans="5:15" x14ac:dyDescent="0.25">
      <c r="E35" s="13" t="s">
        <v>13</v>
      </c>
      <c r="F35" t="s">
        <v>119</v>
      </c>
      <c r="G35" t="s">
        <v>91</v>
      </c>
      <c r="M35" t="s">
        <v>108</v>
      </c>
      <c r="N35" t="s">
        <v>119</v>
      </c>
      <c r="O35" t="s">
        <v>108</v>
      </c>
    </row>
    <row r="36" spans="5:15" x14ac:dyDescent="0.25">
      <c r="E36" s="13" t="s">
        <v>14</v>
      </c>
      <c r="F36" t="s">
        <v>119</v>
      </c>
      <c r="G36" t="s">
        <v>135</v>
      </c>
      <c r="M36" t="s">
        <v>109</v>
      </c>
      <c r="N36" t="s">
        <v>120</v>
      </c>
      <c r="O36" t="s">
        <v>109</v>
      </c>
    </row>
    <row r="37" spans="5:15" x14ac:dyDescent="0.25">
      <c r="M37" t="s">
        <v>68</v>
      </c>
      <c r="N37" t="s">
        <v>120</v>
      </c>
      <c r="O37" t="s">
        <v>135</v>
      </c>
    </row>
    <row r="38" spans="5:15" x14ac:dyDescent="0.25">
      <c r="M38" t="s">
        <v>110</v>
      </c>
      <c r="N38" t="s">
        <v>122</v>
      </c>
      <c r="O38" t="s">
        <v>134</v>
      </c>
    </row>
    <row r="39" spans="5:15" x14ac:dyDescent="0.25">
      <c r="M39" t="s">
        <v>6</v>
      </c>
      <c r="N39" t="s">
        <v>119</v>
      </c>
      <c r="O39" t="s">
        <v>133</v>
      </c>
    </row>
    <row r="40" spans="5:15" x14ac:dyDescent="0.25">
      <c r="M40" t="s">
        <v>69</v>
      </c>
      <c r="N40" t="s">
        <v>121</v>
      </c>
      <c r="O40" t="s">
        <v>128</v>
      </c>
    </row>
    <row r="41" spans="5:15" x14ac:dyDescent="0.25">
      <c r="M41" t="s">
        <v>70</v>
      </c>
      <c r="N41" t="s">
        <v>119</v>
      </c>
      <c r="O41" t="s">
        <v>131</v>
      </c>
    </row>
    <row r="42" spans="5:15" x14ac:dyDescent="0.25">
      <c r="M42" t="s">
        <v>97</v>
      </c>
      <c r="N42" t="s">
        <v>120</v>
      </c>
      <c r="O42" t="s">
        <v>127</v>
      </c>
    </row>
    <row r="43" spans="5:15" x14ac:dyDescent="0.25">
      <c r="M43" t="s">
        <v>89</v>
      </c>
      <c r="N43" t="s">
        <v>119</v>
      </c>
      <c r="O43" t="s">
        <v>125</v>
      </c>
    </row>
    <row r="44" spans="5:15" x14ac:dyDescent="0.25">
      <c r="M44" t="s">
        <v>96</v>
      </c>
      <c r="N44" t="s">
        <v>122</v>
      </c>
      <c r="O44" t="s">
        <v>126</v>
      </c>
    </row>
    <row r="45" spans="5:15" x14ac:dyDescent="0.25">
      <c r="M45" t="s">
        <v>105</v>
      </c>
      <c r="N45" t="s">
        <v>119</v>
      </c>
      <c r="O45" t="s">
        <v>132</v>
      </c>
    </row>
    <row r="46" spans="5:15" x14ac:dyDescent="0.25">
      <c r="M46" t="s">
        <v>111</v>
      </c>
      <c r="N46" t="s">
        <v>122</v>
      </c>
      <c r="O46" t="s">
        <v>134</v>
      </c>
    </row>
    <row r="47" spans="5:15" x14ac:dyDescent="0.25">
      <c r="M47" t="s">
        <v>87</v>
      </c>
      <c r="N47" t="s">
        <v>118</v>
      </c>
      <c r="O47" t="s">
        <v>125</v>
      </c>
    </row>
    <row r="48" spans="5:15" x14ac:dyDescent="0.25">
      <c r="M48" t="s">
        <v>71</v>
      </c>
      <c r="N48" t="s">
        <v>121</v>
      </c>
      <c r="O48" t="s">
        <v>136</v>
      </c>
    </row>
    <row r="49" spans="13:15" x14ac:dyDescent="0.25">
      <c r="M49" t="s">
        <v>114</v>
      </c>
      <c r="N49" t="s">
        <v>121</v>
      </c>
      <c r="O49" t="s">
        <v>136</v>
      </c>
    </row>
    <row r="50" spans="13:15" x14ac:dyDescent="0.25">
      <c r="M50" t="s">
        <v>72</v>
      </c>
      <c r="N50" t="s">
        <v>120</v>
      </c>
      <c r="O50" t="s">
        <v>127</v>
      </c>
    </row>
    <row r="51" spans="13:15" x14ac:dyDescent="0.25">
      <c r="M51" t="s">
        <v>73</v>
      </c>
      <c r="N51" t="s">
        <v>120</v>
      </c>
      <c r="O51" t="s">
        <v>127</v>
      </c>
    </row>
    <row r="52" spans="13:15" x14ac:dyDescent="0.25">
      <c r="M52" t="s">
        <v>117</v>
      </c>
      <c r="N52" t="s">
        <v>119</v>
      </c>
      <c r="O52" t="s">
        <v>137</v>
      </c>
    </row>
    <row r="53" spans="13:15" x14ac:dyDescent="0.25">
      <c r="M53" t="s">
        <v>74</v>
      </c>
      <c r="N53" t="s">
        <v>122</v>
      </c>
      <c r="O53" t="s">
        <v>133</v>
      </c>
    </row>
    <row r="54" spans="13:15" x14ac:dyDescent="0.25">
      <c r="M54" t="s">
        <v>100</v>
      </c>
      <c r="N54" t="s">
        <v>123</v>
      </c>
      <c r="O54" t="s">
        <v>129</v>
      </c>
    </row>
    <row r="55" spans="13:15" x14ac:dyDescent="0.25">
      <c r="M55" t="s">
        <v>75</v>
      </c>
      <c r="N55" t="s">
        <v>123</v>
      </c>
      <c r="O55" t="s">
        <v>131</v>
      </c>
    </row>
    <row r="56" spans="13:15" x14ac:dyDescent="0.25">
      <c r="M56" t="s">
        <v>88</v>
      </c>
      <c r="N56" t="s">
        <v>118</v>
      </c>
      <c r="O56" t="s">
        <v>125</v>
      </c>
    </row>
  </sheetData>
  <sortState ref="M2:O2327">
    <sortCondition ref="M2:M2327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1EB1-92D8-4308-A397-F42F09E528F5}">
  <dimension ref="A1:K36"/>
  <sheetViews>
    <sheetView workbookViewId="0">
      <selection activeCell="A2" sqref="A2:J36"/>
    </sheetView>
  </sheetViews>
  <sheetFormatPr defaultRowHeight="15" x14ac:dyDescent="0.25"/>
  <cols>
    <col min="1" max="2" width="18.140625" customWidth="1"/>
    <col min="3" max="3" width="14.7109375" customWidth="1"/>
    <col min="4" max="4" width="11" customWidth="1"/>
  </cols>
  <sheetData>
    <row r="1" spans="1:11" x14ac:dyDescent="0.25">
      <c r="A1" s="4" t="s">
        <v>78</v>
      </c>
      <c r="B1" t="s">
        <v>80</v>
      </c>
      <c r="C1" t="s">
        <v>124</v>
      </c>
      <c r="D1" s="5" t="s">
        <v>36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1" x14ac:dyDescent="0.25">
      <c r="A2" s="22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22">
        <v>2013</v>
      </c>
      <c r="E2" s="23">
        <v>0</v>
      </c>
      <c r="F2" s="23">
        <v>7</v>
      </c>
      <c r="G2" s="23">
        <v>3</v>
      </c>
      <c r="H2" s="23">
        <v>5</v>
      </c>
      <c r="I2" s="21">
        <v>4</v>
      </c>
      <c r="J2" s="21">
        <v>3</v>
      </c>
      <c r="K2" s="20"/>
    </row>
    <row r="3" spans="1:11" x14ac:dyDescent="0.25">
      <c r="A3" s="22" t="s">
        <v>2</v>
      </c>
      <c r="B3" s="7" t="str">
        <f>VLOOKUP($A3,'Locality Breakdowns'!$E:F,2,FALSE)</f>
        <v>Washoe-Lassen-Modoc</v>
      </c>
      <c r="C3" s="7" t="str">
        <f>VLOOKUP($A3,'Locality Breakdowns'!$E:G,3,FALSE)</f>
        <v>Lassen/South Washoe</v>
      </c>
      <c r="D3" s="22">
        <v>2013</v>
      </c>
      <c r="E3" s="23">
        <v>0</v>
      </c>
      <c r="F3" s="23">
        <v>4</v>
      </c>
      <c r="G3" s="23">
        <v>4</v>
      </c>
      <c r="H3" s="23">
        <v>8</v>
      </c>
      <c r="I3" s="21">
        <v>0</v>
      </c>
      <c r="J3" s="21">
        <v>4</v>
      </c>
      <c r="K3" s="20"/>
    </row>
    <row r="4" spans="1:11" x14ac:dyDescent="0.25">
      <c r="A4" s="22" t="s">
        <v>77</v>
      </c>
      <c r="B4" s="7" t="str">
        <f>VLOOKUP($A4,'Locality Breakdowns'!$E:F,2,FALSE)</f>
        <v>Washoe-Lassen-Modoc</v>
      </c>
      <c r="C4" s="7" t="str">
        <f>VLOOKUP($A4,'Locality Breakdowns'!$E:G,3,FALSE)</f>
        <v>Northwest Great Basin (NV)</v>
      </c>
      <c r="D4" s="22">
        <v>2013</v>
      </c>
      <c r="E4" s="23">
        <v>0</v>
      </c>
      <c r="F4" s="23">
        <v>10</v>
      </c>
      <c r="G4" s="23">
        <v>6</v>
      </c>
      <c r="H4" s="23">
        <v>14</v>
      </c>
      <c r="I4" s="21">
        <v>3</v>
      </c>
      <c r="J4" s="21">
        <v>6</v>
      </c>
      <c r="K4" s="20"/>
    </row>
    <row r="5" spans="1:11" x14ac:dyDescent="0.25">
      <c r="A5" s="22" t="s">
        <v>3</v>
      </c>
      <c r="B5" s="7" t="str">
        <f>VLOOKUP($A5,'Locality Breakdowns'!$E:F,2,FALSE)</f>
        <v>Washoe-Lassen-Modoc</v>
      </c>
      <c r="C5" s="7" t="str">
        <f>VLOOKUP($A5,'Locality Breakdowns'!$E:G,3,FALSE)</f>
        <v>Northwest Great Basin (NV)</v>
      </c>
      <c r="D5" s="22">
        <v>2013</v>
      </c>
      <c r="E5" s="23">
        <v>0</v>
      </c>
      <c r="F5" s="23">
        <v>1</v>
      </c>
      <c r="G5" s="23">
        <v>4</v>
      </c>
      <c r="H5" s="23">
        <v>4</v>
      </c>
      <c r="I5" s="21">
        <v>0</v>
      </c>
      <c r="J5" s="21">
        <v>1</v>
      </c>
      <c r="K5" s="20"/>
    </row>
    <row r="6" spans="1:11" x14ac:dyDescent="0.25">
      <c r="A6" s="22" t="s">
        <v>4</v>
      </c>
      <c r="B6" s="7" t="s">
        <v>37</v>
      </c>
      <c r="C6" s="7" t="s">
        <v>37</v>
      </c>
      <c r="D6" s="22">
        <v>2013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37</v>
      </c>
      <c r="K6" s="20"/>
    </row>
    <row r="7" spans="1:11" x14ac:dyDescent="0.25">
      <c r="A7" s="22" t="s">
        <v>5</v>
      </c>
      <c r="B7" s="7" t="s">
        <v>37</v>
      </c>
      <c r="C7" s="7" t="s">
        <v>37</v>
      </c>
      <c r="D7" s="22">
        <v>2013</v>
      </c>
      <c r="E7" s="9" t="s">
        <v>37</v>
      </c>
      <c r="F7" s="9" t="s">
        <v>37</v>
      </c>
      <c r="G7" s="9" t="s">
        <v>37</v>
      </c>
      <c r="H7" s="9" t="s">
        <v>37</v>
      </c>
      <c r="I7" s="9" t="s">
        <v>37</v>
      </c>
      <c r="J7" s="9" t="s">
        <v>37</v>
      </c>
      <c r="K7" s="20"/>
    </row>
    <row r="8" spans="1:11" x14ac:dyDescent="0.25">
      <c r="A8" s="22" t="s">
        <v>6</v>
      </c>
      <c r="B8" s="7" t="str">
        <f>VLOOKUP($A8,'Locality Breakdowns'!$E:F,2,FALSE)</f>
        <v>North Central</v>
      </c>
      <c r="C8" s="7" t="str">
        <f>VLOOKUP($A8,'Locality Breakdowns'!$E:G,3,FALSE)</f>
        <v>Owyhee</v>
      </c>
      <c r="D8" s="22">
        <v>2013</v>
      </c>
      <c r="E8" s="23">
        <v>15</v>
      </c>
      <c r="F8" s="23">
        <v>23</v>
      </c>
      <c r="G8" s="23">
        <v>17</v>
      </c>
      <c r="H8" s="23">
        <v>19</v>
      </c>
      <c r="I8" s="19">
        <v>6</v>
      </c>
      <c r="J8" s="19">
        <v>17</v>
      </c>
      <c r="K8" s="20"/>
    </row>
    <row r="9" spans="1:11" x14ac:dyDescent="0.25">
      <c r="A9" s="22" t="s">
        <v>11</v>
      </c>
      <c r="B9" s="7" t="str">
        <f>VLOOKUP($A9,'Locality Breakdowns'!$E:F,2,FALSE)</f>
        <v>North Central</v>
      </c>
      <c r="C9" s="7" t="str">
        <f>VLOOKUP($A9,'Locality Breakdowns'!$E:G,3,FALSE)</f>
        <v>Lone Willow</v>
      </c>
      <c r="D9" s="22">
        <v>2013</v>
      </c>
      <c r="E9" s="9" t="s">
        <v>37</v>
      </c>
      <c r="F9" s="9" t="s">
        <v>37</v>
      </c>
      <c r="G9" s="9" t="s">
        <v>37</v>
      </c>
      <c r="H9" s="9" t="s">
        <v>37</v>
      </c>
      <c r="I9" s="9" t="s">
        <v>37</v>
      </c>
      <c r="J9" s="9" t="s">
        <v>37</v>
      </c>
      <c r="K9" s="20"/>
    </row>
    <row r="10" spans="1:11" x14ac:dyDescent="0.25">
      <c r="A10" s="22" t="s">
        <v>12</v>
      </c>
      <c r="B10" s="7" t="str">
        <f>VLOOKUP($A10,'Locality Breakdowns'!$E:F,2,FALSE)</f>
        <v>North Central</v>
      </c>
      <c r="C10" s="7" t="str">
        <f>VLOOKUP($A10,'Locality Breakdowns'!$E:G,3,FALSE)</f>
        <v>Black Rock</v>
      </c>
      <c r="D10" s="22">
        <v>2013</v>
      </c>
      <c r="E10" s="9" t="s">
        <v>37</v>
      </c>
      <c r="F10" s="9" t="s">
        <v>37</v>
      </c>
      <c r="G10" s="9" t="s">
        <v>37</v>
      </c>
      <c r="H10" s="9" t="s">
        <v>37</v>
      </c>
      <c r="I10" s="9" t="s">
        <v>37</v>
      </c>
      <c r="J10" s="9" t="s">
        <v>37</v>
      </c>
      <c r="K10" s="20"/>
    </row>
    <row r="11" spans="1:11" x14ac:dyDescent="0.25">
      <c r="A11" s="22" t="s">
        <v>13</v>
      </c>
      <c r="B11" s="7" t="str">
        <f>VLOOKUP($A11,'Locality Breakdowns'!$E:F,2,FALSE)</f>
        <v>North Central</v>
      </c>
      <c r="C11" s="7" t="str">
        <f>VLOOKUP($A11,'Locality Breakdowns'!$E:G,3,FALSE)</f>
        <v>Black Rock</v>
      </c>
      <c r="D11" s="22">
        <v>2013</v>
      </c>
      <c r="E11" s="23">
        <v>0</v>
      </c>
      <c r="F11" s="23">
        <v>0</v>
      </c>
      <c r="G11" s="23">
        <v>0</v>
      </c>
      <c r="H11" s="23">
        <v>0</v>
      </c>
      <c r="I11" s="19">
        <v>0</v>
      </c>
      <c r="J11" s="19">
        <v>0</v>
      </c>
      <c r="K11" s="20"/>
    </row>
    <row r="12" spans="1:11" x14ac:dyDescent="0.25">
      <c r="A12" s="24" t="s">
        <v>14</v>
      </c>
      <c r="B12" s="7" t="str">
        <f>VLOOKUP($A12,'Locality Breakdowns'!$E:F,2,FALSE)</f>
        <v>North Central</v>
      </c>
      <c r="C12" s="7" t="str">
        <f>VLOOKUP($A12,'Locality Breakdowns'!$E:G,3,FALSE)</f>
        <v>Smith/Reese</v>
      </c>
      <c r="D12" s="22">
        <v>2013</v>
      </c>
      <c r="E12" s="25">
        <v>9</v>
      </c>
      <c r="F12" s="25">
        <v>16</v>
      </c>
      <c r="G12" s="25">
        <v>13</v>
      </c>
      <c r="H12" s="25">
        <v>19</v>
      </c>
      <c r="I12" s="21">
        <v>9</v>
      </c>
      <c r="J12" s="21">
        <v>7</v>
      </c>
      <c r="K12" s="20"/>
    </row>
    <row r="13" spans="1:11" x14ac:dyDescent="0.25">
      <c r="A13" s="26" t="s">
        <v>15</v>
      </c>
      <c r="B13" s="7" t="str">
        <f>VLOOKUP($A13,'Locality Breakdowns'!$E:F,2,FALSE)</f>
        <v>Elko Stewardship</v>
      </c>
      <c r="C13" s="7" t="str">
        <f>VLOOKUP($A13,'Locality Breakdowns'!$E:G,3,FALSE)</f>
        <v>Owyhee</v>
      </c>
      <c r="D13" s="22">
        <v>2013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8"/>
    </row>
    <row r="14" spans="1:11" x14ac:dyDescent="0.25">
      <c r="A14" s="26" t="s">
        <v>16</v>
      </c>
      <c r="B14" s="7" t="str">
        <f>VLOOKUP($A14,'Locality Breakdowns'!$E:F,2,FALSE)</f>
        <v>Elko Stewardship</v>
      </c>
      <c r="C14" s="7" t="str">
        <f>VLOOKUP($A14,'Locality Breakdowns'!$E:G,3,FALSE)</f>
        <v>Owyhee</v>
      </c>
      <c r="D14" s="22">
        <v>2013</v>
      </c>
      <c r="E14" s="27">
        <v>6</v>
      </c>
      <c r="F14" s="27">
        <v>11</v>
      </c>
      <c r="G14" s="27">
        <v>13</v>
      </c>
      <c r="H14" s="27">
        <v>4</v>
      </c>
      <c r="I14" s="27">
        <v>3</v>
      </c>
      <c r="J14" s="27">
        <v>8</v>
      </c>
      <c r="K14" s="28"/>
    </row>
    <row r="15" spans="1:11" x14ac:dyDescent="0.25">
      <c r="A15" s="26" t="s">
        <v>17</v>
      </c>
      <c r="B15" s="7" t="str">
        <f>VLOOKUP($A15,'Locality Breakdowns'!$E:F,2,FALSE)</f>
        <v>Elko Stewardship</v>
      </c>
      <c r="C15" s="7" t="str">
        <f>VLOOKUP($A15,'Locality Breakdowns'!$E:G,3,FALSE)</f>
        <v>Central Elko</v>
      </c>
      <c r="D15" s="22">
        <v>2013</v>
      </c>
      <c r="E15" s="27">
        <v>14</v>
      </c>
      <c r="F15" s="27">
        <v>49</v>
      </c>
      <c r="G15" s="27">
        <v>29</v>
      </c>
      <c r="H15" s="27">
        <v>29</v>
      </c>
      <c r="I15" s="27">
        <v>20</v>
      </c>
      <c r="J15" s="27">
        <v>29</v>
      </c>
      <c r="K15" s="28"/>
    </row>
    <row r="16" spans="1:11" x14ac:dyDescent="0.25">
      <c r="A16" s="26" t="s">
        <v>18</v>
      </c>
      <c r="B16" s="7" t="str">
        <f>VLOOKUP($A16,'Locality Breakdowns'!$E:F,2,FALSE)</f>
        <v>Elko Stewardship</v>
      </c>
      <c r="C16" s="7" t="str">
        <f>VLOOKUP($A16,'Locality Breakdowns'!$E:G,3,FALSE)</f>
        <v>Central Elko</v>
      </c>
      <c r="D16" s="22">
        <v>2013</v>
      </c>
      <c r="E16" s="27">
        <v>0</v>
      </c>
      <c r="F16" s="27">
        <v>2</v>
      </c>
      <c r="G16" s="27">
        <v>1</v>
      </c>
      <c r="H16" s="27">
        <v>0</v>
      </c>
      <c r="I16" s="27">
        <v>0</v>
      </c>
      <c r="J16" s="27">
        <v>2</v>
      </c>
      <c r="K16" s="28"/>
    </row>
    <row r="17" spans="1:11" x14ac:dyDescent="0.25">
      <c r="A17" s="26" t="s">
        <v>19</v>
      </c>
      <c r="B17" s="7" t="str">
        <f>VLOOKUP($A17,'Locality Breakdowns'!$E:F,2,FALSE)</f>
        <v>Elko Stewardship</v>
      </c>
      <c r="C17" s="7" t="str">
        <f>VLOOKUP($A17,'Locality Breakdowns'!$E:G,3,FALSE)</f>
        <v>Central Elko</v>
      </c>
      <c r="D17" s="22">
        <v>2013</v>
      </c>
      <c r="E17" s="27">
        <v>6</v>
      </c>
      <c r="F17" s="27">
        <v>17</v>
      </c>
      <c r="G17" s="27">
        <v>9</v>
      </c>
      <c r="H17" s="27">
        <v>17</v>
      </c>
      <c r="I17" s="27">
        <v>6</v>
      </c>
      <c r="J17" s="27">
        <v>11</v>
      </c>
      <c r="K17" s="28"/>
    </row>
    <row r="18" spans="1:11" x14ac:dyDescent="0.25">
      <c r="A18" s="26" t="s">
        <v>20</v>
      </c>
      <c r="B18" s="7" t="str">
        <f>VLOOKUP($A18,'Locality Breakdowns'!$E:F,2,FALSE)</f>
        <v>Elko Stewardship</v>
      </c>
      <c r="C18" s="7" t="str">
        <f>VLOOKUP($A18,'Locality Breakdowns'!$E:G,3,FALSE)</f>
        <v>Central Elko</v>
      </c>
      <c r="D18" s="22">
        <v>2013</v>
      </c>
      <c r="E18" s="27">
        <v>3</v>
      </c>
      <c r="F18" s="27">
        <v>4</v>
      </c>
      <c r="G18" s="27">
        <v>3</v>
      </c>
      <c r="H18" s="27">
        <v>5</v>
      </c>
      <c r="I18" s="27">
        <v>1</v>
      </c>
      <c r="J18" s="27">
        <v>1</v>
      </c>
      <c r="K18" s="28"/>
    </row>
    <row r="19" spans="1:11" x14ac:dyDescent="0.25">
      <c r="A19" s="26" t="s">
        <v>21</v>
      </c>
      <c r="B19" s="7" t="str">
        <f>VLOOKUP($A19,'Locality Breakdowns'!$E:F,2,FALSE)</f>
        <v>Elko Stewardship</v>
      </c>
      <c r="C19" s="7" t="str">
        <f>VLOOKUP($A19,'Locality Breakdowns'!$E:G,3,FALSE)</f>
        <v>Northeast Elko</v>
      </c>
      <c r="D19" s="22">
        <v>2013</v>
      </c>
      <c r="E19" s="27">
        <v>1</v>
      </c>
      <c r="F19" s="27">
        <v>2</v>
      </c>
      <c r="G19" s="27">
        <v>6</v>
      </c>
      <c r="H19" s="27">
        <v>3</v>
      </c>
      <c r="I19" s="27">
        <v>1</v>
      </c>
      <c r="J19" s="27">
        <v>1</v>
      </c>
      <c r="K19" s="28"/>
    </row>
    <row r="20" spans="1:11" x14ac:dyDescent="0.25">
      <c r="A20" s="26" t="s">
        <v>22</v>
      </c>
      <c r="B20" s="7" t="str">
        <f>VLOOKUP($A20,'Locality Breakdowns'!$E:F,2,FALSE)</f>
        <v>Elko Stewardship</v>
      </c>
      <c r="C20" s="7" t="str">
        <f>VLOOKUP($A20,'Locality Breakdowns'!$E:G,3,FALSE)</f>
        <v>Ruby</v>
      </c>
      <c r="D20" s="22">
        <v>2013</v>
      </c>
      <c r="E20" s="27">
        <v>4</v>
      </c>
      <c r="F20" s="27">
        <v>2</v>
      </c>
      <c r="G20" s="27">
        <v>4</v>
      </c>
      <c r="H20" s="27">
        <v>5</v>
      </c>
      <c r="I20" s="27">
        <v>2</v>
      </c>
      <c r="J20" s="27">
        <v>0</v>
      </c>
      <c r="K20" s="28"/>
    </row>
    <row r="21" spans="1:11" x14ac:dyDescent="0.25">
      <c r="A21" s="26" t="s">
        <v>23</v>
      </c>
      <c r="B21" s="7" t="str">
        <f>VLOOKUP($A21,'Locality Breakdowns'!$E:F,2,FALSE)</f>
        <v>Elko Stewardship</v>
      </c>
      <c r="C21" s="7" t="str">
        <f>VLOOKUP($A21,'Locality Breakdowns'!$E:G,3,FALSE)</f>
        <v>Ruby</v>
      </c>
      <c r="D21" s="22">
        <v>2013</v>
      </c>
      <c r="E21" s="27">
        <v>12</v>
      </c>
      <c r="F21" s="27">
        <v>20</v>
      </c>
      <c r="G21" s="27">
        <v>18</v>
      </c>
      <c r="H21" s="27">
        <v>10</v>
      </c>
      <c r="I21" s="27">
        <v>10</v>
      </c>
      <c r="J21" s="27">
        <v>10</v>
      </c>
      <c r="K21" s="28"/>
    </row>
    <row r="22" spans="1:11" x14ac:dyDescent="0.25">
      <c r="A22" s="26" t="s">
        <v>24</v>
      </c>
      <c r="B22" s="7" t="str">
        <f>VLOOKUP($A22,'Locality Breakdowns'!$E:F,2,FALSE)</f>
        <v>Elko Stewardship</v>
      </c>
      <c r="C22" s="7" t="str">
        <f>VLOOKUP($A22,'Locality Breakdowns'!$E:G,3,FALSE)</f>
        <v>East High Desert</v>
      </c>
      <c r="D22" s="22">
        <v>2013</v>
      </c>
      <c r="E22" s="9" t="s">
        <v>37</v>
      </c>
      <c r="F22" s="9" t="s">
        <v>37</v>
      </c>
      <c r="G22" s="9" t="s">
        <v>37</v>
      </c>
      <c r="H22" s="9" t="s">
        <v>37</v>
      </c>
      <c r="I22" s="9" t="s">
        <v>37</v>
      </c>
      <c r="J22" s="9" t="s">
        <v>37</v>
      </c>
      <c r="K22" s="28"/>
    </row>
    <row r="23" spans="1:11" x14ac:dyDescent="0.25">
      <c r="A23" s="26" t="s">
        <v>25</v>
      </c>
      <c r="B23" s="7" t="str">
        <f>VLOOKUP($A23,'Locality Breakdowns'!$E:F,2,FALSE)</f>
        <v>South Central</v>
      </c>
      <c r="C23" s="7" t="str">
        <f>VLOOKUP($A23,'Locality Breakdowns'!$E:G,3,FALSE)</f>
        <v>Central Great Basin</v>
      </c>
      <c r="D23" s="22">
        <v>2013</v>
      </c>
      <c r="E23" s="27">
        <v>1</v>
      </c>
      <c r="F23" s="27">
        <v>4</v>
      </c>
      <c r="G23" s="27">
        <v>2</v>
      </c>
      <c r="H23" s="27">
        <v>5</v>
      </c>
      <c r="I23" s="27">
        <v>3</v>
      </c>
      <c r="J23" s="27">
        <v>1</v>
      </c>
      <c r="K23" s="28"/>
    </row>
    <row r="24" spans="1:11" x14ac:dyDescent="0.25">
      <c r="A24" s="26" t="s">
        <v>26</v>
      </c>
      <c r="B24" s="7" t="str">
        <f>VLOOKUP($A24,'Locality Breakdowns'!$E:F,2,FALSE)</f>
        <v>South Central</v>
      </c>
      <c r="C24" s="7" t="str">
        <f>VLOOKUP($A24,'Locality Breakdowns'!$E:G,3,FALSE)</f>
        <v>Central Great Basin</v>
      </c>
      <c r="D24" s="22">
        <v>2013</v>
      </c>
      <c r="E24" s="27">
        <v>13</v>
      </c>
      <c r="F24" s="27">
        <v>4</v>
      </c>
      <c r="G24" s="27">
        <v>4</v>
      </c>
      <c r="H24" s="27">
        <v>7</v>
      </c>
      <c r="I24" s="27">
        <v>2</v>
      </c>
      <c r="J24" s="27">
        <v>2</v>
      </c>
      <c r="K24" s="28"/>
    </row>
    <row r="25" spans="1:11" x14ac:dyDescent="0.25">
      <c r="A25" s="26" t="s">
        <v>27</v>
      </c>
      <c r="B25" s="7" t="str">
        <f>VLOOKUP($A25,'Locality Breakdowns'!$E:F,2,FALSE)</f>
        <v>South Central</v>
      </c>
      <c r="C25" s="7" t="str">
        <f>VLOOKUP($A25,'Locality Breakdowns'!$E:G,3,FALSE)</f>
        <v>Central Great Basin</v>
      </c>
      <c r="D25" s="22">
        <v>2013</v>
      </c>
      <c r="E25" s="27">
        <v>5</v>
      </c>
      <c r="F25" s="27">
        <v>14</v>
      </c>
      <c r="G25" s="27">
        <v>20</v>
      </c>
      <c r="H25" s="27">
        <v>16</v>
      </c>
      <c r="I25" s="27">
        <v>10</v>
      </c>
      <c r="J25" s="27">
        <v>4</v>
      </c>
      <c r="K25" s="28"/>
    </row>
    <row r="26" spans="1:11" x14ac:dyDescent="0.25">
      <c r="A26" s="26" t="s">
        <v>28</v>
      </c>
      <c r="B26" s="7" t="str">
        <f>VLOOKUP($A26,'Locality Breakdowns'!$E:F,2,FALSE)</f>
        <v>South Central</v>
      </c>
      <c r="C26" s="7" t="str">
        <f>VLOOKUP($A26,'Locality Breakdowns'!$E:G,3,FALSE)</f>
        <v>Northwest Interior</v>
      </c>
      <c r="D26" s="22">
        <v>2013</v>
      </c>
      <c r="E26" s="9" t="s">
        <v>37</v>
      </c>
      <c r="F26" s="9" t="s">
        <v>37</v>
      </c>
      <c r="G26" s="9" t="s">
        <v>37</v>
      </c>
      <c r="H26" s="9" t="s">
        <v>37</v>
      </c>
      <c r="I26" s="9" t="s">
        <v>37</v>
      </c>
      <c r="J26" s="9" t="s">
        <v>37</v>
      </c>
      <c r="K26" s="28"/>
    </row>
    <row r="27" spans="1:11" x14ac:dyDescent="0.25">
      <c r="A27" s="26" t="s">
        <v>29</v>
      </c>
      <c r="B27" s="7" t="str">
        <f>VLOOKUP($A27,'Locality Breakdowns'!$E:F,2,FALSE)</f>
        <v>South Central</v>
      </c>
      <c r="C27" s="7" t="str">
        <f>VLOOKUP($A27,'Locality Breakdowns'!$E:G,3,FALSE)</f>
        <v>Northwest Interior</v>
      </c>
      <c r="D27" s="22">
        <v>2013</v>
      </c>
      <c r="E27" s="9" t="s">
        <v>37</v>
      </c>
      <c r="F27" s="9" t="s">
        <v>37</v>
      </c>
      <c r="G27" s="9" t="s">
        <v>37</v>
      </c>
      <c r="H27" s="9" t="s">
        <v>37</v>
      </c>
      <c r="I27" s="9" t="s">
        <v>37</v>
      </c>
      <c r="J27" s="9" t="s">
        <v>37</v>
      </c>
      <c r="K27" s="28"/>
    </row>
    <row r="28" spans="1:11" x14ac:dyDescent="0.25">
      <c r="A28" s="26" t="s">
        <v>30</v>
      </c>
      <c r="B28" s="7" t="str">
        <f>VLOOKUP($A28,'Locality Breakdowns'!$E:F,2,FALSE)</f>
        <v>South Central</v>
      </c>
      <c r="C28" s="7" t="str">
        <f>VLOOKUP($A28,'Locality Breakdowns'!$E:G,3,FALSE)</f>
        <v>Central Great Basin</v>
      </c>
      <c r="D28" s="22">
        <v>2013</v>
      </c>
      <c r="E28" s="27">
        <v>0</v>
      </c>
      <c r="F28" s="27">
        <v>1</v>
      </c>
      <c r="G28" s="27">
        <v>2</v>
      </c>
      <c r="H28" s="27">
        <v>3</v>
      </c>
      <c r="I28" s="27">
        <v>0</v>
      </c>
      <c r="J28" s="27">
        <v>1</v>
      </c>
      <c r="K28" s="28"/>
    </row>
    <row r="29" spans="1:11" x14ac:dyDescent="0.25">
      <c r="A29" s="26" t="s">
        <v>31</v>
      </c>
      <c r="B29" s="7" t="str">
        <f>VLOOKUP($A29,'Locality Breakdowns'!$E:F,2,FALSE)</f>
        <v>South Central</v>
      </c>
      <c r="C29" s="7" t="str">
        <f>VLOOKUP($A29,'Locality Breakdowns'!$E:G,3,FALSE)</f>
        <v>Central Great Basin</v>
      </c>
      <c r="D29" s="22">
        <v>2013</v>
      </c>
      <c r="E29" s="27">
        <v>17</v>
      </c>
      <c r="F29" s="27">
        <v>36</v>
      </c>
      <c r="G29" s="27">
        <v>26</v>
      </c>
      <c r="H29" s="27">
        <v>31</v>
      </c>
      <c r="I29" s="27">
        <v>19</v>
      </c>
      <c r="J29" s="27">
        <v>17</v>
      </c>
      <c r="K29" s="28"/>
    </row>
    <row r="30" spans="1:11" x14ac:dyDescent="0.25">
      <c r="A30" s="26" t="s">
        <v>32</v>
      </c>
      <c r="B30" s="7" t="str">
        <f>VLOOKUP($A30,'Locality Breakdowns'!$E:F,2,FALSE)</f>
        <v>White Pine</v>
      </c>
      <c r="C30" s="7" t="str">
        <f>VLOOKUP($A30,'Locality Breakdowns'!$E:G,3,FALSE)</f>
        <v>Butte/Buck/White Pine</v>
      </c>
      <c r="D30" s="22">
        <v>2013</v>
      </c>
      <c r="E30" s="27">
        <v>5</v>
      </c>
      <c r="F30" s="27">
        <v>18</v>
      </c>
      <c r="G30" s="27">
        <v>15</v>
      </c>
      <c r="H30" s="27">
        <v>20</v>
      </c>
      <c r="I30" s="27">
        <v>12</v>
      </c>
      <c r="J30" s="27">
        <v>6</v>
      </c>
      <c r="K30" s="28"/>
    </row>
    <row r="31" spans="1:11" x14ac:dyDescent="0.25">
      <c r="A31" s="26" t="s">
        <v>33</v>
      </c>
      <c r="B31" s="7" t="str">
        <f>VLOOKUP($A31,'Locality Breakdowns'!$E:F,2,FALSE)</f>
        <v>White Pine</v>
      </c>
      <c r="C31" s="7" t="str">
        <f>VLOOKUP($A31,'Locality Breakdowns'!$E:G,3,FALSE)</f>
        <v>East High Desert</v>
      </c>
      <c r="D31" s="22">
        <v>2013</v>
      </c>
      <c r="E31" s="27">
        <v>0</v>
      </c>
      <c r="F31" s="27">
        <v>0</v>
      </c>
      <c r="G31" s="27">
        <v>2</v>
      </c>
      <c r="H31" s="27">
        <v>2</v>
      </c>
      <c r="I31" s="27">
        <v>0</v>
      </c>
      <c r="J31" s="27">
        <v>0</v>
      </c>
      <c r="K31" s="28"/>
    </row>
    <row r="32" spans="1:11" x14ac:dyDescent="0.25">
      <c r="A32" s="26" t="s">
        <v>34</v>
      </c>
      <c r="B32" s="7" t="str">
        <f>VLOOKUP($A32,'Locality Breakdowns'!$E:F,2,FALSE)</f>
        <v>White Pine</v>
      </c>
      <c r="C32" s="7" t="str">
        <f>VLOOKUP($A32,'Locality Breakdowns'!$E:G,3,FALSE)</f>
        <v>Southeastern Nevada</v>
      </c>
      <c r="D32" s="22">
        <v>2013</v>
      </c>
      <c r="E32" s="9" t="s">
        <v>37</v>
      </c>
      <c r="F32" s="9" t="s">
        <v>37</v>
      </c>
      <c r="G32" s="9" t="s">
        <v>37</v>
      </c>
      <c r="H32" s="9" t="s">
        <v>37</v>
      </c>
      <c r="I32" s="9" t="s">
        <v>37</v>
      </c>
      <c r="J32" s="9" t="s">
        <v>37</v>
      </c>
      <c r="K32" s="28"/>
    </row>
    <row r="33" spans="1:11" x14ac:dyDescent="0.25">
      <c r="A33" s="26" t="s">
        <v>35</v>
      </c>
      <c r="B33" s="7" t="str">
        <f>VLOOKUP($A33,'Locality Breakdowns'!$E:F,2,FALSE)</f>
        <v>White Pine</v>
      </c>
      <c r="C33" s="7" t="str">
        <f>VLOOKUP($A33,'Locality Breakdowns'!$E:G,3,FALSE)</f>
        <v>Southeastern Nevada</v>
      </c>
      <c r="D33" s="22">
        <v>2013</v>
      </c>
      <c r="E33" s="27">
        <v>3</v>
      </c>
      <c r="F33" s="27">
        <v>1</v>
      </c>
      <c r="G33" s="27">
        <v>0</v>
      </c>
      <c r="H33" s="27">
        <v>0</v>
      </c>
      <c r="I33" s="27">
        <v>0</v>
      </c>
      <c r="J33" s="27">
        <v>0</v>
      </c>
      <c r="K33" s="28"/>
    </row>
    <row r="34" spans="1:11" x14ac:dyDescent="0.25">
      <c r="A34" s="29" t="s">
        <v>38</v>
      </c>
      <c r="B34" s="7" t="str">
        <f>VLOOKUP($A34,'Locality Breakdowns'!$E:F,2,FALSE)</f>
        <v>South Central</v>
      </c>
      <c r="C34" s="7" t="str">
        <f>VLOOKUP($A34,'Locality Breakdowns'!$E:G,3,FALSE)</f>
        <v>Monitor</v>
      </c>
      <c r="D34" s="22">
        <v>2013</v>
      </c>
      <c r="E34" s="30">
        <v>6</v>
      </c>
      <c r="F34" s="30">
        <v>17</v>
      </c>
      <c r="G34" s="30">
        <v>3</v>
      </c>
      <c r="H34" s="30">
        <v>7</v>
      </c>
      <c r="I34" s="30">
        <v>8</v>
      </c>
      <c r="J34" s="30">
        <v>9</v>
      </c>
      <c r="K34" s="28"/>
    </row>
    <row r="35" spans="1:11" x14ac:dyDescent="0.25">
      <c r="A35" s="29" t="s">
        <v>39</v>
      </c>
      <c r="B35" s="7" t="str">
        <f>VLOOKUP($A35,'Locality Breakdowns'!$E:F,2,FALSE)</f>
        <v>South Central</v>
      </c>
      <c r="C35" s="7" t="str">
        <f>VLOOKUP($A35,'Locality Breakdowns'!$E:G,3,FALSE)</f>
        <v>Smith/Reese</v>
      </c>
      <c r="D35" s="22">
        <v>2013</v>
      </c>
      <c r="E35" s="30">
        <v>7</v>
      </c>
      <c r="F35" s="30">
        <v>10</v>
      </c>
      <c r="G35" s="30">
        <v>8</v>
      </c>
      <c r="H35" s="30">
        <v>10</v>
      </c>
      <c r="I35" s="30">
        <v>4</v>
      </c>
      <c r="J35" s="30">
        <v>6</v>
      </c>
      <c r="K35" s="28"/>
    </row>
    <row r="36" spans="1:11" x14ac:dyDescent="0.25">
      <c r="A36" s="29" t="s">
        <v>40</v>
      </c>
      <c r="B36" s="7" t="s">
        <v>37</v>
      </c>
      <c r="C36" s="7" t="s">
        <v>37</v>
      </c>
      <c r="D36" s="22">
        <v>2013</v>
      </c>
      <c r="E36" s="30"/>
      <c r="F36" s="30"/>
      <c r="G36" s="30"/>
      <c r="H36" s="30"/>
      <c r="I36" s="30"/>
      <c r="J36" s="30"/>
      <c r="K36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7D16-D66F-4603-A987-F88A072FE5BC}">
  <dimension ref="A1:K35"/>
  <sheetViews>
    <sheetView workbookViewId="0">
      <selection activeCell="A2" sqref="A2:J35"/>
    </sheetView>
  </sheetViews>
  <sheetFormatPr defaultRowHeight="15" x14ac:dyDescent="0.25"/>
  <cols>
    <col min="1" max="2" width="18.85546875" customWidth="1"/>
    <col min="3" max="3" width="11.28515625" customWidth="1"/>
  </cols>
  <sheetData>
    <row r="1" spans="1:11" x14ac:dyDescent="0.25">
      <c r="A1" s="4" t="s">
        <v>78</v>
      </c>
      <c r="B1" t="s">
        <v>80</v>
      </c>
      <c r="C1" t="s">
        <v>124</v>
      </c>
      <c r="D1" s="5" t="s">
        <v>36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1" x14ac:dyDescent="0.25">
      <c r="A2" s="13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13">
        <v>2012</v>
      </c>
      <c r="E2" s="16">
        <v>21</v>
      </c>
      <c r="F2" s="16">
        <v>53</v>
      </c>
      <c r="G2" s="16">
        <v>2</v>
      </c>
      <c r="H2" s="16">
        <v>5</v>
      </c>
      <c r="I2" s="11">
        <v>35</v>
      </c>
      <c r="J2" s="11">
        <v>18</v>
      </c>
      <c r="K2" s="33"/>
    </row>
    <row r="3" spans="1:11" x14ac:dyDescent="0.25">
      <c r="A3" s="13" t="s">
        <v>2</v>
      </c>
      <c r="B3" s="7" t="str">
        <f>VLOOKUP($A3,'Locality Breakdowns'!$E:F,2,FALSE)</f>
        <v>Washoe-Lassen-Modoc</v>
      </c>
      <c r="C3" s="7" t="str">
        <f>VLOOKUP($A3,'Locality Breakdowns'!$E:G,3,FALSE)</f>
        <v>Lassen/South Washoe</v>
      </c>
      <c r="D3" s="13">
        <v>2012</v>
      </c>
      <c r="E3" s="16">
        <v>5</v>
      </c>
      <c r="F3" s="16">
        <v>28</v>
      </c>
      <c r="G3" s="16">
        <v>0</v>
      </c>
      <c r="H3" s="16">
        <v>0</v>
      </c>
      <c r="I3" s="11">
        <v>16</v>
      </c>
      <c r="J3" s="11">
        <v>12</v>
      </c>
      <c r="K3" s="33"/>
    </row>
    <row r="4" spans="1:11" x14ac:dyDescent="0.25">
      <c r="A4" s="13" t="s">
        <v>77</v>
      </c>
      <c r="B4" s="7" t="str">
        <f>VLOOKUP($A4,'Locality Breakdowns'!$E:F,2,FALSE)</f>
        <v>Washoe-Lassen-Modoc</v>
      </c>
      <c r="C4" s="7" t="str">
        <f>VLOOKUP($A4,'Locality Breakdowns'!$E:G,3,FALSE)</f>
        <v>Northwest Great Basin (NV)</v>
      </c>
      <c r="D4" s="13">
        <v>2012</v>
      </c>
      <c r="E4" s="16">
        <v>28</v>
      </c>
      <c r="F4" s="16">
        <v>41</v>
      </c>
      <c r="G4" s="16">
        <v>7</v>
      </c>
      <c r="H4" s="16">
        <v>36</v>
      </c>
      <c r="I4" s="11">
        <v>22</v>
      </c>
      <c r="J4" s="11">
        <v>19</v>
      </c>
      <c r="K4" s="33"/>
    </row>
    <row r="5" spans="1:11" x14ac:dyDescent="0.25">
      <c r="A5" s="13" t="s">
        <v>3</v>
      </c>
      <c r="B5" s="7" t="str">
        <f>VLOOKUP($A5,'Locality Breakdowns'!$E:F,2,FALSE)</f>
        <v>Washoe-Lassen-Modoc</v>
      </c>
      <c r="C5" s="7" t="str">
        <f>VLOOKUP($A5,'Locality Breakdowns'!$E:G,3,FALSE)</f>
        <v>Northwest Great Basin (NV)</v>
      </c>
      <c r="D5" s="13">
        <v>2012</v>
      </c>
      <c r="E5" s="16">
        <v>0</v>
      </c>
      <c r="F5" s="16">
        <v>0</v>
      </c>
      <c r="G5" s="16">
        <v>0</v>
      </c>
      <c r="H5" s="16">
        <v>0</v>
      </c>
      <c r="I5" s="11">
        <v>0</v>
      </c>
      <c r="J5" s="11">
        <v>0</v>
      </c>
      <c r="K5" s="33"/>
    </row>
    <row r="6" spans="1:11" x14ac:dyDescent="0.25">
      <c r="A6" s="13" t="s">
        <v>4</v>
      </c>
      <c r="B6" s="7" t="s">
        <v>37</v>
      </c>
      <c r="C6" s="7" t="s">
        <v>37</v>
      </c>
      <c r="D6" s="13">
        <v>2012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37</v>
      </c>
      <c r="K6" s="33"/>
    </row>
    <row r="7" spans="1:11" x14ac:dyDescent="0.25">
      <c r="A7" s="13" t="s">
        <v>5</v>
      </c>
      <c r="B7" s="7" t="s">
        <v>37</v>
      </c>
      <c r="C7" s="7" t="s">
        <v>37</v>
      </c>
      <c r="D7" s="13">
        <v>2012</v>
      </c>
      <c r="E7" s="16">
        <v>3</v>
      </c>
      <c r="F7" s="16">
        <v>1</v>
      </c>
      <c r="G7" s="16">
        <v>0</v>
      </c>
      <c r="H7" s="16">
        <v>0</v>
      </c>
      <c r="I7" s="11">
        <v>0</v>
      </c>
      <c r="J7" s="11">
        <v>1</v>
      </c>
      <c r="K7" s="33"/>
    </row>
    <row r="8" spans="1:11" x14ac:dyDescent="0.25">
      <c r="A8" s="13" t="s">
        <v>6</v>
      </c>
      <c r="B8" s="7" t="str">
        <f>VLOOKUP($A8,'Locality Breakdowns'!$E:F,2,FALSE)</f>
        <v>North Central</v>
      </c>
      <c r="C8" s="7" t="str">
        <f>VLOOKUP($A8,'Locality Breakdowns'!$E:G,3,FALSE)</f>
        <v>Owyhee</v>
      </c>
      <c r="D8" s="13">
        <v>2012</v>
      </c>
      <c r="E8" s="16">
        <v>12</v>
      </c>
      <c r="F8" s="16">
        <v>31</v>
      </c>
      <c r="G8" s="16">
        <v>5</v>
      </c>
      <c r="H8" s="16">
        <v>10</v>
      </c>
      <c r="I8" s="11">
        <v>15</v>
      </c>
      <c r="J8" s="11">
        <v>16</v>
      </c>
      <c r="K8" s="33"/>
    </row>
    <row r="9" spans="1:11" x14ac:dyDescent="0.25">
      <c r="A9" s="13" t="s">
        <v>11</v>
      </c>
      <c r="B9" s="7" t="str">
        <f>VLOOKUP($A9,'Locality Breakdowns'!$E:F,2,FALSE)</f>
        <v>North Central</v>
      </c>
      <c r="C9" s="7" t="str">
        <f>VLOOKUP($A9,'Locality Breakdowns'!$E:G,3,FALSE)</f>
        <v>Lone Willow</v>
      </c>
      <c r="D9" s="13">
        <v>2012</v>
      </c>
      <c r="E9" s="9" t="s">
        <v>37</v>
      </c>
      <c r="F9" s="9" t="s">
        <v>37</v>
      </c>
      <c r="G9" s="9" t="s">
        <v>37</v>
      </c>
      <c r="H9" s="9" t="s">
        <v>37</v>
      </c>
      <c r="I9" s="9" t="s">
        <v>37</v>
      </c>
      <c r="J9" s="9" t="s">
        <v>37</v>
      </c>
      <c r="K9" s="33"/>
    </row>
    <row r="10" spans="1:11" x14ac:dyDescent="0.25">
      <c r="A10" s="13" t="s">
        <v>12</v>
      </c>
      <c r="B10" s="7" t="str">
        <f>VLOOKUP($A10,'Locality Breakdowns'!$E:F,2,FALSE)</f>
        <v>North Central</v>
      </c>
      <c r="C10" s="7" t="str">
        <f>VLOOKUP($A10,'Locality Breakdowns'!$E:G,3,FALSE)</f>
        <v>Black Rock</v>
      </c>
      <c r="D10" s="13">
        <v>2012</v>
      </c>
      <c r="E10" s="9" t="s">
        <v>37</v>
      </c>
      <c r="F10" s="9" t="s">
        <v>37</v>
      </c>
      <c r="G10" s="9" t="s">
        <v>37</v>
      </c>
      <c r="H10" s="9" t="s">
        <v>37</v>
      </c>
      <c r="I10" s="9" t="s">
        <v>37</v>
      </c>
      <c r="J10" s="9" t="s">
        <v>37</v>
      </c>
      <c r="K10" s="33"/>
    </row>
    <row r="11" spans="1:11" x14ac:dyDescent="0.25">
      <c r="A11" s="13" t="s">
        <v>13</v>
      </c>
      <c r="B11" s="7" t="str">
        <f>VLOOKUP($A11,'Locality Breakdowns'!$E:F,2,FALSE)</f>
        <v>North Central</v>
      </c>
      <c r="C11" s="7" t="str">
        <f>VLOOKUP($A11,'Locality Breakdowns'!$E:G,3,FALSE)</f>
        <v>Black Rock</v>
      </c>
      <c r="D11" s="13">
        <v>2012</v>
      </c>
      <c r="E11" s="16">
        <v>1</v>
      </c>
      <c r="F11" s="16">
        <v>1</v>
      </c>
      <c r="G11" s="16">
        <v>0</v>
      </c>
      <c r="H11" s="16">
        <v>2</v>
      </c>
      <c r="I11" s="11">
        <v>0</v>
      </c>
      <c r="J11" s="11">
        <v>1</v>
      </c>
      <c r="K11" s="33"/>
    </row>
    <row r="12" spans="1:11" x14ac:dyDescent="0.25">
      <c r="A12" s="13" t="s">
        <v>14</v>
      </c>
      <c r="B12" s="7" t="str">
        <f>VLOOKUP($A12,'Locality Breakdowns'!$E:F,2,FALSE)</f>
        <v>North Central</v>
      </c>
      <c r="C12" s="7" t="str">
        <f>VLOOKUP($A12,'Locality Breakdowns'!$E:G,3,FALSE)</f>
        <v>Smith/Reese</v>
      </c>
      <c r="D12" s="13">
        <v>2012</v>
      </c>
      <c r="E12" s="16">
        <v>24</v>
      </c>
      <c r="F12" s="16">
        <v>51</v>
      </c>
      <c r="G12" s="16">
        <v>4</v>
      </c>
      <c r="H12" s="16">
        <v>7</v>
      </c>
      <c r="I12" s="11">
        <v>21</v>
      </c>
      <c r="J12" s="11">
        <v>30</v>
      </c>
      <c r="K12" s="33"/>
    </row>
    <row r="13" spans="1:11" x14ac:dyDescent="0.25">
      <c r="A13" s="7" t="s">
        <v>15</v>
      </c>
      <c r="B13" s="7" t="str">
        <f>VLOOKUP($A13,'Locality Breakdowns'!$E:F,2,FALSE)</f>
        <v>Elko Stewardship</v>
      </c>
      <c r="C13" s="7" t="str">
        <f>VLOOKUP($A13,'Locality Breakdowns'!$E:G,3,FALSE)</f>
        <v>Owyhee</v>
      </c>
      <c r="D13" s="13">
        <v>2012</v>
      </c>
      <c r="E13" s="8">
        <v>1</v>
      </c>
      <c r="F13" s="8">
        <v>1</v>
      </c>
      <c r="G13" s="8">
        <v>0</v>
      </c>
      <c r="H13" s="8">
        <v>0</v>
      </c>
      <c r="I13" s="8">
        <v>0</v>
      </c>
      <c r="J13" s="8">
        <v>1</v>
      </c>
      <c r="K13" s="34"/>
    </row>
    <row r="14" spans="1:11" x14ac:dyDescent="0.25">
      <c r="A14" s="7" t="s">
        <v>16</v>
      </c>
      <c r="B14" s="7" t="str">
        <f>VLOOKUP($A14,'Locality Breakdowns'!$E:F,2,FALSE)</f>
        <v>Elko Stewardship</v>
      </c>
      <c r="C14" s="7" t="str">
        <f>VLOOKUP($A14,'Locality Breakdowns'!$E:G,3,FALSE)</f>
        <v>Owyhee</v>
      </c>
      <c r="D14" s="13">
        <v>2012</v>
      </c>
      <c r="E14" s="8">
        <v>5</v>
      </c>
      <c r="F14" s="8">
        <v>16</v>
      </c>
      <c r="G14" s="8">
        <v>3</v>
      </c>
      <c r="H14" s="8">
        <v>6</v>
      </c>
      <c r="I14" s="8">
        <v>7</v>
      </c>
      <c r="J14" s="8">
        <v>9</v>
      </c>
      <c r="K14" s="34"/>
    </row>
    <row r="15" spans="1:11" x14ac:dyDescent="0.25">
      <c r="A15" s="7" t="s">
        <v>17</v>
      </c>
      <c r="B15" s="7" t="str">
        <f>VLOOKUP($A15,'Locality Breakdowns'!$E:F,2,FALSE)</f>
        <v>Elko Stewardship</v>
      </c>
      <c r="C15" s="7" t="str">
        <f>VLOOKUP($A15,'Locality Breakdowns'!$E:G,3,FALSE)</f>
        <v>Central Elko</v>
      </c>
      <c r="D15" s="13">
        <v>2012</v>
      </c>
      <c r="E15" s="8">
        <v>29</v>
      </c>
      <c r="F15" s="8">
        <v>48</v>
      </c>
      <c r="G15" s="8">
        <v>31</v>
      </c>
      <c r="H15" s="8">
        <v>42</v>
      </c>
      <c r="I15" s="8">
        <v>16</v>
      </c>
      <c r="J15" s="8">
        <v>32</v>
      </c>
      <c r="K15" s="34"/>
    </row>
    <row r="16" spans="1:11" x14ac:dyDescent="0.25">
      <c r="A16" s="7" t="s">
        <v>18</v>
      </c>
      <c r="B16" s="7" t="str">
        <f>VLOOKUP($A16,'Locality Breakdowns'!$E:F,2,FALSE)</f>
        <v>Elko Stewardship</v>
      </c>
      <c r="C16" s="7" t="str">
        <f>VLOOKUP($A16,'Locality Breakdowns'!$E:G,3,FALSE)</f>
        <v>Central Elko</v>
      </c>
      <c r="D16" s="13">
        <v>2012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34"/>
    </row>
    <row r="17" spans="1:11" x14ac:dyDescent="0.25">
      <c r="A17" s="7" t="s">
        <v>19</v>
      </c>
      <c r="B17" s="7" t="str">
        <f>VLOOKUP($A17,'Locality Breakdowns'!$E:F,2,FALSE)</f>
        <v>Elko Stewardship</v>
      </c>
      <c r="C17" s="7" t="str">
        <f>VLOOKUP($A17,'Locality Breakdowns'!$E:G,3,FALSE)</f>
        <v>Central Elko</v>
      </c>
      <c r="D17" s="13">
        <v>2012</v>
      </c>
      <c r="E17" s="8">
        <v>11</v>
      </c>
      <c r="F17" s="8">
        <v>32</v>
      </c>
      <c r="G17" s="8">
        <v>6</v>
      </c>
      <c r="H17" s="8">
        <v>17</v>
      </c>
      <c r="I17" s="8">
        <v>13</v>
      </c>
      <c r="J17" s="8">
        <v>19</v>
      </c>
      <c r="K17" s="34"/>
    </row>
    <row r="18" spans="1:11" x14ac:dyDescent="0.25">
      <c r="A18" s="7" t="s">
        <v>20</v>
      </c>
      <c r="B18" s="7" t="str">
        <f>VLOOKUP($A18,'Locality Breakdowns'!$E:F,2,FALSE)</f>
        <v>Elko Stewardship</v>
      </c>
      <c r="C18" s="7" t="str">
        <f>VLOOKUP($A18,'Locality Breakdowns'!$E:G,3,FALSE)</f>
        <v>Central Elko</v>
      </c>
      <c r="D18" s="13">
        <v>2012</v>
      </c>
      <c r="E18" s="8">
        <v>2</v>
      </c>
      <c r="F18" s="8">
        <v>5</v>
      </c>
      <c r="G18" s="8">
        <v>4</v>
      </c>
      <c r="H18" s="8">
        <v>0</v>
      </c>
      <c r="I18" s="8">
        <v>1</v>
      </c>
      <c r="J18" s="8">
        <v>4</v>
      </c>
      <c r="K18" s="34"/>
    </row>
    <row r="19" spans="1:11" x14ac:dyDescent="0.25">
      <c r="A19" s="7" t="s">
        <v>21</v>
      </c>
      <c r="B19" s="7" t="str">
        <f>VLOOKUP($A19,'Locality Breakdowns'!$E:F,2,FALSE)</f>
        <v>Elko Stewardship</v>
      </c>
      <c r="C19" s="7" t="str">
        <f>VLOOKUP($A19,'Locality Breakdowns'!$E:G,3,FALSE)</f>
        <v>Northeast Elko</v>
      </c>
      <c r="D19" s="13">
        <v>2012</v>
      </c>
      <c r="E19" s="8">
        <v>10</v>
      </c>
      <c r="F19" s="8">
        <v>8</v>
      </c>
      <c r="G19" s="8">
        <v>2</v>
      </c>
      <c r="H19" s="8">
        <v>2</v>
      </c>
      <c r="I19" s="8">
        <v>2</v>
      </c>
      <c r="J19" s="8">
        <v>6</v>
      </c>
      <c r="K19" s="34"/>
    </row>
    <row r="20" spans="1:11" x14ac:dyDescent="0.25">
      <c r="A20" s="7" t="s">
        <v>22</v>
      </c>
      <c r="B20" s="7" t="str">
        <f>VLOOKUP($A20,'Locality Breakdowns'!$E:F,2,FALSE)</f>
        <v>Elko Stewardship</v>
      </c>
      <c r="C20" s="7" t="str">
        <f>VLOOKUP($A20,'Locality Breakdowns'!$E:G,3,FALSE)</f>
        <v>Ruby</v>
      </c>
      <c r="D20" s="13">
        <v>2012</v>
      </c>
      <c r="E20" s="8">
        <v>6</v>
      </c>
      <c r="F20" s="8">
        <v>9</v>
      </c>
      <c r="G20" s="8">
        <v>2</v>
      </c>
      <c r="H20" s="8">
        <v>2</v>
      </c>
      <c r="I20" s="8">
        <v>5</v>
      </c>
      <c r="J20" s="8">
        <v>4</v>
      </c>
      <c r="K20" s="34"/>
    </row>
    <row r="21" spans="1:11" x14ac:dyDescent="0.25">
      <c r="A21" s="7" t="s">
        <v>23</v>
      </c>
      <c r="B21" s="7" t="str">
        <f>VLOOKUP($A21,'Locality Breakdowns'!$E:F,2,FALSE)</f>
        <v>Elko Stewardship</v>
      </c>
      <c r="C21" s="7" t="str">
        <f>VLOOKUP($A21,'Locality Breakdowns'!$E:G,3,FALSE)</f>
        <v>Ruby</v>
      </c>
      <c r="D21" s="13">
        <v>2012</v>
      </c>
      <c r="E21" s="8">
        <v>7</v>
      </c>
      <c r="F21" s="8">
        <v>27</v>
      </c>
      <c r="G21" s="8">
        <v>11</v>
      </c>
      <c r="H21" s="8">
        <v>13</v>
      </c>
      <c r="I21" s="8">
        <v>12</v>
      </c>
      <c r="J21" s="8">
        <v>15</v>
      </c>
      <c r="K21" s="34"/>
    </row>
    <row r="22" spans="1:11" x14ac:dyDescent="0.25">
      <c r="A22" s="7" t="s">
        <v>24</v>
      </c>
      <c r="B22" s="7" t="str">
        <f>VLOOKUP($A22,'Locality Breakdowns'!$E:F,2,FALSE)</f>
        <v>Elko Stewardship</v>
      </c>
      <c r="C22" s="7" t="str">
        <f>VLOOKUP($A22,'Locality Breakdowns'!$E:G,3,FALSE)</f>
        <v>East High Desert</v>
      </c>
      <c r="D22" s="13">
        <v>2012</v>
      </c>
      <c r="E22" s="9" t="s">
        <v>37</v>
      </c>
      <c r="F22" s="9" t="s">
        <v>37</v>
      </c>
      <c r="G22" s="9" t="s">
        <v>37</v>
      </c>
      <c r="H22" s="9" t="s">
        <v>37</v>
      </c>
      <c r="I22" s="9" t="s">
        <v>37</v>
      </c>
      <c r="J22" s="9" t="s">
        <v>37</v>
      </c>
      <c r="K22" s="34"/>
    </row>
    <row r="23" spans="1:11" x14ac:dyDescent="0.25">
      <c r="A23" s="7" t="s">
        <v>25</v>
      </c>
      <c r="B23" s="7" t="str">
        <f>VLOOKUP($A23,'Locality Breakdowns'!$E:F,2,FALSE)</f>
        <v>South Central</v>
      </c>
      <c r="C23" s="7" t="str">
        <f>VLOOKUP($A23,'Locality Breakdowns'!$E:G,3,FALSE)</f>
        <v>Central Great Basin</v>
      </c>
      <c r="D23" s="13">
        <v>2012</v>
      </c>
      <c r="E23" s="8">
        <v>12</v>
      </c>
      <c r="F23" s="8">
        <v>2</v>
      </c>
      <c r="G23" s="8">
        <v>4</v>
      </c>
      <c r="H23" s="8">
        <v>4</v>
      </c>
      <c r="I23" s="8">
        <v>1</v>
      </c>
      <c r="J23" s="8">
        <v>1</v>
      </c>
      <c r="K23" s="34"/>
    </row>
    <row r="24" spans="1:11" x14ac:dyDescent="0.25">
      <c r="A24" s="7" t="s">
        <v>26</v>
      </c>
      <c r="B24" s="7" t="str">
        <f>VLOOKUP($A24,'Locality Breakdowns'!$E:F,2,FALSE)</f>
        <v>South Central</v>
      </c>
      <c r="C24" s="7" t="str">
        <f>VLOOKUP($A24,'Locality Breakdowns'!$E:G,3,FALSE)</f>
        <v>Central Great Basin</v>
      </c>
      <c r="D24" s="13">
        <v>2012</v>
      </c>
      <c r="E24" s="8">
        <v>6</v>
      </c>
      <c r="F24" s="8">
        <v>10</v>
      </c>
      <c r="G24" s="8">
        <v>1</v>
      </c>
      <c r="H24" s="8">
        <v>5</v>
      </c>
      <c r="I24" s="8">
        <v>6</v>
      </c>
      <c r="J24" s="8">
        <v>4</v>
      </c>
      <c r="K24" s="34"/>
    </row>
    <row r="25" spans="1:11" x14ac:dyDescent="0.25">
      <c r="A25" s="7" t="s">
        <v>27</v>
      </c>
      <c r="B25" s="7" t="str">
        <f>VLOOKUP($A25,'Locality Breakdowns'!$E:F,2,FALSE)</f>
        <v>South Central</v>
      </c>
      <c r="C25" s="7" t="str">
        <f>VLOOKUP($A25,'Locality Breakdowns'!$E:G,3,FALSE)</f>
        <v>Central Great Basin</v>
      </c>
      <c r="D25" s="13">
        <v>2012</v>
      </c>
      <c r="E25" s="8">
        <v>10</v>
      </c>
      <c r="F25" s="8">
        <v>21</v>
      </c>
      <c r="G25" s="8">
        <v>7</v>
      </c>
      <c r="H25" s="8">
        <v>15</v>
      </c>
      <c r="I25" s="8">
        <v>12</v>
      </c>
      <c r="J25" s="8">
        <v>9</v>
      </c>
      <c r="K25" s="34"/>
    </row>
    <row r="26" spans="1:11" x14ac:dyDescent="0.25">
      <c r="A26" s="7" t="s">
        <v>28</v>
      </c>
      <c r="B26" s="7" t="str">
        <f>VLOOKUP($A26,'Locality Breakdowns'!$E:F,2,FALSE)</f>
        <v>South Central</v>
      </c>
      <c r="C26" s="7" t="str">
        <f>VLOOKUP($A26,'Locality Breakdowns'!$E:G,3,FALSE)</f>
        <v>Northwest Interior</v>
      </c>
      <c r="D26" s="13">
        <v>2012</v>
      </c>
      <c r="E26" s="9" t="s">
        <v>37</v>
      </c>
      <c r="F26" s="9" t="s">
        <v>37</v>
      </c>
      <c r="G26" s="9" t="s">
        <v>37</v>
      </c>
      <c r="H26" s="9" t="s">
        <v>37</v>
      </c>
      <c r="I26" s="9" t="s">
        <v>37</v>
      </c>
      <c r="J26" s="9" t="s">
        <v>37</v>
      </c>
      <c r="K26" s="34"/>
    </row>
    <row r="27" spans="1:11" x14ac:dyDescent="0.25">
      <c r="A27" s="7" t="s">
        <v>29</v>
      </c>
      <c r="B27" s="7" t="str">
        <f>VLOOKUP($A27,'Locality Breakdowns'!$E:F,2,FALSE)</f>
        <v>South Central</v>
      </c>
      <c r="C27" s="7" t="str">
        <f>VLOOKUP($A27,'Locality Breakdowns'!$E:G,3,FALSE)</f>
        <v>Northwest Interior</v>
      </c>
      <c r="D27" s="13">
        <v>2012</v>
      </c>
      <c r="E27" s="9" t="s">
        <v>37</v>
      </c>
      <c r="F27" s="9" t="s">
        <v>37</v>
      </c>
      <c r="G27" s="9" t="s">
        <v>37</v>
      </c>
      <c r="H27" s="9" t="s">
        <v>37</v>
      </c>
      <c r="I27" s="9" t="s">
        <v>37</v>
      </c>
      <c r="J27" s="9" t="s">
        <v>37</v>
      </c>
      <c r="K27" s="34"/>
    </row>
    <row r="28" spans="1:11" x14ac:dyDescent="0.25">
      <c r="A28" s="7" t="s">
        <v>30</v>
      </c>
      <c r="B28" s="7" t="str">
        <f>VLOOKUP($A28,'Locality Breakdowns'!$E:F,2,FALSE)</f>
        <v>South Central</v>
      </c>
      <c r="C28" s="7" t="str">
        <f>VLOOKUP($A28,'Locality Breakdowns'!$E:G,3,FALSE)</f>
        <v>Central Great Basin</v>
      </c>
      <c r="D28" s="13">
        <v>2012</v>
      </c>
      <c r="E28" s="8">
        <v>1</v>
      </c>
      <c r="F28" s="8">
        <v>1</v>
      </c>
      <c r="G28" s="8">
        <v>1</v>
      </c>
      <c r="H28" s="8">
        <v>0</v>
      </c>
      <c r="I28" s="8">
        <v>0</v>
      </c>
      <c r="J28" s="8">
        <v>1</v>
      </c>
      <c r="K28" s="34"/>
    </row>
    <row r="29" spans="1:11" x14ac:dyDescent="0.25">
      <c r="A29" s="7" t="s">
        <v>31</v>
      </c>
      <c r="B29" s="7" t="str">
        <f>VLOOKUP($A29,'Locality Breakdowns'!$E:F,2,FALSE)</f>
        <v>South Central</v>
      </c>
      <c r="C29" s="7" t="str">
        <f>VLOOKUP($A29,'Locality Breakdowns'!$E:G,3,FALSE)</f>
        <v>Central Great Basin</v>
      </c>
      <c r="D29" s="13">
        <v>2012</v>
      </c>
      <c r="E29" s="8">
        <v>45</v>
      </c>
      <c r="F29" s="8">
        <v>52</v>
      </c>
      <c r="G29" s="8">
        <v>11</v>
      </c>
      <c r="H29" s="8">
        <v>20</v>
      </c>
      <c r="I29" s="8">
        <v>28</v>
      </c>
      <c r="J29" s="8">
        <v>24</v>
      </c>
      <c r="K29" s="34"/>
    </row>
    <row r="30" spans="1:11" x14ac:dyDescent="0.25">
      <c r="A30" s="7" t="s">
        <v>32</v>
      </c>
      <c r="B30" s="7" t="str">
        <f>VLOOKUP($A30,'Locality Breakdowns'!$E:F,2,FALSE)</f>
        <v>White Pine</v>
      </c>
      <c r="C30" s="7" t="str">
        <f>VLOOKUP($A30,'Locality Breakdowns'!$E:G,3,FALSE)</f>
        <v>Butte/Buck/White Pine</v>
      </c>
      <c r="D30" s="13">
        <v>2012</v>
      </c>
      <c r="E30" s="8">
        <v>12</v>
      </c>
      <c r="F30" s="8">
        <v>18</v>
      </c>
      <c r="G30" s="8">
        <v>9</v>
      </c>
      <c r="H30" s="8">
        <v>17</v>
      </c>
      <c r="I30" s="8">
        <v>7</v>
      </c>
      <c r="J30" s="8">
        <v>11</v>
      </c>
      <c r="K30" s="34"/>
    </row>
    <row r="31" spans="1:11" x14ac:dyDescent="0.25">
      <c r="A31" s="7" t="s">
        <v>33</v>
      </c>
      <c r="B31" s="7" t="str">
        <f>VLOOKUP($A31,'Locality Breakdowns'!$E:F,2,FALSE)</f>
        <v>White Pine</v>
      </c>
      <c r="C31" s="7" t="str">
        <f>VLOOKUP($A31,'Locality Breakdowns'!$E:G,3,FALSE)</f>
        <v>East High Desert</v>
      </c>
      <c r="D31" s="13">
        <v>2012</v>
      </c>
      <c r="E31" s="8">
        <v>6</v>
      </c>
      <c r="F31" s="8">
        <v>3</v>
      </c>
      <c r="G31" s="8">
        <v>8</v>
      </c>
      <c r="H31" s="8">
        <v>6</v>
      </c>
      <c r="I31" s="8">
        <v>0</v>
      </c>
      <c r="J31" s="8">
        <v>3</v>
      </c>
      <c r="K31" s="34"/>
    </row>
    <row r="32" spans="1:11" x14ac:dyDescent="0.25">
      <c r="A32" s="7" t="s">
        <v>34</v>
      </c>
      <c r="B32" s="7" t="str">
        <f>VLOOKUP($A32,'Locality Breakdowns'!$E:F,2,FALSE)</f>
        <v>White Pine</v>
      </c>
      <c r="C32" s="7" t="str">
        <f>VLOOKUP($A32,'Locality Breakdowns'!$E:G,3,FALSE)</f>
        <v>Southeastern Nevada</v>
      </c>
      <c r="D32" s="13">
        <v>2012</v>
      </c>
      <c r="E32" s="9" t="s">
        <v>37</v>
      </c>
      <c r="F32" s="9" t="s">
        <v>37</v>
      </c>
      <c r="G32" s="9" t="s">
        <v>37</v>
      </c>
      <c r="H32" s="9" t="s">
        <v>37</v>
      </c>
      <c r="I32" s="9" t="s">
        <v>37</v>
      </c>
      <c r="J32" s="9" t="s">
        <v>37</v>
      </c>
      <c r="K32" s="34"/>
    </row>
    <row r="33" spans="1:11" x14ac:dyDescent="0.25">
      <c r="A33" s="7" t="s">
        <v>35</v>
      </c>
      <c r="B33" s="7" t="str">
        <f>VLOOKUP($A33,'Locality Breakdowns'!$E:F,2,FALSE)</f>
        <v>White Pine</v>
      </c>
      <c r="C33" s="7" t="str">
        <f>VLOOKUP($A33,'Locality Breakdowns'!$E:G,3,FALSE)</f>
        <v>Southeastern Nevada</v>
      </c>
      <c r="D33" s="13">
        <v>2012</v>
      </c>
      <c r="E33" s="9" t="s">
        <v>37</v>
      </c>
      <c r="F33" s="9" t="s">
        <v>37</v>
      </c>
      <c r="G33" s="9" t="s">
        <v>37</v>
      </c>
      <c r="H33" s="9" t="s">
        <v>37</v>
      </c>
      <c r="I33" s="9" t="s">
        <v>37</v>
      </c>
      <c r="J33" s="9" t="s">
        <v>37</v>
      </c>
      <c r="K33" s="34"/>
    </row>
    <row r="34" spans="1:11" x14ac:dyDescent="0.25">
      <c r="A34" s="7" t="s">
        <v>38</v>
      </c>
      <c r="B34" s="7" t="str">
        <f>VLOOKUP($A34,'Locality Breakdowns'!$E:F,2,FALSE)</f>
        <v>South Central</v>
      </c>
      <c r="C34" s="7" t="str">
        <f>VLOOKUP($A34,'Locality Breakdowns'!$E:G,3,FALSE)</f>
        <v>Monitor</v>
      </c>
      <c r="D34" s="13">
        <v>2012</v>
      </c>
      <c r="E34" s="8">
        <v>27</v>
      </c>
      <c r="F34" s="8">
        <v>18</v>
      </c>
      <c r="G34" s="8">
        <v>6</v>
      </c>
      <c r="H34" s="8">
        <v>15</v>
      </c>
      <c r="I34" s="8">
        <v>11</v>
      </c>
      <c r="J34" s="8">
        <v>7</v>
      </c>
      <c r="K34" s="34"/>
    </row>
    <row r="35" spans="1:11" x14ac:dyDescent="0.25">
      <c r="A35" s="7" t="s">
        <v>39</v>
      </c>
      <c r="B35" s="7" t="str">
        <f>VLOOKUP($A35,'Locality Breakdowns'!$E:F,2,FALSE)</f>
        <v>South Central</v>
      </c>
      <c r="C35" s="7" t="str">
        <f>VLOOKUP($A35,'Locality Breakdowns'!$E:G,3,FALSE)</f>
        <v>Smith/Reese</v>
      </c>
      <c r="D35" s="13">
        <v>2012</v>
      </c>
      <c r="E35" s="8">
        <v>7</v>
      </c>
      <c r="F35" s="8">
        <v>2</v>
      </c>
      <c r="G35" s="8">
        <v>1</v>
      </c>
      <c r="H35" s="8">
        <v>2</v>
      </c>
      <c r="I35" s="8">
        <v>2</v>
      </c>
      <c r="J35" s="8">
        <v>0</v>
      </c>
      <c r="K35" s="34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3456-3893-4B52-95B1-1FAB8141A913}">
  <dimension ref="A1:K34"/>
  <sheetViews>
    <sheetView workbookViewId="0">
      <selection activeCell="A2" sqref="A2:J34"/>
    </sheetView>
  </sheetViews>
  <sheetFormatPr defaultRowHeight="15" x14ac:dyDescent="0.25"/>
  <cols>
    <col min="1" max="2" width="18.85546875" customWidth="1"/>
    <col min="3" max="3" width="16.140625" customWidth="1"/>
  </cols>
  <sheetData>
    <row r="1" spans="1:11" x14ac:dyDescent="0.25">
      <c r="A1" s="4" t="s">
        <v>78</v>
      </c>
      <c r="B1" t="s">
        <v>80</v>
      </c>
      <c r="C1" t="s">
        <v>124</v>
      </c>
      <c r="D1" s="5" t="s">
        <v>36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1" x14ac:dyDescent="0.25">
      <c r="A2" s="13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13">
        <v>2011</v>
      </c>
      <c r="E2" s="16">
        <v>28</v>
      </c>
      <c r="F2" s="16">
        <v>62</v>
      </c>
      <c r="G2" s="16">
        <v>49</v>
      </c>
      <c r="H2" s="16">
        <v>47</v>
      </c>
      <c r="I2" s="11">
        <v>45</v>
      </c>
      <c r="J2" s="11">
        <v>17</v>
      </c>
      <c r="K2" s="33"/>
    </row>
    <row r="3" spans="1:11" x14ac:dyDescent="0.25">
      <c r="A3" s="13" t="s">
        <v>2</v>
      </c>
      <c r="B3" s="7" t="str">
        <f>VLOOKUP($A3,'Locality Breakdowns'!$E:F,2,FALSE)</f>
        <v>Washoe-Lassen-Modoc</v>
      </c>
      <c r="C3" s="7" t="str">
        <f>VLOOKUP($A3,'Locality Breakdowns'!$E:G,3,FALSE)</f>
        <v>Lassen/South Washoe</v>
      </c>
      <c r="D3" s="13">
        <v>2011</v>
      </c>
      <c r="E3" s="16">
        <v>26</v>
      </c>
      <c r="F3" s="16">
        <v>55</v>
      </c>
      <c r="G3" s="16">
        <v>17</v>
      </c>
      <c r="H3" s="16">
        <v>17</v>
      </c>
      <c r="I3" s="11">
        <v>14</v>
      </c>
      <c r="J3" s="11">
        <v>21</v>
      </c>
      <c r="K3" s="33"/>
    </row>
    <row r="4" spans="1:11" x14ac:dyDescent="0.25">
      <c r="A4" s="13" t="s">
        <v>77</v>
      </c>
      <c r="B4" s="7" t="str">
        <f>VLOOKUP($A4,'Locality Breakdowns'!$E:F,2,FALSE)</f>
        <v>Washoe-Lassen-Modoc</v>
      </c>
      <c r="C4" s="7" t="str">
        <f>VLOOKUP($A4,'Locality Breakdowns'!$E:G,3,FALSE)</f>
        <v>Northwest Great Basin (NV)</v>
      </c>
      <c r="D4" s="13">
        <v>2011</v>
      </c>
      <c r="E4" s="16">
        <v>19</v>
      </c>
      <c r="F4" s="16">
        <v>44</v>
      </c>
      <c r="G4" s="16">
        <v>32</v>
      </c>
      <c r="H4" s="16">
        <v>47</v>
      </c>
      <c r="I4" s="11">
        <v>16</v>
      </c>
      <c r="J4" s="11">
        <v>28</v>
      </c>
      <c r="K4" s="33"/>
    </row>
    <row r="5" spans="1:11" x14ac:dyDescent="0.25">
      <c r="A5" s="13" t="s">
        <v>3</v>
      </c>
      <c r="B5" s="7" t="str">
        <f>VLOOKUP($A5,'Locality Breakdowns'!$E:F,2,FALSE)</f>
        <v>Washoe-Lassen-Modoc</v>
      </c>
      <c r="C5" s="7" t="str">
        <f>VLOOKUP($A5,'Locality Breakdowns'!$E:G,3,FALSE)</f>
        <v>Northwest Great Basin (NV)</v>
      </c>
      <c r="D5" s="13">
        <v>2011</v>
      </c>
      <c r="E5" s="16">
        <v>2</v>
      </c>
      <c r="F5" s="16">
        <v>14</v>
      </c>
      <c r="G5" s="16">
        <v>5</v>
      </c>
      <c r="H5" s="16">
        <v>3</v>
      </c>
      <c r="I5" s="11">
        <v>9</v>
      </c>
      <c r="J5" s="11">
        <v>5</v>
      </c>
      <c r="K5" s="33"/>
    </row>
    <row r="6" spans="1:11" x14ac:dyDescent="0.25">
      <c r="A6" s="13" t="s">
        <v>4</v>
      </c>
      <c r="B6" s="7" t="s">
        <v>37</v>
      </c>
      <c r="C6" s="7" t="s">
        <v>37</v>
      </c>
      <c r="D6" s="13">
        <v>2011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37</v>
      </c>
      <c r="K6" s="33"/>
    </row>
    <row r="7" spans="1:11" x14ac:dyDescent="0.25">
      <c r="A7" s="13" t="s">
        <v>6</v>
      </c>
      <c r="B7" s="7" t="str">
        <f>VLOOKUP($A7,'Locality Breakdowns'!$E:F,2,FALSE)</f>
        <v>North Central</v>
      </c>
      <c r="C7" s="7" t="str">
        <f>VLOOKUP($A7,'Locality Breakdowns'!$E:G,3,FALSE)</f>
        <v>Owyhee</v>
      </c>
      <c r="D7" s="13">
        <v>2011</v>
      </c>
      <c r="E7" s="16">
        <v>18</v>
      </c>
      <c r="F7" s="16">
        <v>29</v>
      </c>
      <c r="G7" s="16">
        <v>13</v>
      </c>
      <c r="H7" s="16">
        <v>7</v>
      </c>
      <c r="I7" s="11">
        <v>9</v>
      </c>
      <c r="J7" s="11">
        <v>20</v>
      </c>
      <c r="K7" s="33"/>
    </row>
    <row r="8" spans="1:11" x14ac:dyDescent="0.25">
      <c r="A8" s="13" t="s">
        <v>11</v>
      </c>
      <c r="B8" s="7" t="str">
        <f>VLOOKUP($A8,'Locality Breakdowns'!$E:F,2,FALSE)</f>
        <v>North Central</v>
      </c>
      <c r="C8" s="7" t="str">
        <f>VLOOKUP($A8,'Locality Breakdowns'!$E:G,3,FALSE)</f>
        <v>Lone Willow</v>
      </c>
      <c r="D8" s="13">
        <v>2011</v>
      </c>
      <c r="E8" s="16">
        <v>54</v>
      </c>
      <c r="F8" s="16">
        <v>105</v>
      </c>
      <c r="G8" s="16">
        <v>99</v>
      </c>
      <c r="H8" s="16">
        <v>81</v>
      </c>
      <c r="I8" s="11">
        <v>52</v>
      </c>
      <c r="J8" s="11">
        <v>53</v>
      </c>
      <c r="K8" s="33"/>
    </row>
    <row r="9" spans="1:11" x14ac:dyDescent="0.25">
      <c r="A9" s="13" t="s">
        <v>12</v>
      </c>
      <c r="B9" s="7" t="str">
        <f>VLOOKUP($A9,'Locality Breakdowns'!$E:F,2,FALSE)</f>
        <v>North Central</v>
      </c>
      <c r="C9" s="7" t="str">
        <f>VLOOKUP($A9,'Locality Breakdowns'!$E:G,3,FALSE)</f>
        <v>Black Rock</v>
      </c>
      <c r="D9" s="13">
        <v>2011</v>
      </c>
      <c r="E9" s="9" t="s">
        <v>37</v>
      </c>
      <c r="F9" s="9" t="s">
        <v>37</v>
      </c>
      <c r="G9" s="9" t="s">
        <v>37</v>
      </c>
      <c r="H9" s="9" t="s">
        <v>37</v>
      </c>
      <c r="I9" s="9" t="s">
        <v>37</v>
      </c>
      <c r="J9" s="9" t="s">
        <v>37</v>
      </c>
      <c r="K9" s="33"/>
    </row>
    <row r="10" spans="1:11" x14ac:dyDescent="0.25">
      <c r="A10" s="13" t="s">
        <v>13</v>
      </c>
      <c r="B10" s="7" t="str">
        <f>VLOOKUP($A10,'Locality Breakdowns'!$E:F,2,FALSE)</f>
        <v>North Central</v>
      </c>
      <c r="C10" s="7" t="str">
        <f>VLOOKUP($A10,'Locality Breakdowns'!$E:G,3,FALSE)</f>
        <v>Black Rock</v>
      </c>
      <c r="D10" s="13">
        <v>2011</v>
      </c>
      <c r="E10" s="16">
        <v>1</v>
      </c>
      <c r="F10" s="16">
        <v>4</v>
      </c>
      <c r="G10" s="16">
        <v>3</v>
      </c>
      <c r="H10" s="16">
        <v>2</v>
      </c>
      <c r="I10" s="11">
        <v>1</v>
      </c>
      <c r="J10" s="11">
        <v>3</v>
      </c>
      <c r="K10" s="33"/>
    </row>
    <row r="11" spans="1:11" x14ac:dyDescent="0.25">
      <c r="A11" s="13" t="s">
        <v>14</v>
      </c>
      <c r="B11" s="7" t="str">
        <f>VLOOKUP($A11,'Locality Breakdowns'!$E:F,2,FALSE)</f>
        <v>North Central</v>
      </c>
      <c r="C11" s="7" t="str">
        <f>VLOOKUP($A11,'Locality Breakdowns'!$E:G,3,FALSE)</f>
        <v>Smith/Reese</v>
      </c>
      <c r="D11" s="13">
        <v>2011</v>
      </c>
      <c r="E11" s="16">
        <v>15</v>
      </c>
      <c r="F11" s="16">
        <v>67</v>
      </c>
      <c r="G11" s="16">
        <v>52</v>
      </c>
      <c r="H11" s="16">
        <v>54</v>
      </c>
      <c r="I11" s="11">
        <v>37</v>
      </c>
      <c r="J11" s="11">
        <v>30</v>
      </c>
      <c r="K11" s="33"/>
    </row>
    <row r="12" spans="1:11" x14ac:dyDescent="0.25">
      <c r="A12" s="7" t="s">
        <v>15</v>
      </c>
      <c r="B12" s="7" t="str">
        <f>VLOOKUP($A12,'Locality Breakdowns'!$E:F,2,FALSE)</f>
        <v>Elko Stewardship</v>
      </c>
      <c r="C12" s="7" t="str">
        <f>VLOOKUP($A12,'Locality Breakdowns'!$E:G,3,FALSE)</f>
        <v>Owyhee</v>
      </c>
      <c r="D12" s="13">
        <v>2011</v>
      </c>
      <c r="E12" s="9" t="s">
        <v>37</v>
      </c>
      <c r="F12" s="9" t="s">
        <v>37</v>
      </c>
      <c r="G12" s="9" t="s">
        <v>37</v>
      </c>
      <c r="H12" s="9" t="s">
        <v>37</v>
      </c>
      <c r="I12" s="9" t="s">
        <v>37</v>
      </c>
      <c r="J12" s="9" t="s">
        <v>37</v>
      </c>
      <c r="K12" s="34"/>
    </row>
    <row r="13" spans="1:11" x14ac:dyDescent="0.25">
      <c r="A13" s="7" t="s">
        <v>16</v>
      </c>
      <c r="B13" s="7" t="str">
        <f>VLOOKUP($A13,'Locality Breakdowns'!$E:F,2,FALSE)</f>
        <v>Elko Stewardship</v>
      </c>
      <c r="C13" s="7" t="str">
        <f>VLOOKUP($A13,'Locality Breakdowns'!$E:G,3,FALSE)</f>
        <v>Owyhee</v>
      </c>
      <c r="D13" s="13">
        <v>2011</v>
      </c>
      <c r="E13" s="8">
        <v>14</v>
      </c>
      <c r="F13" s="8">
        <v>9</v>
      </c>
      <c r="G13" s="8">
        <v>11</v>
      </c>
      <c r="H13" s="8">
        <v>11</v>
      </c>
      <c r="I13" s="8">
        <v>3</v>
      </c>
      <c r="J13" s="8">
        <v>6</v>
      </c>
      <c r="K13" s="34"/>
    </row>
    <row r="14" spans="1:11" x14ac:dyDescent="0.25">
      <c r="A14" s="7" t="s">
        <v>17</v>
      </c>
      <c r="B14" s="7" t="str">
        <f>VLOOKUP($A14,'Locality Breakdowns'!$E:F,2,FALSE)</f>
        <v>Elko Stewardship</v>
      </c>
      <c r="C14" s="7" t="str">
        <f>VLOOKUP($A14,'Locality Breakdowns'!$E:G,3,FALSE)</f>
        <v>Central Elko</v>
      </c>
      <c r="D14" s="13">
        <v>2011</v>
      </c>
      <c r="E14" s="8">
        <v>35</v>
      </c>
      <c r="F14" s="8">
        <v>52</v>
      </c>
      <c r="G14" s="8">
        <v>42</v>
      </c>
      <c r="H14" s="8">
        <v>45</v>
      </c>
      <c r="I14" s="8">
        <v>24</v>
      </c>
      <c r="J14" s="8">
        <v>28</v>
      </c>
      <c r="K14" s="34"/>
    </row>
    <row r="15" spans="1:11" x14ac:dyDescent="0.25">
      <c r="A15" s="7" t="s">
        <v>18</v>
      </c>
      <c r="B15" s="7" t="str">
        <f>VLOOKUP($A15,'Locality Breakdowns'!$E:F,2,FALSE)</f>
        <v>Elko Stewardship</v>
      </c>
      <c r="C15" s="7" t="str">
        <f>VLOOKUP($A15,'Locality Breakdowns'!$E:G,3,FALSE)</f>
        <v>Central Elko</v>
      </c>
      <c r="D15" s="13">
        <v>2011</v>
      </c>
      <c r="E15" s="9" t="s">
        <v>37</v>
      </c>
      <c r="F15" s="9" t="s">
        <v>37</v>
      </c>
      <c r="G15" s="9" t="s">
        <v>37</v>
      </c>
      <c r="H15" s="9" t="s">
        <v>37</v>
      </c>
      <c r="I15" s="9" t="s">
        <v>37</v>
      </c>
      <c r="J15" s="9" t="s">
        <v>37</v>
      </c>
      <c r="K15" s="34"/>
    </row>
    <row r="16" spans="1:11" x14ac:dyDescent="0.25">
      <c r="A16" s="7" t="s">
        <v>19</v>
      </c>
      <c r="B16" s="7" t="str">
        <f>VLOOKUP($A16,'Locality Breakdowns'!$E:F,2,FALSE)</f>
        <v>Elko Stewardship</v>
      </c>
      <c r="C16" s="7" t="str">
        <f>VLOOKUP($A16,'Locality Breakdowns'!$E:G,3,FALSE)</f>
        <v>Central Elko</v>
      </c>
      <c r="D16" s="13">
        <v>2011</v>
      </c>
      <c r="E16" s="8">
        <v>21</v>
      </c>
      <c r="F16" s="8">
        <v>30</v>
      </c>
      <c r="G16" s="8">
        <v>7</v>
      </c>
      <c r="H16" s="8">
        <v>15</v>
      </c>
      <c r="I16" s="8">
        <v>15</v>
      </c>
      <c r="J16" s="8">
        <v>15</v>
      </c>
      <c r="K16" s="34"/>
    </row>
    <row r="17" spans="1:11" x14ac:dyDescent="0.25">
      <c r="A17" s="7" t="s">
        <v>20</v>
      </c>
      <c r="B17" s="7" t="str">
        <f>VLOOKUP($A17,'Locality Breakdowns'!$E:F,2,FALSE)</f>
        <v>Elko Stewardship</v>
      </c>
      <c r="C17" s="7" t="str">
        <f>VLOOKUP($A17,'Locality Breakdowns'!$E:G,3,FALSE)</f>
        <v>Central Elko</v>
      </c>
      <c r="D17" s="13">
        <v>2011</v>
      </c>
      <c r="E17" s="8">
        <v>3</v>
      </c>
      <c r="F17" s="8">
        <v>7</v>
      </c>
      <c r="G17" s="8">
        <v>0</v>
      </c>
      <c r="H17" s="8">
        <v>1</v>
      </c>
      <c r="I17" s="8">
        <v>5</v>
      </c>
      <c r="J17" s="8">
        <v>2</v>
      </c>
      <c r="K17" s="34"/>
    </row>
    <row r="18" spans="1:11" x14ac:dyDescent="0.25">
      <c r="A18" s="7" t="s">
        <v>21</v>
      </c>
      <c r="B18" s="7" t="str">
        <f>VLOOKUP($A18,'Locality Breakdowns'!$E:F,2,FALSE)</f>
        <v>Elko Stewardship</v>
      </c>
      <c r="C18" s="7" t="str">
        <f>VLOOKUP($A18,'Locality Breakdowns'!$E:G,3,FALSE)</f>
        <v>Northeast Elko</v>
      </c>
      <c r="D18" s="13">
        <v>2011</v>
      </c>
      <c r="E18" s="8">
        <v>1</v>
      </c>
      <c r="F18" s="8">
        <v>12</v>
      </c>
      <c r="G18" s="8">
        <v>2</v>
      </c>
      <c r="H18" s="8">
        <v>0</v>
      </c>
      <c r="I18" s="8">
        <v>7</v>
      </c>
      <c r="J18" s="8">
        <v>5</v>
      </c>
      <c r="K18" s="34"/>
    </row>
    <row r="19" spans="1:11" x14ac:dyDescent="0.25">
      <c r="A19" s="7" t="s">
        <v>22</v>
      </c>
      <c r="B19" s="7" t="str">
        <f>VLOOKUP($A19,'Locality Breakdowns'!$E:F,2,FALSE)</f>
        <v>Elko Stewardship</v>
      </c>
      <c r="C19" s="7" t="str">
        <f>VLOOKUP($A19,'Locality Breakdowns'!$E:G,3,FALSE)</f>
        <v>Ruby</v>
      </c>
      <c r="D19" s="13">
        <v>2011</v>
      </c>
      <c r="E19" s="8">
        <v>1</v>
      </c>
      <c r="F19" s="8">
        <v>3</v>
      </c>
      <c r="G19" s="8">
        <v>11</v>
      </c>
      <c r="H19" s="8">
        <v>4</v>
      </c>
      <c r="I19" s="8">
        <v>3</v>
      </c>
      <c r="J19" s="8">
        <v>0</v>
      </c>
      <c r="K19" s="34"/>
    </row>
    <row r="20" spans="1:11" x14ac:dyDescent="0.25">
      <c r="A20" s="7" t="s">
        <v>23</v>
      </c>
      <c r="B20" s="7" t="str">
        <f>VLOOKUP($A20,'Locality Breakdowns'!$E:F,2,FALSE)</f>
        <v>Elko Stewardship</v>
      </c>
      <c r="C20" s="7" t="str">
        <f>VLOOKUP($A20,'Locality Breakdowns'!$E:G,3,FALSE)</f>
        <v>Ruby</v>
      </c>
      <c r="D20" s="13">
        <v>2011</v>
      </c>
      <c r="E20" s="8">
        <v>5</v>
      </c>
      <c r="F20" s="8">
        <v>18</v>
      </c>
      <c r="G20" s="8">
        <v>9</v>
      </c>
      <c r="H20" s="8">
        <v>8</v>
      </c>
      <c r="I20" s="8">
        <v>5</v>
      </c>
      <c r="J20" s="8">
        <v>13</v>
      </c>
      <c r="K20" s="34"/>
    </row>
    <row r="21" spans="1:11" x14ac:dyDescent="0.25">
      <c r="A21" s="7" t="s">
        <v>24</v>
      </c>
      <c r="B21" s="7" t="str">
        <f>VLOOKUP($A21,'Locality Breakdowns'!$E:F,2,FALSE)</f>
        <v>Elko Stewardship</v>
      </c>
      <c r="C21" s="7" t="str">
        <f>VLOOKUP($A21,'Locality Breakdowns'!$E:G,3,FALSE)</f>
        <v>East High Desert</v>
      </c>
      <c r="D21" s="13">
        <v>2011</v>
      </c>
      <c r="E21" s="9" t="s">
        <v>37</v>
      </c>
      <c r="F21" s="9" t="s">
        <v>37</v>
      </c>
      <c r="G21" s="9" t="s">
        <v>37</v>
      </c>
      <c r="H21" s="9" t="s">
        <v>37</v>
      </c>
      <c r="I21" s="9" t="s">
        <v>37</v>
      </c>
      <c r="J21" s="9" t="s">
        <v>37</v>
      </c>
      <c r="K21" s="34"/>
    </row>
    <row r="22" spans="1:11" x14ac:dyDescent="0.25">
      <c r="A22" s="7" t="s">
        <v>25</v>
      </c>
      <c r="B22" s="7" t="str">
        <f>VLOOKUP($A22,'Locality Breakdowns'!$E:F,2,FALSE)</f>
        <v>South Central</v>
      </c>
      <c r="C22" s="7" t="str">
        <f>VLOOKUP($A22,'Locality Breakdowns'!$E:G,3,FALSE)</f>
        <v>Central Great Basin</v>
      </c>
      <c r="D22" s="13">
        <v>2011</v>
      </c>
      <c r="E22" s="8">
        <v>3</v>
      </c>
      <c r="F22" s="8">
        <v>4</v>
      </c>
      <c r="G22" s="8">
        <v>4</v>
      </c>
      <c r="H22" s="8">
        <v>4</v>
      </c>
      <c r="I22" s="8">
        <v>2</v>
      </c>
      <c r="J22" s="8">
        <v>2</v>
      </c>
      <c r="K22" s="34"/>
    </row>
    <row r="23" spans="1:11" x14ac:dyDescent="0.25">
      <c r="A23" s="7" t="s">
        <v>26</v>
      </c>
      <c r="B23" s="7" t="str">
        <f>VLOOKUP($A23,'Locality Breakdowns'!$E:F,2,FALSE)</f>
        <v>South Central</v>
      </c>
      <c r="C23" s="7" t="str">
        <f>VLOOKUP($A23,'Locality Breakdowns'!$E:G,3,FALSE)</f>
        <v>Central Great Basin</v>
      </c>
      <c r="D23" s="13">
        <v>2011</v>
      </c>
      <c r="E23" s="8">
        <v>12</v>
      </c>
      <c r="F23" s="8">
        <v>12</v>
      </c>
      <c r="G23" s="8">
        <v>2</v>
      </c>
      <c r="H23" s="8">
        <v>3</v>
      </c>
      <c r="I23" s="8">
        <v>9</v>
      </c>
      <c r="J23" s="8">
        <v>3</v>
      </c>
      <c r="K23" s="34"/>
    </row>
    <row r="24" spans="1:11" x14ac:dyDescent="0.25">
      <c r="A24" s="7" t="s">
        <v>27</v>
      </c>
      <c r="B24" s="7" t="str">
        <f>VLOOKUP($A24,'Locality Breakdowns'!$E:F,2,FALSE)</f>
        <v>South Central</v>
      </c>
      <c r="C24" s="7" t="str">
        <f>VLOOKUP($A24,'Locality Breakdowns'!$E:G,3,FALSE)</f>
        <v>Central Great Basin</v>
      </c>
      <c r="D24" s="13">
        <v>2011</v>
      </c>
      <c r="E24" s="8">
        <v>20</v>
      </c>
      <c r="F24" s="8">
        <v>32</v>
      </c>
      <c r="G24" s="8">
        <v>21</v>
      </c>
      <c r="H24" s="8">
        <v>28</v>
      </c>
      <c r="I24" s="8">
        <v>21</v>
      </c>
      <c r="J24" s="8">
        <v>11</v>
      </c>
      <c r="K24" s="34"/>
    </row>
    <row r="25" spans="1:11" x14ac:dyDescent="0.25">
      <c r="A25" s="7" t="s">
        <v>28</v>
      </c>
      <c r="B25" s="7" t="str">
        <f>VLOOKUP($A25,'Locality Breakdowns'!$E:F,2,FALSE)</f>
        <v>South Central</v>
      </c>
      <c r="C25" s="7" t="str">
        <f>VLOOKUP($A25,'Locality Breakdowns'!$E:G,3,FALSE)</f>
        <v>Northwest Interior</v>
      </c>
      <c r="D25" s="13">
        <v>2011</v>
      </c>
      <c r="E25" s="9" t="s">
        <v>37</v>
      </c>
      <c r="F25" s="9" t="s">
        <v>37</v>
      </c>
      <c r="G25" s="9" t="s">
        <v>37</v>
      </c>
      <c r="H25" s="9" t="s">
        <v>37</v>
      </c>
      <c r="I25" s="9" t="s">
        <v>37</v>
      </c>
      <c r="J25" s="9" t="s">
        <v>37</v>
      </c>
      <c r="K25" s="34"/>
    </row>
    <row r="26" spans="1:11" x14ac:dyDescent="0.25">
      <c r="A26" s="7" t="s">
        <v>29</v>
      </c>
      <c r="B26" s="7" t="str">
        <f>VLOOKUP($A26,'Locality Breakdowns'!$E:F,2,FALSE)</f>
        <v>South Central</v>
      </c>
      <c r="C26" s="7" t="str">
        <f>VLOOKUP($A26,'Locality Breakdowns'!$E:G,3,FALSE)</f>
        <v>Northwest Interior</v>
      </c>
      <c r="D26" s="13">
        <v>2011</v>
      </c>
      <c r="E26" s="9" t="s">
        <v>37</v>
      </c>
      <c r="F26" s="9" t="s">
        <v>37</v>
      </c>
      <c r="G26" s="9" t="s">
        <v>37</v>
      </c>
      <c r="H26" s="9" t="s">
        <v>37</v>
      </c>
      <c r="I26" s="9" t="s">
        <v>37</v>
      </c>
      <c r="J26" s="9" t="s">
        <v>37</v>
      </c>
      <c r="K26" s="34"/>
    </row>
    <row r="27" spans="1:11" x14ac:dyDescent="0.25">
      <c r="A27" s="7" t="s">
        <v>30</v>
      </c>
      <c r="B27" s="7" t="str">
        <f>VLOOKUP($A27,'Locality Breakdowns'!$E:F,2,FALSE)</f>
        <v>South Central</v>
      </c>
      <c r="C27" s="7" t="str">
        <f>VLOOKUP($A27,'Locality Breakdowns'!$E:G,3,FALSE)</f>
        <v>Central Great Basin</v>
      </c>
      <c r="D27" s="13">
        <v>2011</v>
      </c>
      <c r="E27" s="8">
        <v>4</v>
      </c>
      <c r="F27" s="8">
        <v>6</v>
      </c>
      <c r="G27" s="8">
        <v>2</v>
      </c>
      <c r="H27" s="8">
        <v>8</v>
      </c>
      <c r="I27" s="8">
        <v>3</v>
      </c>
      <c r="J27" s="8">
        <v>3</v>
      </c>
      <c r="K27" s="34"/>
    </row>
    <row r="28" spans="1:11" x14ac:dyDescent="0.25">
      <c r="A28" s="7" t="s">
        <v>31</v>
      </c>
      <c r="B28" s="7" t="str">
        <f>VLOOKUP($A28,'Locality Breakdowns'!$E:F,2,FALSE)</f>
        <v>South Central</v>
      </c>
      <c r="C28" s="7" t="str">
        <f>VLOOKUP($A28,'Locality Breakdowns'!$E:G,3,FALSE)</f>
        <v>Central Great Basin</v>
      </c>
      <c r="D28" s="13">
        <v>2011</v>
      </c>
      <c r="E28" s="8">
        <v>16</v>
      </c>
      <c r="F28" s="8">
        <v>37</v>
      </c>
      <c r="G28" s="8">
        <v>28</v>
      </c>
      <c r="H28" s="8">
        <v>19</v>
      </c>
      <c r="I28" s="8">
        <v>18</v>
      </c>
      <c r="J28" s="8">
        <v>19</v>
      </c>
      <c r="K28" s="34"/>
    </row>
    <row r="29" spans="1:11" x14ac:dyDescent="0.25">
      <c r="A29" s="7" t="s">
        <v>32</v>
      </c>
      <c r="B29" s="7" t="str">
        <f>VLOOKUP($A29,'Locality Breakdowns'!$E:F,2,FALSE)</f>
        <v>White Pine</v>
      </c>
      <c r="C29" s="7" t="str">
        <f>VLOOKUP($A29,'Locality Breakdowns'!$E:G,3,FALSE)</f>
        <v>Butte/Buck/White Pine</v>
      </c>
      <c r="D29" s="13">
        <v>2011</v>
      </c>
      <c r="E29" s="8">
        <v>9</v>
      </c>
      <c r="F29" s="8">
        <v>20</v>
      </c>
      <c r="G29" s="8">
        <v>21</v>
      </c>
      <c r="H29" s="8">
        <v>17</v>
      </c>
      <c r="I29" s="8">
        <v>12</v>
      </c>
      <c r="J29" s="8">
        <v>8</v>
      </c>
      <c r="K29" s="34"/>
    </row>
    <row r="30" spans="1:11" x14ac:dyDescent="0.25">
      <c r="A30" s="7" t="s">
        <v>33</v>
      </c>
      <c r="B30" s="7" t="str">
        <f>VLOOKUP($A30,'Locality Breakdowns'!$E:F,2,FALSE)</f>
        <v>White Pine</v>
      </c>
      <c r="C30" s="7" t="str">
        <f>VLOOKUP($A30,'Locality Breakdowns'!$E:G,3,FALSE)</f>
        <v>East High Desert</v>
      </c>
      <c r="D30" s="13">
        <v>2011</v>
      </c>
      <c r="E30" s="8">
        <v>2</v>
      </c>
      <c r="F30" s="8">
        <v>4</v>
      </c>
      <c r="G30" s="8">
        <v>0</v>
      </c>
      <c r="H30" s="8">
        <v>1</v>
      </c>
      <c r="I30" s="8">
        <v>1</v>
      </c>
      <c r="J30" s="8">
        <v>3</v>
      </c>
      <c r="K30" s="34"/>
    </row>
    <row r="31" spans="1:11" x14ac:dyDescent="0.25">
      <c r="A31" s="7" t="s">
        <v>34</v>
      </c>
      <c r="B31" s="7" t="str">
        <f>VLOOKUP($A31,'Locality Breakdowns'!$E:F,2,FALSE)</f>
        <v>White Pine</v>
      </c>
      <c r="C31" s="7" t="str">
        <f>VLOOKUP($A31,'Locality Breakdowns'!$E:G,3,FALSE)</f>
        <v>Southeastern Nevada</v>
      </c>
      <c r="D31" s="13">
        <v>2011</v>
      </c>
      <c r="E31" s="9" t="s">
        <v>37</v>
      </c>
      <c r="F31" s="9" t="s">
        <v>37</v>
      </c>
      <c r="G31" s="9" t="s">
        <v>37</v>
      </c>
      <c r="H31" s="9" t="s">
        <v>37</v>
      </c>
      <c r="I31" s="9" t="s">
        <v>37</v>
      </c>
      <c r="J31" s="9" t="s">
        <v>37</v>
      </c>
      <c r="K31" s="34"/>
    </row>
    <row r="32" spans="1:11" x14ac:dyDescent="0.25">
      <c r="A32" s="7" t="s">
        <v>35</v>
      </c>
      <c r="B32" s="7" t="str">
        <f>VLOOKUP($A32,'Locality Breakdowns'!$E:F,2,FALSE)</f>
        <v>White Pine</v>
      </c>
      <c r="C32" s="7" t="str">
        <f>VLOOKUP($A32,'Locality Breakdowns'!$E:G,3,FALSE)</f>
        <v>Southeastern Nevada</v>
      </c>
      <c r="D32" s="13">
        <v>2011</v>
      </c>
      <c r="E32" s="8">
        <v>0</v>
      </c>
      <c r="F32" s="8">
        <v>1</v>
      </c>
      <c r="G32" s="8">
        <v>3</v>
      </c>
      <c r="H32" s="8">
        <v>2</v>
      </c>
      <c r="I32" s="8">
        <v>1</v>
      </c>
      <c r="J32" s="8">
        <v>0</v>
      </c>
      <c r="K32" s="34"/>
    </row>
    <row r="33" spans="1:11" x14ac:dyDescent="0.25">
      <c r="A33" s="7" t="s">
        <v>38</v>
      </c>
      <c r="B33" s="7" t="str">
        <f>VLOOKUP($A33,'Locality Breakdowns'!$E:F,2,FALSE)</f>
        <v>South Central</v>
      </c>
      <c r="C33" s="7" t="str">
        <f>VLOOKUP($A33,'Locality Breakdowns'!$E:G,3,FALSE)</f>
        <v>Monitor</v>
      </c>
      <c r="D33" s="13">
        <v>2011</v>
      </c>
      <c r="E33" s="8">
        <v>30</v>
      </c>
      <c r="F33" s="8">
        <v>39</v>
      </c>
      <c r="G33" s="8">
        <v>35</v>
      </c>
      <c r="H33" s="8">
        <v>41</v>
      </c>
      <c r="I33" s="8">
        <v>22</v>
      </c>
      <c r="J33" s="8">
        <v>17</v>
      </c>
      <c r="K33" s="34"/>
    </row>
    <row r="34" spans="1:11" x14ac:dyDescent="0.25">
      <c r="A34" s="7" t="s">
        <v>39</v>
      </c>
      <c r="B34" s="7" t="str">
        <f>VLOOKUP($A34,'Locality Breakdowns'!$E:F,2,FALSE)</f>
        <v>South Central</v>
      </c>
      <c r="C34" s="7" t="str">
        <f>VLOOKUP($A34,'Locality Breakdowns'!$E:G,3,FALSE)</f>
        <v>Smith/Reese</v>
      </c>
      <c r="D34" s="13">
        <v>2011</v>
      </c>
      <c r="E34" s="8">
        <v>5</v>
      </c>
      <c r="F34" s="8">
        <v>12</v>
      </c>
      <c r="G34" s="8">
        <v>13</v>
      </c>
      <c r="H34" s="8">
        <v>13</v>
      </c>
      <c r="I34" s="8">
        <v>8</v>
      </c>
      <c r="J34" s="8">
        <v>4</v>
      </c>
      <c r="K34" s="3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2597-CA7A-41D4-B2B3-290CA75BF2C3}">
  <dimension ref="A1:K35"/>
  <sheetViews>
    <sheetView workbookViewId="0">
      <selection activeCell="A2" sqref="A2:J35"/>
    </sheetView>
  </sheetViews>
  <sheetFormatPr defaultRowHeight="15" x14ac:dyDescent="0.25"/>
  <cols>
    <col min="1" max="2" width="21.85546875" customWidth="1"/>
    <col min="3" max="4" width="11.7109375" customWidth="1"/>
  </cols>
  <sheetData>
    <row r="1" spans="1:11" x14ac:dyDescent="0.25">
      <c r="A1" s="4" t="s">
        <v>78</v>
      </c>
      <c r="B1" t="s">
        <v>80</v>
      </c>
      <c r="C1" t="s">
        <v>124</v>
      </c>
      <c r="D1" s="5" t="s">
        <v>36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1" x14ac:dyDescent="0.25">
      <c r="A2" s="10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10">
        <v>2010</v>
      </c>
      <c r="E2" s="9">
        <v>15</v>
      </c>
      <c r="F2" s="9">
        <v>28</v>
      </c>
      <c r="G2" s="9">
        <v>36</v>
      </c>
      <c r="H2" s="9">
        <v>50</v>
      </c>
      <c r="I2" s="11">
        <v>22</v>
      </c>
      <c r="J2" s="11">
        <v>6</v>
      </c>
      <c r="K2" s="35"/>
    </row>
    <row r="3" spans="1:11" x14ac:dyDescent="0.25">
      <c r="A3" s="10" t="s">
        <v>2</v>
      </c>
      <c r="B3" s="7" t="str">
        <f>VLOOKUP($A3,'Locality Breakdowns'!$E:F,2,FALSE)</f>
        <v>Washoe-Lassen-Modoc</v>
      </c>
      <c r="C3" s="7" t="str">
        <f>VLOOKUP($A3,'Locality Breakdowns'!$E:G,3,FALSE)</f>
        <v>Lassen/South Washoe</v>
      </c>
      <c r="D3" s="10">
        <v>2010</v>
      </c>
      <c r="E3" s="9">
        <v>6</v>
      </c>
      <c r="F3" s="9">
        <v>11</v>
      </c>
      <c r="G3" s="9">
        <v>4</v>
      </c>
      <c r="H3" s="9">
        <v>7</v>
      </c>
      <c r="I3" s="11">
        <v>5</v>
      </c>
      <c r="J3" s="11">
        <v>6</v>
      </c>
      <c r="K3" s="35"/>
    </row>
    <row r="4" spans="1:11" x14ac:dyDescent="0.25">
      <c r="A4" s="10" t="s">
        <v>77</v>
      </c>
      <c r="B4" s="7" t="str">
        <f>VLOOKUP($A4,'Locality Breakdowns'!$E:F,2,FALSE)</f>
        <v>Washoe-Lassen-Modoc</v>
      </c>
      <c r="C4" s="7" t="str">
        <f>VLOOKUP($A4,'Locality Breakdowns'!$E:G,3,FALSE)</f>
        <v>Northwest Great Basin (NV)</v>
      </c>
      <c r="D4" s="10">
        <v>2010</v>
      </c>
      <c r="E4" s="9">
        <v>12</v>
      </c>
      <c r="F4" s="9">
        <v>60</v>
      </c>
      <c r="G4" s="9">
        <v>42</v>
      </c>
      <c r="H4" s="9">
        <v>55</v>
      </c>
      <c r="I4" s="11">
        <v>38</v>
      </c>
      <c r="J4" s="11">
        <v>27</v>
      </c>
      <c r="K4" s="35"/>
    </row>
    <row r="5" spans="1:11" x14ac:dyDescent="0.25">
      <c r="A5" s="10" t="s">
        <v>3</v>
      </c>
      <c r="B5" s="7" t="str">
        <f>VLOOKUP($A5,'Locality Breakdowns'!$E:F,2,FALSE)</f>
        <v>Washoe-Lassen-Modoc</v>
      </c>
      <c r="C5" s="7" t="str">
        <f>VLOOKUP($A5,'Locality Breakdowns'!$E:G,3,FALSE)</f>
        <v>Northwest Great Basin (NV)</v>
      </c>
      <c r="D5" s="10">
        <v>2010</v>
      </c>
      <c r="E5" s="9">
        <v>4</v>
      </c>
      <c r="F5" s="9">
        <v>5</v>
      </c>
      <c r="G5" s="9">
        <v>7</v>
      </c>
      <c r="H5" s="9">
        <v>4</v>
      </c>
      <c r="I5" s="11">
        <v>1</v>
      </c>
      <c r="J5" s="11">
        <v>4</v>
      </c>
      <c r="K5" s="35"/>
    </row>
    <row r="6" spans="1:11" x14ac:dyDescent="0.25">
      <c r="A6" s="10" t="s">
        <v>4</v>
      </c>
      <c r="B6" s="7" t="s">
        <v>37</v>
      </c>
      <c r="C6" s="7" t="s">
        <v>37</v>
      </c>
      <c r="D6" s="10">
        <v>2010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37</v>
      </c>
      <c r="K6" s="35"/>
    </row>
    <row r="7" spans="1:11" x14ac:dyDescent="0.25">
      <c r="A7" s="10" t="s">
        <v>6</v>
      </c>
      <c r="B7" s="7" t="str">
        <f>VLOOKUP($A7,'Locality Breakdowns'!$E:F,2,FALSE)</f>
        <v>North Central</v>
      </c>
      <c r="C7" s="7" t="str">
        <f>VLOOKUP($A7,'Locality Breakdowns'!$E:G,3,FALSE)</f>
        <v>Owyhee</v>
      </c>
      <c r="D7" s="10">
        <v>2010</v>
      </c>
      <c r="E7" s="9">
        <v>29</v>
      </c>
      <c r="F7" s="9">
        <v>60</v>
      </c>
      <c r="G7" s="9">
        <v>29</v>
      </c>
      <c r="H7" s="9">
        <v>41</v>
      </c>
      <c r="I7" s="12">
        <v>25</v>
      </c>
      <c r="J7" s="12">
        <v>35</v>
      </c>
      <c r="K7" s="35"/>
    </row>
    <row r="8" spans="1:11" x14ac:dyDescent="0.25">
      <c r="A8" s="10" t="s">
        <v>11</v>
      </c>
      <c r="B8" s="7" t="str">
        <f>VLOOKUP($A8,'Locality Breakdowns'!$E:F,2,FALSE)</f>
        <v>North Central</v>
      </c>
      <c r="C8" s="7" t="str">
        <f>VLOOKUP($A8,'Locality Breakdowns'!$E:G,3,FALSE)</f>
        <v>Lone Willow</v>
      </c>
      <c r="D8" s="10">
        <v>2010</v>
      </c>
      <c r="E8" s="9">
        <v>53</v>
      </c>
      <c r="F8" s="9">
        <v>105</v>
      </c>
      <c r="G8" s="9">
        <v>153</v>
      </c>
      <c r="H8" s="9">
        <v>132</v>
      </c>
      <c r="I8" s="12">
        <v>43</v>
      </c>
      <c r="J8" s="12">
        <v>62</v>
      </c>
      <c r="K8" s="35"/>
    </row>
    <row r="9" spans="1:11" x14ac:dyDescent="0.25">
      <c r="A9" s="10" t="s">
        <v>12</v>
      </c>
      <c r="B9" s="7" t="str">
        <f>VLOOKUP($A9,'Locality Breakdowns'!$E:F,2,FALSE)</f>
        <v>North Central</v>
      </c>
      <c r="C9" s="7" t="str">
        <f>VLOOKUP($A9,'Locality Breakdowns'!$E:G,3,FALSE)</f>
        <v>Black Rock</v>
      </c>
      <c r="D9" s="10">
        <v>2010</v>
      </c>
      <c r="E9" s="9" t="s">
        <v>37</v>
      </c>
      <c r="F9" s="9" t="s">
        <v>37</v>
      </c>
      <c r="G9" s="9" t="s">
        <v>37</v>
      </c>
      <c r="H9" s="9" t="s">
        <v>37</v>
      </c>
      <c r="I9" s="9" t="s">
        <v>37</v>
      </c>
      <c r="J9" s="9" t="s">
        <v>37</v>
      </c>
      <c r="K9" s="35"/>
    </row>
    <row r="10" spans="1:11" x14ac:dyDescent="0.25">
      <c r="A10" s="10" t="s">
        <v>13</v>
      </c>
      <c r="B10" s="7" t="str">
        <f>VLOOKUP($A10,'Locality Breakdowns'!$E:F,2,FALSE)</f>
        <v>North Central</v>
      </c>
      <c r="C10" s="7" t="str">
        <f>VLOOKUP($A10,'Locality Breakdowns'!$E:G,3,FALSE)</f>
        <v>Black Rock</v>
      </c>
      <c r="D10" s="10">
        <v>2010</v>
      </c>
      <c r="E10" s="9">
        <v>10</v>
      </c>
      <c r="F10" s="9">
        <v>4</v>
      </c>
      <c r="G10" s="9">
        <v>7</v>
      </c>
      <c r="H10" s="9">
        <v>6</v>
      </c>
      <c r="I10" s="12">
        <v>2</v>
      </c>
      <c r="J10" s="12">
        <v>2</v>
      </c>
      <c r="K10" s="35"/>
    </row>
    <row r="11" spans="1:11" x14ac:dyDescent="0.25">
      <c r="A11" s="13" t="s">
        <v>14</v>
      </c>
      <c r="B11" s="7" t="str">
        <f>VLOOKUP($A11,'Locality Breakdowns'!$E:F,2,FALSE)</f>
        <v>North Central</v>
      </c>
      <c r="C11" s="7" t="str">
        <f>VLOOKUP($A11,'Locality Breakdowns'!$E:G,3,FALSE)</f>
        <v>Smith/Reese</v>
      </c>
      <c r="D11" s="10">
        <v>2010</v>
      </c>
      <c r="E11" s="16">
        <v>30</v>
      </c>
      <c r="F11" s="16">
        <v>31</v>
      </c>
      <c r="G11" s="16">
        <v>32</v>
      </c>
      <c r="H11" s="16">
        <v>35</v>
      </c>
      <c r="I11" s="11">
        <v>18</v>
      </c>
      <c r="J11" s="11">
        <v>13</v>
      </c>
      <c r="K11" s="35"/>
    </row>
    <row r="12" spans="1:11" x14ac:dyDescent="0.25">
      <c r="A12" s="6" t="s">
        <v>15</v>
      </c>
      <c r="B12" s="7" t="str">
        <f>VLOOKUP($A12,'Locality Breakdowns'!$E:F,2,FALSE)</f>
        <v>Elko Stewardship</v>
      </c>
      <c r="C12" s="7" t="str">
        <f>VLOOKUP($A12,'Locality Breakdowns'!$E:G,3,FALSE)</f>
        <v>Owyhee</v>
      </c>
      <c r="D12" s="10">
        <v>2010</v>
      </c>
      <c r="E12" s="5">
        <v>7</v>
      </c>
      <c r="F12" s="5">
        <v>6</v>
      </c>
      <c r="G12" s="5">
        <v>2</v>
      </c>
      <c r="H12" s="5">
        <v>4</v>
      </c>
      <c r="I12" s="5">
        <v>2</v>
      </c>
      <c r="J12" s="5">
        <v>4</v>
      </c>
      <c r="K12" s="36"/>
    </row>
    <row r="13" spans="1:11" x14ac:dyDescent="0.25">
      <c r="A13" s="6" t="s">
        <v>16</v>
      </c>
      <c r="B13" s="7" t="str">
        <f>VLOOKUP($A13,'Locality Breakdowns'!$E:F,2,FALSE)</f>
        <v>Elko Stewardship</v>
      </c>
      <c r="C13" s="7" t="str">
        <f>VLOOKUP($A13,'Locality Breakdowns'!$E:G,3,FALSE)</f>
        <v>Owyhee</v>
      </c>
      <c r="D13" s="10">
        <v>2010</v>
      </c>
      <c r="E13" s="5">
        <v>16</v>
      </c>
      <c r="F13" s="5">
        <v>21</v>
      </c>
      <c r="G13" s="5">
        <v>16</v>
      </c>
      <c r="H13" s="5">
        <v>23</v>
      </c>
      <c r="I13" s="5">
        <v>11</v>
      </c>
      <c r="J13" s="5">
        <v>10</v>
      </c>
      <c r="K13" s="36"/>
    </row>
    <row r="14" spans="1:11" x14ac:dyDescent="0.25">
      <c r="A14" s="6" t="s">
        <v>17</v>
      </c>
      <c r="B14" s="7" t="str">
        <f>VLOOKUP($A14,'Locality Breakdowns'!$E:F,2,FALSE)</f>
        <v>Elko Stewardship</v>
      </c>
      <c r="C14" s="7" t="str">
        <f>VLOOKUP($A14,'Locality Breakdowns'!$E:G,3,FALSE)</f>
        <v>Central Elko</v>
      </c>
      <c r="D14" s="10">
        <v>2010</v>
      </c>
      <c r="E14" s="5">
        <v>22</v>
      </c>
      <c r="F14" s="5">
        <v>61</v>
      </c>
      <c r="G14" s="5">
        <v>80</v>
      </c>
      <c r="H14" s="5">
        <v>61</v>
      </c>
      <c r="I14" s="5">
        <v>31</v>
      </c>
      <c r="J14" s="5">
        <v>30</v>
      </c>
      <c r="K14" s="36"/>
    </row>
    <row r="15" spans="1:11" x14ac:dyDescent="0.25">
      <c r="A15" s="6" t="s">
        <v>18</v>
      </c>
      <c r="B15" s="7" t="str">
        <f>VLOOKUP($A15,'Locality Breakdowns'!$E:F,2,FALSE)</f>
        <v>Elko Stewardship</v>
      </c>
      <c r="C15" s="7" t="str">
        <f>VLOOKUP($A15,'Locality Breakdowns'!$E:G,3,FALSE)</f>
        <v>Central Elko</v>
      </c>
      <c r="D15" s="10">
        <v>2010</v>
      </c>
      <c r="E15" s="5">
        <v>2</v>
      </c>
      <c r="F15" s="5">
        <v>2</v>
      </c>
      <c r="G15" s="5">
        <v>1</v>
      </c>
      <c r="H15" s="5">
        <v>1</v>
      </c>
      <c r="I15" s="5">
        <v>0</v>
      </c>
      <c r="J15" s="5">
        <v>2</v>
      </c>
      <c r="K15" s="36"/>
    </row>
    <row r="16" spans="1:11" x14ac:dyDescent="0.25">
      <c r="A16" s="6" t="s">
        <v>19</v>
      </c>
      <c r="B16" s="7" t="str">
        <f>VLOOKUP($A16,'Locality Breakdowns'!$E:F,2,FALSE)</f>
        <v>Elko Stewardship</v>
      </c>
      <c r="C16" s="7" t="str">
        <f>VLOOKUP($A16,'Locality Breakdowns'!$E:G,3,FALSE)</f>
        <v>Central Elko</v>
      </c>
      <c r="D16" s="10">
        <v>2010</v>
      </c>
      <c r="E16" s="5">
        <v>0</v>
      </c>
      <c r="F16" s="5">
        <v>14</v>
      </c>
      <c r="G16" s="5">
        <v>6</v>
      </c>
      <c r="H16" s="5">
        <v>11</v>
      </c>
      <c r="I16" s="5">
        <v>8</v>
      </c>
      <c r="J16" s="5">
        <v>6</v>
      </c>
      <c r="K16" s="36"/>
    </row>
    <row r="17" spans="1:11" x14ac:dyDescent="0.25">
      <c r="A17" s="6" t="s">
        <v>20</v>
      </c>
      <c r="B17" s="7" t="str">
        <f>VLOOKUP($A17,'Locality Breakdowns'!$E:F,2,FALSE)</f>
        <v>Elko Stewardship</v>
      </c>
      <c r="C17" s="7" t="str">
        <f>VLOOKUP($A17,'Locality Breakdowns'!$E:G,3,FALSE)</f>
        <v>Central Elko</v>
      </c>
      <c r="D17" s="10">
        <v>2010</v>
      </c>
      <c r="E17" s="5">
        <v>0</v>
      </c>
      <c r="F17" s="5">
        <v>6</v>
      </c>
      <c r="G17" s="5">
        <v>4</v>
      </c>
      <c r="H17" s="5">
        <v>6</v>
      </c>
      <c r="I17" s="5">
        <v>3</v>
      </c>
      <c r="J17" s="5">
        <v>3</v>
      </c>
      <c r="K17" s="36"/>
    </row>
    <row r="18" spans="1:11" x14ac:dyDescent="0.25">
      <c r="A18" s="6" t="s">
        <v>21</v>
      </c>
      <c r="B18" s="7" t="str">
        <f>VLOOKUP($A18,'Locality Breakdowns'!$E:F,2,FALSE)</f>
        <v>Elko Stewardship</v>
      </c>
      <c r="C18" s="7" t="str">
        <f>VLOOKUP($A18,'Locality Breakdowns'!$E:G,3,FALSE)</f>
        <v>Northeast Elko</v>
      </c>
      <c r="D18" s="10">
        <v>2010</v>
      </c>
      <c r="E18" s="5">
        <v>5</v>
      </c>
      <c r="F18" s="5">
        <v>11</v>
      </c>
      <c r="G18" s="5">
        <v>9</v>
      </c>
      <c r="H18" s="5">
        <v>14</v>
      </c>
      <c r="I18" s="5">
        <v>9</v>
      </c>
      <c r="J18" s="5">
        <v>2</v>
      </c>
      <c r="K18" s="36"/>
    </row>
    <row r="19" spans="1:11" x14ac:dyDescent="0.25">
      <c r="A19" s="6" t="s">
        <v>22</v>
      </c>
      <c r="B19" s="7" t="str">
        <f>VLOOKUP($A19,'Locality Breakdowns'!$E:F,2,FALSE)</f>
        <v>Elko Stewardship</v>
      </c>
      <c r="C19" s="7" t="str">
        <f>VLOOKUP($A19,'Locality Breakdowns'!$E:G,3,FALSE)</f>
        <v>Ruby</v>
      </c>
      <c r="D19" s="10">
        <v>2010</v>
      </c>
      <c r="E19" s="5">
        <v>2</v>
      </c>
      <c r="F19" s="5">
        <v>5</v>
      </c>
      <c r="G19" s="5">
        <v>5</v>
      </c>
      <c r="H19" s="5">
        <v>3</v>
      </c>
      <c r="I19" s="5">
        <v>3</v>
      </c>
      <c r="J19" s="5">
        <v>2</v>
      </c>
      <c r="K19" s="36"/>
    </row>
    <row r="20" spans="1:11" x14ac:dyDescent="0.25">
      <c r="A20" s="6" t="s">
        <v>23</v>
      </c>
      <c r="B20" s="7" t="str">
        <f>VLOOKUP($A20,'Locality Breakdowns'!$E:F,2,FALSE)</f>
        <v>Elko Stewardship</v>
      </c>
      <c r="C20" s="7" t="str">
        <f>VLOOKUP($A20,'Locality Breakdowns'!$E:G,3,FALSE)</f>
        <v>Ruby</v>
      </c>
      <c r="D20" s="10">
        <v>2010</v>
      </c>
      <c r="E20" s="5">
        <v>11</v>
      </c>
      <c r="F20" s="5">
        <v>37</v>
      </c>
      <c r="G20" s="5">
        <v>16</v>
      </c>
      <c r="H20" s="5">
        <v>30</v>
      </c>
      <c r="I20" s="5">
        <v>9</v>
      </c>
      <c r="J20" s="5">
        <v>28</v>
      </c>
      <c r="K20" s="36"/>
    </row>
    <row r="21" spans="1:11" x14ac:dyDescent="0.25">
      <c r="A21" s="6" t="s">
        <v>24</v>
      </c>
      <c r="B21" s="7" t="str">
        <f>VLOOKUP($A21,'Locality Breakdowns'!$E:F,2,FALSE)</f>
        <v>Elko Stewardship</v>
      </c>
      <c r="C21" s="7" t="str">
        <f>VLOOKUP($A21,'Locality Breakdowns'!$E:G,3,FALSE)</f>
        <v>East High Desert</v>
      </c>
      <c r="D21" s="10">
        <v>2010</v>
      </c>
      <c r="E21" s="9" t="s">
        <v>37</v>
      </c>
      <c r="F21" s="9" t="s">
        <v>37</v>
      </c>
      <c r="G21" s="9" t="s">
        <v>37</v>
      </c>
      <c r="H21" s="9" t="s">
        <v>37</v>
      </c>
      <c r="I21" s="9" t="s">
        <v>37</v>
      </c>
      <c r="J21" s="9" t="s">
        <v>37</v>
      </c>
      <c r="K21" s="36"/>
    </row>
    <row r="22" spans="1:11" x14ac:dyDescent="0.25">
      <c r="A22" s="6" t="s">
        <v>25</v>
      </c>
      <c r="B22" s="7" t="str">
        <f>VLOOKUP($A22,'Locality Breakdowns'!$E:F,2,FALSE)</f>
        <v>South Central</v>
      </c>
      <c r="C22" s="7" t="str">
        <f>VLOOKUP($A22,'Locality Breakdowns'!$E:G,3,FALSE)</f>
        <v>Central Great Basin</v>
      </c>
      <c r="D22" s="10">
        <v>2010</v>
      </c>
      <c r="E22" s="5">
        <v>6</v>
      </c>
      <c r="F22" s="5">
        <v>4</v>
      </c>
      <c r="G22" s="5">
        <v>0</v>
      </c>
      <c r="H22" s="5">
        <v>7</v>
      </c>
      <c r="I22" s="5">
        <v>4</v>
      </c>
      <c r="J22" s="5">
        <v>0</v>
      </c>
      <c r="K22" s="36"/>
    </row>
    <row r="23" spans="1:11" x14ac:dyDescent="0.25">
      <c r="A23" s="6" t="s">
        <v>26</v>
      </c>
      <c r="B23" s="7" t="str">
        <f>VLOOKUP($A23,'Locality Breakdowns'!$E:F,2,FALSE)</f>
        <v>South Central</v>
      </c>
      <c r="C23" s="7" t="str">
        <f>VLOOKUP($A23,'Locality Breakdowns'!$E:G,3,FALSE)</f>
        <v>Central Great Basin</v>
      </c>
      <c r="D23" s="10">
        <v>2010</v>
      </c>
      <c r="E23" s="5">
        <v>6</v>
      </c>
      <c r="F23" s="5">
        <v>10</v>
      </c>
      <c r="G23" s="5">
        <v>3</v>
      </c>
      <c r="H23" s="5">
        <v>3</v>
      </c>
      <c r="I23" s="5">
        <v>5</v>
      </c>
      <c r="J23" s="5">
        <v>5</v>
      </c>
      <c r="K23" s="36"/>
    </row>
    <row r="24" spans="1:11" x14ac:dyDescent="0.25">
      <c r="A24" s="6" t="s">
        <v>27</v>
      </c>
      <c r="B24" s="7" t="str">
        <f>VLOOKUP($A24,'Locality Breakdowns'!$E:F,2,FALSE)</f>
        <v>South Central</v>
      </c>
      <c r="C24" s="7" t="str">
        <f>VLOOKUP($A24,'Locality Breakdowns'!$E:G,3,FALSE)</f>
        <v>Central Great Basin</v>
      </c>
      <c r="D24" s="10">
        <v>2010</v>
      </c>
      <c r="E24" s="5">
        <v>24</v>
      </c>
      <c r="F24" s="5">
        <v>53</v>
      </c>
      <c r="G24" s="5">
        <v>35</v>
      </c>
      <c r="H24" s="5">
        <v>32</v>
      </c>
      <c r="I24" s="5">
        <v>34</v>
      </c>
      <c r="J24" s="5">
        <v>19</v>
      </c>
      <c r="K24" s="36"/>
    </row>
    <row r="25" spans="1:11" x14ac:dyDescent="0.25">
      <c r="A25" s="6" t="s">
        <v>28</v>
      </c>
      <c r="B25" s="7" t="str">
        <f>VLOOKUP($A25,'Locality Breakdowns'!$E:F,2,FALSE)</f>
        <v>South Central</v>
      </c>
      <c r="C25" s="7" t="str">
        <f>VLOOKUP($A25,'Locality Breakdowns'!$E:G,3,FALSE)</f>
        <v>Northwest Interior</v>
      </c>
      <c r="D25" s="10">
        <v>2010</v>
      </c>
      <c r="E25" s="9" t="s">
        <v>37</v>
      </c>
      <c r="F25" s="9" t="s">
        <v>37</v>
      </c>
      <c r="G25" s="9" t="s">
        <v>37</v>
      </c>
      <c r="H25" s="9" t="s">
        <v>37</v>
      </c>
      <c r="I25" s="9" t="s">
        <v>37</v>
      </c>
      <c r="J25" s="9" t="s">
        <v>37</v>
      </c>
      <c r="K25" s="36"/>
    </row>
    <row r="26" spans="1:11" x14ac:dyDescent="0.25">
      <c r="A26" s="6" t="s">
        <v>29</v>
      </c>
      <c r="B26" s="7" t="str">
        <f>VLOOKUP($A26,'Locality Breakdowns'!$E:F,2,FALSE)</f>
        <v>South Central</v>
      </c>
      <c r="C26" s="7" t="str">
        <f>VLOOKUP($A26,'Locality Breakdowns'!$E:G,3,FALSE)</f>
        <v>Northwest Interior</v>
      </c>
      <c r="D26" s="10">
        <v>2010</v>
      </c>
      <c r="E26" s="9" t="s">
        <v>37</v>
      </c>
      <c r="F26" s="9" t="s">
        <v>37</v>
      </c>
      <c r="G26" s="9" t="s">
        <v>37</v>
      </c>
      <c r="H26" s="9" t="s">
        <v>37</v>
      </c>
      <c r="I26" s="9" t="s">
        <v>37</v>
      </c>
      <c r="J26" s="9" t="s">
        <v>37</v>
      </c>
      <c r="K26" s="36"/>
    </row>
    <row r="27" spans="1:11" x14ac:dyDescent="0.25">
      <c r="A27" s="6" t="s">
        <v>30</v>
      </c>
      <c r="B27" s="7" t="str">
        <f>VLOOKUP($A27,'Locality Breakdowns'!$E:F,2,FALSE)</f>
        <v>South Central</v>
      </c>
      <c r="C27" s="7" t="str">
        <f>VLOOKUP($A27,'Locality Breakdowns'!$E:G,3,FALSE)</f>
        <v>Central Great Basin</v>
      </c>
      <c r="D27" s="10">
        <v>2010</v>
      </c>
      <c r="E27" s="5">
        <v>2</v>
      </c>
      <c r="F27" s="5">
        <v>5</v>
      </c>
      <c r="G27" s="5">
        <v>3</v>
      </c>
      <c r="H27" s="5">
        <v>1</v>
      </c>
      <c r="I27" s="5">
        <v>2</v>
      </c>
      <c r="J27" s="5">
        <v>3</v>
      </c>
      <c r="K27" s="36"/>
    </row>
    <row r="28" spans="1:11" x14ac:dyDescent="0.25">
      <c r="A28" s="6" t="s">
        <v>31</v>
      </c>
      <c r="B28" s="7" t="str">
        <f>VLOOKUP($A28,'Locality Breakdowns'!$E:F,2,FALSE)</f>
        <v>South Central</v>
      </c>
      <c r="C28" s="7" t="str">
        <f>VLOOKUP($A28,'Locality Breakdowns'!$E:G,3,FALSE)</f>
        <v>Central Great Basin</v>
      </c>
      <c r="D28" s="10">
        <v>2010</v>
      </c>
      <c r="E28" s="5">
        <v>12</v>
      </c>
      <c r="F28" s="5">
        <v>30</v>
      </c>
      <c r="G28" s="5">
        <v>18</v>
      </c>
      <c r="H28" s="5">
        <v>45</v>
      </c>
      <c r="I28" s="5">
        <v>17</v>
      </c>
      <c r="J28" s="5">
        <v>16</v>
      </c>
      <c r="K28" s="36"/>
    </row>
    <row r="29" spans="1:11" x14ac:dyDescent="0.25">
      <c r="A29" s="6" t="s">
        <v>32</v>
      </c>
      <c r="B29" s="7" t="str">
        <f>VLOOKUP($A29,'Locality Breakdowns'!$E:F,2,FALSE)</f>
        <v>White Pine</v>
      </c>
      <c r="C29" s="7" t="str">
        <f>VLOOKUP($A29,'Locality Breakdowns'!$E:G,3,FALSE)</f>
        <v>Butte/Buck/White Pine</v>
      </c>
      <c r="D29" s="10">
        <v>2010</v>
      </c>
      <c r="E29" s="5">
        <v>7</v>
      </c>
      <c r="F29" s="5">
        <v>35</v>
      </c>
      <c r="G29" s="5">
        <v>22</v>
      </c>
      <c r="H29" s="5">
        <v>29</v>
      </c>
      <c r="I29" s="5">
        <v>28</v>
      </c>
      <c r="J29" s="5">
        <v>6</v>
      </c>
      <c r="K29" s="36"/>
    </row>
    <row r="30" spans="1:11" x14ac:dyDescent="0.25">
      <c r="A30" s="6" t="s">
        <v>33</v>
      </c>
      <c r="B30" s="7" t="str">
        <f>VLOOKUP($A30,'Locality Breakdowns'!$E:F,2,FALSE)</f>
        <v>White Pine</v>
      </c>
      <c r="C30" s="7" t="str">
        <f>VLOOKUP($A30,'Locality Breakdowns'!$E:G,3,FALSE)</f>
        <v>East High Desert</v>
      </c>
      <c r="D30" s="10">
        <v>2010</v>
      </c>
      <c r="E30" s="5">
        <v>1</v>
      </c>
      <c r="F30" s="5">
        <v>6</v>
      </c>
      <c r="G30" s="5">
        <v>2</v>
      </c>
      <c r="H30" s="5">
        <v>3</v>
      </c>
      <c r="I30" s="5">
        <v>3</v>
      </c>
      <c r="J30" s="5">
        <v>3</v>
      </c>
      <c r="K30" s="36"/>
    </row>
    <row r="31" spans="1:11" x14ac:dyDescent="0.25">
      <c r="A31" s="6" t="s">
        <v>34</v>
      </c>
      <c r="B31" s="7" t="str">
        <f>VLOOKUP($A31,'Locality Breakdowns'!$E:F,2,FALSE)</f>
        <v>White Pine</v>
      </c>
      <c r="C31" s="7" t="str">
        <f>VLOOKUP($A31,'Locality Breakdowns'!$E:G,3,FALSE)</f>
        <v>Southeastern Nevada</v>
      </c>
      <c r="D31" s="10">
        <v>2010</v>
      </c>
      <c r="E31" s="9" t="s">
        <v>37</v>
      </c>
      <c r="F31" s="9" t="s">
        <v>37</v>
      </c>
      <c r="G31" s="9" t="s">
        <v>37</v>
      </c>
      <c r="H31" s="9" t="s">
        <v>37</v>
      </c>
      <c r="I31" s="9" t="s">
        <v>37</v>
      </c>
      <c r="J31" s="9" t="s">
        <v>37</v>
      </c>
      <c r="K31" s="36"/>
    </row>
    <row r="32" spans="1:11" x14ac:dyDescent="0.25">
      <c r="A32" s="6" t="s">
        <v>35</v>
      </c>
      <c r="B32" s="7" t="str">
        <f>VLOOKUP($A32,'Locality Breakdowns'!$E:F,2,FALSE)</f>
        <v>White Pine</v>
      </c>
      <c r="C32" s="7" t="str">
        <f>VLOOKUP($A32,'Locality Breakdowns'!$E:G,3,FALSE)</f>
        <v>Southeastern Nevada</v>
      </c>
      <c r="D32" s="10">
        <v>2010</v>
      </c>
      <c r="E32" s="5">
        <v>3</v>
      </c>
      <c r="F32" s="5">
        <v>1</v>
      </c>
      <c r="G32" s="5">
        <v>0</v>
      </c>
      <c r="H32" s="5">
        <v>0</v>
      </c>
      <c r="I32" s="5">
        <v>1</v>
      </c>
      <c r="J32" s="5">
        <v>0</v>
      </c>
      <c r="K32" s="36"/>
    </row>
    <row r="33" spans="1:11" x14ac:dyDescent="0.25">
      <c r="A33" s="7" t="s">
        <v>38</v>
      </c>
      <c r="B33" s="7" t="str">
        <f>VLOOKUP($A33,'Locality Breakdowns'!$E:F,2,FALSE)</f>
        <v>South Central</v>
      </c>
      <c r="C33" s="7" t="str">
        <f>VLOOKUP($A33,'Locality Breakdowns'!$E:G,3,FALSE)</f>
        <v>Monitor</v>
      </c>
      <c r="D33" s="10">
        <v>2010</v>
      </c>
      <c r="E33" s="8">
        <v>9</v>
      </c>
      <c r="F33" s="8">
        <v>33</v>
      </c>
      <c r="G33" s="8">
        <v>24</v>
      </c>
      <c r="H33" s="8">
        <v>25</v>
      </c>
      <c r="I33" s="8">
        <v>25</v>
      </c>
      <c r="J33" s="8">
        <v>8</v>
      </c>
      <c r="K33" s="36"/>
    </row>
    <row r="34" spans="1:11" x14ac:dyDescent="0.25">
      <c r="A34" s="7" t="s">
        <v>39</v>
      </c>
      <c r="B34" s="7" t="str">
        <f>VLOOKUP($A34,'Locality Breakdowns'!$E:F,2,FALSE)</f>
        <v>South Central</v>
      </c>
      <c r="C34" s="7" t="str">
        <f>VLOOKUP($A34,'Locality Breakdowns'!$E:G,3,FALSE)</f>
        <v>Smith/Reese</v>
      </c>
      <c r="D34" s="10">
        <v>2010</v>
      </c>
      <c r="E34" s="8">
        <v>4</v>
      </c>
      <c r="F34" s="8">
        <v>12</v>
      </c>
      <c r="G34" s="8">
        <v>11</v>
      </c>
      <c r="H34" s="8">
        <v>24</v>
      </c>
      <c r="I34" s="8">
        <v>10</v>
      </c>
      <c r="J34" s="8">
        <v>2</v>
      </c>
      <c r="K34" s="36"/>
    </row>
    <row r="35" spans="1:11" x14ac:dyDescent="0.25">
      <c r="A35" s="7" t="s">
        <v>40</v>
      </c>
      <c r="B35" s="7" t="s">
        <v>37</v>
      </c>
      <c r="C35" s="7" t="s">
        <v>37</v>
      </c>
      <c r="D35" s="10">
        <v>2010</v>
      </c>
      <c r="E35" s="8">
        <v>12</v>
      </c>
      <c r="F35" s="8">
        <v>5</v>
      </c>
      <c r="G35" s="8">
        <v>3</v>
      </c>
      <c r="H35" s="8">
        <v>4</v>
      </c>
      <c r="I35" s="8">
        <v>2</v>
      </c>
      <c r="J35" s="8">
        <v>3</v>
      </c>
      <c r="K35" s="36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AEAA-FA50-43A6-A62B-93B54940881E}">
  <dimension ref="A1:K35"/>
  <sheetViews>
    <sheetView workbookViewId="0">
      <selection activeCell="A2" sqref="A2:J35"/>
    </sheetView>
  </sheetViews>
  <sheetFormatPr defaultRowHeight="15" x14ac:dyDescent="0.25"/>
  <cols>
    <col min="1" max="2" width="22.28515625" customWidth="1"/>
    <col min="3" max="3" width="20" customWidth="1"/>
  </cols>
  <sheetData>
    <row r="1" spans="1:11" x14ac:dyDescent="0.25">
      <c r="A1" s="4" t="s">
        <v>78</v>
      </c>
      <c r="B1" t="s">
        <v>80</v>
      </c>
      <c r="C1" t="s">
        <v>124</v>
      </c>
      <c r="D1" s="5" t="s">
        <v>36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1" x14ac:dyDescent="0.25">
      <c r="A2" s="10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10">
        <v>2009</v>
      </c>
      <c r="E2" s="9">
        <v>9</v>
      </c>
      <c r="F2" s="9">
        <v>38</v>
      </c>
      <c r="G2" s="9">
        <v>35</v>
      </c>
      <c r="H2" s="9">
        <v>58</v>
      </c>
      <c r="I2" s="11">
        <v>21</v>
      </c>
      <c r="J2" s="11">
        <v>17</v>
      </c>
      <c r="K2" s="35"/>
    </row>
    <row r="3" spans="1:11" x14ac:dyDescent="0.25">
      <c r="A3" s="10" t="s">
        <v>2</v>
      </c>
      <c r="B3" s="7" t="str">
        <f>VLOOKUP($A3,'Locality Breakdowns'!$E:F,2,FALSE)</f>
        <v>Washoe-Lassen-Modoc</v>
      </c>
      <c r="C3" s="7" t="str">
        <f>VLOOKUP($A3,'Locality Breakdowns'!$E:G,3,FALSE)</f>
        <v>Lassen/South Washoe</v>
      </c>
      <c r="D3" s="10">
        <v>2009</v>
      </c>
      <c r="E3" s="9">
        <v>13</v>
      </c>
      <c r="F3" s="9">
        <v>13</v>
      </c>
      <c r="G3" s="9">
        <v>20</v>
      </c>
      <c r="H3" s="9">
        <v>25</v>
      </c>
      <c r="I3" s="11">
        <v>7</v>
      </c>
      <c r="J3" s="11">
        <v>6</v>
      </c>
      <c r="K3" s="35"/>
    </row>
    <row r="4" spans="1:11" x14ac:dyDescent="0.25">
      <c r="A4" s="10" t="s">
        <v>77</v>
      </c>
      <c r="B4" s="7" t="str">
        <f>VLOOKUP($A4,'Locality Breakdowns'!$E:F,2,FALSE)</f>
        <v>Washoe-Lassen-Modoc</v>
      </c>
      <c r="C4" s="7" t="str">
        <f>VLOOKUP($A4,'Locality Breakdowns'!$E:G,3,FALSE)</f>
        <v>Northwest Great Basin (NV)</v>
      </c>
      <c r="D4" s="10">
        <v>2009</v>
      </c>
      <c r="E4" s="9">
        <v>36</v>
      </c>
      <c r="F4" s="9">
        <v>57</v>
      </c>
      <c r="G4" s="9">
        <v>47</v>
      </c>
      <c r="H4" s="9">
        <v>76</v>
      </c>
      <c r="I4" s="11">
        <v>29</v>
      </c>
      <c r="J4" s="11">
        <v>28</v>
      </c>
      <c r="K4" s="35"/>
    </row>
    <row r="5" spans="1:11" x14ac:dyDescent="0.25">
      <c r="A5" s="10" t="s">
        <v>3</v>
      </c>
      <c r="B5" s="7" t="str">
        <f>VLOOKUP($A5,'Locality Breakdowns'!$E:F,2,FALSE)</f>
        <v>Washoe-Lassen-Modoc</v>
      </c>
      <c r="C5" s="7" t="str">
        <f>VLOOKUP($A5,'Locality Breakdowns'!$E:G,3,FALSE)</f>
        <v>Northwest Great Basin (NV)</v>
      </c>
      <c r="D5" s="10">
        <v>2009</v>
      </c>
      <c r="E5" s="9">
        <v>9</v>
      </c>
      <c r="F5" s="9">
        <v>6</v>
      </c>
      <c r="G5" s="9">
        <v>7</v>
      </c>
      <c r="H5" s="9">
        <v>8</v>
      </c>
      <c r="I5" s="11">
        <v>4</v>
      </c>
      <c r="J5" s="11">
        <v>2</v>
      </c>
      <c r="K5" s="35"/>
    </row>
    <row r="6" spans="1:11" x14ac:dyDescent="0.25">
      <c r="A6" s="10" t="s">
        <v>4</v>
      </c>
      <c r="B6" s="7" t="s">
        <v>37</v>
      </c>
      <c r="C6" s="7" t="s">
        <v>37</v>
      </c>
      <c r="D6" s="10">
        <v>2009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37</v>
      </c>
      <c r="K6" s="35"/>
    </row>
    <row r="7" spans="1:11" x14ac:dyDescent="0.25">
      <c r="A7" s="10" t="s">
        <v>6</v>
      </c>
      <c r="B7" s="7" t="str">
        <f>VLOOKUP($A7,'Locality Breakdowns'!$E:F,2,FALSE)</f>
        <v>North Central</v>
      </c>
      <c r="C7" s="7" t="str">
        <f>VLOOKUP($A7,'Locality Breakdowns'!$E:G,3,FALSE)</f>
        <v>Owyhee</v>
      </c>
      <c r="D7" s="10">
        <v>2009</v>
      </c>
      <c r="E7" s="9">
        <v>22</v>
      </c>
      <c r="F7" s="9">
        <v>82</v>
      </c>
      <c r="G7" s="9">
        <v>46</v>
      </c>
      <c r="H7" s="9">
        <v>66</v>
      </c>
      <c r="I7" s="12">
        <v>45</v>
      </c>
      <c r="J7" s="12">
        <v>37</v>
      </c>
      <c r="K7" s="35"/>
    </row>
    <row r="8" spans="1:11" x14ac:dyDescent="0.25">
      <c r="A8" s="10" t="s">
        <v>11</v>
      </c>
      <c r="B8" s="7" t="str">
        <f>VLOOKUP($A8,'Locality Breakdowns'!$E:F,2,FALSE)</f>
        <v>North Central</v>
      </c>
      <c r="C8" s="7" t="str">
        <f>VLOOKUP($A8,'Locality Breakdowns'!$E:G,3,FALSE)</f>
        <v>Lone Willow</v>
      </c>
      <c r="D8" s="10">
        <v>2009</v>
      </c>
      <c r="E8" s="9">
        <v>93</v>
      </c>
      <c r="F8" s="9">
        <v>133</v>
      </c>
      <c r="G8" s="9">
        <v>177</v>
      </c>
      <c r="H8" s="9">
        <v>213</v>
      </c>
      <c r="I8" s="12">
        <v>69</v>
      </c>
      <c r="J8" s="12">
        <v>64</v>
      </c>
      <c r="K8" s="35"/>
    </row>
    <row r="9" spans="1:11" x14ac:dyDescent="0.25">
      <c r="A9" s="10" t="s">
        <v>12</v>
      </c>
      <c r="B9" s="7" t="str">
        <f>VLOOKUP($A9,'Locality Breakdowns'!$E:F,2,FALSE)</f>
        <v>North Central</v>
      </c>
      <c r="C9" s="7" t="str">
        <f>VLOOKUP($A9,'Locality Breakdowns'!$E:G,3,FALSE)</f>
        <v>Black Rock</v>
      </c>
      <c r="D9" s="10">
        <v>2009</v>
      </c>
      <c r="E9" s="9">
        <v>0</v>
      </c>
      <c r="F9" s="9">
        <v>9</v>
      </c>
      <c r="G9" s="9">
        <v>11</v>
      </c>
      <c r="H9" s="9">
        <v>15</v>
      </c>
      <c r="I9" s="12">
        <v>2</v>
      </c>
      <c r="J9" s="12">
        <v>7</v>
      </c>
      <c r="K9" s="35"/>
    </row>
    <row r="10" spans="1:11" x14ac:dyDescent="0.25">
      <c r="A10" s="10" t="s">
        <v>13</v>
      </c>
      <c r="B10" s="7" t="str">
        <f>VLOOKUP($A10,'Locality Breakdowns'!$E:F,2,FALSE)</f>
        <v>North Central</v>
      </c>
      <c r="C10" s="7" t="str">
        <f>VLOOKUP($A10,'Locality Breakdowns'!$E:G,3,FALSE)</f>
        <v>Black Rock</v>
      </c>
      <c r="D10" s="10">
        <v>2009</v>
      </c>
      <c r="E10" s="9">
        <v>5</v>
      </c>
      <c r="F10" s="9">
        <v>4</v>
      </c>
      <c r="G10" s="9">
        <v>11</v>
      </c>
      <c r="H10" s="9">
        <v>9</v>
      </c>
      <c r="I10" s="12">
        <v>4</v>
      </c>
      <c r="J10" s="12">
        <v>0</v>
      </c>
      <c r="K10" s="35"/>
    </row>
    <row r="11" spans="1:11" x14ac:dyDescent="0.25">
      <c r="A11" s="13" t="s">
        <v>14</v>
      </c>
      <c r="B11" s="7" t="str">
        <f>VLOOKUP($A11,'Locality Breakdowns'!$E:F,2,FALSE)</f>
        <v>North Central</v>
      </c>
      <c r="C11" s="7" t="str">
        <f>VLOOKUP($A11,'Locality Breakdowns'!$E:G,3,FALSE)</f>
        <v>Smith/Reese</v>
      </c>
      <c r="D11" s="10">
        <v>2009</v>
      </c>
      <c r="E11" s="16">
        <v>10</v>
      </c>
      <c r="F11" s="16">
        <v>39</v>
      </c>
      <c r="G11" s="16">
        <v>27</v>
      </c>
      <c r="H11" s="16">
        <v>25</v>
      </c>
      <c r="I11" s="11">
        <v>27</v>
      </c>
      <c r="J11" s="11">
        <v>12</v>
      </c>
      <c r="K11" s="35"/>
    </row>
    <row r="12" spans="1:11" x14ac:dyDescent="0.25">
      <c r="A12" s="6" t="s">
        <v>15</v>
      </c>
      <c r="B12" s="7" t="str">
        <f>VLOOKUP($A12,'Locality Breakdowns'!$E:F,2,FALSE)</f>
        <v>Elko Stewardship</v>
      </c>
      <c r="C12" s="7" t="str">
        <f>VLOOKUP($A12,'Locality Breakdowns'!$E:G,3,FALSE)</f>
        <v>Owyhee</v>
      </c>
      <c r="D12" s="10">
        <v>2009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36"/>
    </row>
    <row r="13" spans="1:11" x14ac:dyDescent="0.25">
      <c r="A13" s="6" t="s">
        <v>16</v>
      </c>
      <c r="B13" s="7" t="str">
        <f>VLOOKUP($A13,'Locality Breakdowns'!$E:F,2,FALSE)</f>
        <v>Elko Stewardship</v>
      </c>
      <c r="C13" s="7" t="str">
        <f>VLOOKUP($A13,'Locality Breakdowns'!$E:G,3,FALSE)</f>
        <v>Owyhee</v>
      </c>
      <c r="D13" s="10">
        <v>2009</v>
      </c>
      <c r="E13" s="5">
        <v>1</v>
      </c>
      <c r="F13" s="5">
        <v>5</v>
      </c>
      <c r="G13" s="5">
        <v>17</v>
      </c>
      <c r="H13" s="5">
        <v>13</v>
      </c>
      <c r="I13" s="5">
        <v>4</v>
      </c>
      <c r="J13" s="5">
        <v>1</v>
      </c>
      <c r="K13" s="36"/>
    </row>
    <row r="14" spans="1:11" x14ac:dyDescent="0.25">
      <c r="A14" s="6" t="s">
        <v>17</v>
      </c>
      <c r="B14" s="7" t="str">
        <f>VLOOKUP($A14,'Locality Breakdowns'!$E:F,2,FALSE)</f>
        <v>Elko Stewardship</v>
      </c>
      <c r="C14" s="7" t="str">
        <f>VLOOKUP($A14,'Locality Breakdowns'!$E:G,3,FALSE)</f>
        <v>Central Elko</v>
      </c>
      <c r="D14" s="10">
        <v>2009</v>
      </c>
      <c r="E14" s="5">
        <v>31</v>
      </c>
      <c r="F14" s="5">
        <v>79</v>
      </c>
      <c r="G14" s="5">
        <v>77</v>
      </c>
      <c r="H14" s="5">
        <v>87</v>
      </c>
      <c r="I14" s="5">
        <v>40</v>
      </c>
      <c r="J14" s="5">
        <v>39</v>
      </c>
      <c r="K14" s="36"/>
    </row>
    <row r="15" spans="1:11" x14ac:dyDescent="0.25">
      <c r="A15" s="6" t="s">
        <v>18</v>
      </c>
      <c r="B15" s="7" t="str">
        <f>VLOOKUP($A15,'Locality Breakdowns'!$E:F,2,FALSE)</f>
        <v>Elko Stewardship</v>
      </c>
      <c r="C15" s="7" t="str">
        <f>VLOOKUP($A15,'Locality Breakdowns'!$E:G,3,FALSE)</f>
        <v>Central Elko</v>
      </c>
      <c r="D15" s="10">
        <v>2009</v>
      </c>
      <c r="E15" s="5">
        <v>1</v>
      </c>
      <c r="F15" s="5">
        <v>3</v>
      </c>
      <c r="G15" s="5">
        <v>7</v>
      </c>
      <c r="H15" s="5">
        <v>2</v>
      </c>
      <c r="I15" s="5">
        <v>3</v>
      </c>
      <c r="J15" s="5">
        <v>0</v>
      </c>
      <c r="K15" s="36"/>
    </row>
    <row r="16" spans="1:11" x14ac:dyDescent="0.25">
      <c r="A16" s="6" t="s">
        <v>19</v>
      </c>
      <c r="B16" s="7" t="str">
        <f>VLOOKUP($A16,'Locality Breakdowns'!$E:F,2,FALSE)</f>
        <v>Elko Stewardship</v>
      </c>
      <c r="C16" s="7" t="str">
        <f>VLOOKUP($A16,'Locality Breakdowns'!$E:G,3,FALSE)</f>
        <v>Central Elko</v>
      </c>
      <c r="D16" s="10">
        <v>2009</v>
      </c>
      <c r="E16" s="5">
        <v>7</v>
      </c>
      <c r="F16" s="5">
        <v>18</v>
      </c>
      <c r="G16" s="5">
        <v>16</v>
      </c>
      <c r="H16" s="5">
        <v>18</v>
      </c>
      <c r="I16" s="5">
        <v>11</v>
      </c>
      <c r="J16" s="5">
        <v>7</v>
      </c>
      <c r="K16" s="36"/>
    </row>
    <row r="17" spans="1:11" x14ac:dyDescent="0.25">
      <c r="A17" s="6" t="s">
        <v>20</v>
      </c>
      <c r="B17" s="7" t="str">
        <f>VLOOKUP($A17,'Locality Breakdowns'!$E:F,2,FALSE)</f>
        <v>Elko Stewardship</v>
      </c>
      <c r="C17" s="7" t="str">
        <f>VLOOKUP($A17,'Locality Breakdowns'!$E:G,3,FALSE)</f>
        <v>Central Elko</v>
      </c>
      <c r="D17" s="10">
        <v>2009</v>
      </c>
      <c r="E17" s="5">
        <v>6</v>
      </c>
      <c r="F17" s="5">
        <v>23</v>
      </c>
      <c r="G17" s="5">
        <v>8</v>
      </c>
      <c r="H17" s="5">
        <v>8</v>
      </c>
      <c r="I17" s="5">
        <v>13</v>
      </c>
      <c r="J17" s="5">
        <v>10</v>
      </c>
      <c r="K17" s="36"/>
    </row>
    <row r="18" spans="1:11" x14ac:dyDescent="0.25">
      <c r="A18" s="6" t="s">
        <v>21</v>
      </c>
      <c r="B18" s="7" t="str">
        <f>VLOOKUP($A18,'Locality Breakdowns'!$E:F,2,FALSE)</f>
        <v>Elko Stewardship</v>
      </c>
      <c r="C18" s="7" t="str">
        <f>VLOOKUP($A18,'Locality Breakdowns'!$E:G,3,FALSE)</f>
        <v>Northeast Elko</v>
      </c>
      <c r="D18" s="10">
        <v>2009</v>
      </c>
      <c r="E18" s="5">
        <v>3</v>
      </c>
      <c r="F18" s="5">
        <v>17</v>
      </c>
      <c r="G18" s="5">
        <v>4</v>
      </c>
      <c r="H18" s="5">
        <v>8</v>
      </c>
      <c r="I18" s="5">
        <v>9</v>
      </c>
      <c r="J18" s="5">
        <v>8</v>
      </c>
      <c r="K18" s="36"/>
    </row>
    <row r="19" spans="1:11" x14ac:dyDescent="0.25">
      <c r="A19" s="6" t="s">
        <v>22</v>
      </c>
      <c r="B19" s="7" t="str">
        <f>VLOOKUP($A19,'Locality Breakdowns'!$E:F,2,FALSE)</f>
        <v>Elko Stewardship</v>
      </c>
      <c r="C19" s="7" t="str">
        <f>VLOOKUP($A19,'Locality Breakdowns'!$E:G,3,FALSE)</f>
        <v>Ruby</v>
      </c>
      <c r="D19" s="10">
        <v>2009</v>
      </c>
      <c r="E19" s="5">
        <v>8</v>
      </c>
      <c r="F19" s="5">
        <v>17</v>
      </c>
      <c r="G19" s="5">
        <v>8</v>
      </c>
      <c r="H19" s="5">
        <v>8</v>
      </c>
      <c r="I19" s="5">
        <v>3</v>
      </c>
      <c r="J19" s="5">
        <v>14</v>
      </c>
      <c r="K19" s="36"/>
    </row>
    <row r="20" spans="1:11" x14ac:dyDescent="0.25">
      <c r="A20" s="6" t="s">
        <v>23</v>
      </c>
      <c r="B20" s="7" t="str">
        <f>VLOOKUP($A20,'Locality Breakdowns'!$E:F,2,FALSE)</f>
        <v>Elko Stewardship</v>
      </c>
      <c r="C20" s="7" t="str">
        <f>VLOOKUP($A20,'Locality Breakdowns'!$E:G,3,FALSE)</f>
        <v>Ruby</v>
      </c>
      <c r="D20" s="10">
        <v>2009</v>
      </c>
      <c r="E20" s="5">
        <v>3</v>
      </c>
      <c r="F20" s="5">
        <v>21</v>
      </c>
      <c r="G20" s="5">
        <v>32</v>
      </c>
      <c r="H20" s="5">
        <v>35</v>
      </c>
      <c r="I20" s="5">
        <v>12</v>
      </c>
      <c r="J20" s="5">
        <v>9</v>
      </c>
      <c r="K20" s="36"/>
    </row>
    <row r="21" spans="1:11" x14ac:dyDescent="0.25">
      <c r="A21" s="6" t="s">
        <v>24</v>
      </c>
      <c r="B21" s="7" t="str">
        <f>VLOOKUP($A21,'Locality Breakdowns'!$E:F,2,FALSE)</f>
        <v>Elko Stewardship</v>
      </c>
      <c r="C21" s="7" t="str">
        <f>VLOOKUP($A21,'Locality Breakdowns'!$E:G,3,FALSE)</f>
        <v>East High Desert</v>
      </c>
      <c r="D21" s="10">
        <v>2009</v>
      </c>
      <c r="E21" s="9" t="s">
        <v>37</v>
      </c>
      <c r="F21" s="9" t="s">
        <v>37</v>
      </c>
      <c r="G21" s="9" t="s">
        <v>37</v>
      </c>
      <c r="H21" s="9" t="s">
        <v>37</v>
      </c>
      <c r="I21" s="9" t="s">
        <v>37</v>
      </c>
      <c r="J21" s="9" t="s">
        <v>37</v>
      </c>
      <c r="K21" s="36"/>
    </row>
    <row r="22" spans="1:11" x14ac:dyDescent="0.25">
      <c r="A22" s="6" t="s">
        <v>25</v>
      </c>
      <c r="B22" s="7" t="str">
        <f>VLOOKUP($A22,'Locality Breakdowns'!$E:F,2,FALSE)</f>
        <v>South Central</v>
      </c>
      <c r="C22" s="7" t="str">
        <f>VLOOKUP($A22,'Locality Breakdowns'!$E:G,3,FALSE)</f>
        <v>Central Great Basin</v>
      </c>
      <c r="D22" s="10">
        <v>2009</v>
      </c>
      <c r="E22" s="5">
        <v>7</v>
      </c>
      <c r="F22" s="5">
        <v>7</v>
      </c>
      <c r="G22" s="5">
        <v>13</v>
      </c>
      <c r="H22" s="5">
        <v>13</v>
      </c>
      <c r="I22" s="5">
        <v>6</v>
      </c>
      <c r="J22" s="5">
        <v>1</v>
      </c>
      <c r="K22" s="36"/>
    </row>
    <row r="23" spans="1:11" x14ac:dyDescent="0.25">
      <c r="A23" s="6" t="s">
        <v>26</v>
      </c>
      <c r="B23" s="7" t="str">
        <f>VLOOKUP($A23,'Locality Breakdowns'!$E:F,2,FALSE)</f>
        <v>South Central</v>
      </c>
      <c r="C23" s="7" t="str">
        <f>VLOOKUP($A23,'Locality Breakdowns'!$E:G,3,FALSE)</f>
        <v>Central Great Basin</v>
      </c>
      <c r="D23" s="10">
        <v>2009</v>
      </c>
      <c r="E23" s="5">
        <v>6</v>
      </c>
      <c r="F23" s="5">
        <v>6</v>
      </c>
      <c r="G23" s="5">
        <v>8</v>
      </c>
      <c r="H23" s="5">
        <v>9</v>
      </c>
      <c r="I23" s="5">
        <v>5</v>
      </c>
      <c r="J23" s="5">
        <v>1</v>
      </c>
      <c r="K23" s="36"/>
    </row>
    <row r="24" spans="1:11" x14ac:dyDescent="0.25">
      <c r="A24" s="6" t="s">
        <v>27</v>
      </c>
      <c r="B24" s="7" t="str">
        <f>VLOOKUP($A24,'Locality Breakdowns'!$E:F,2,FALSE)</f>
        <v>South Central</v>
      </c>
      <c r="C24" s="7" t="str">
        <f>VLOOKUP($A24,'Locality Breakdowns'!$E:G,3,FALSE)</f>
        <v>Central Great Basin</v>
      </c>
      <c r="D24" s="10">
        <v>2009</v>
      </c>
      <c r="E24" s="5">
        <v>9</v>
      </c>
      <c r="F24" s="5">
        <v>37</v>
      </c>
      <c r="G24" s="5">
        <v>22</v>
      </c>
      <c r="H24" s="5">
        <v>49</v>
      </c>
      <c r="I24" s="5">
        <v>24</v>
      </c>
      <c r="J24" s="5">
        <v>13</v>
      </c>
      <c r="K24" s="36"/>
    </row>
    <row r="25" spans="1:11" x14ac:dyDescent="0.25">
      <c r="A25" s="6" t="s">
        <v>28</v>
      </c>
      <c r="B25" s="7" t="str">
        <f>VLOOKUP($A25,'Locality Breakdowns'!$E:F,2,FALSE)</f>
        <v>South Central</v>
      </c>
      <c r="C25" s="7" t="str">
        <f>VLOOKUP($A25,'Locality Breakdowns'!$E:G,3,FALSE)</f>
        <v>Northwest Interior</v>
      </c>
      <c r="D25" s="10">
        <v>2009</v>
      </c>
      <c r="E25" s="9" t="s">
        <v>37</v>
      </c>
      <c r="F25" s="9" t="s">
        <v>37</v>
      </c>
      <c r="G25" s="9" t="s">
        <v>37</v>
      </c>
      <c r="H25" s="9" t="s">
        <v>37</v>
      </c>
      <c r="I25" s="9" t="s">
        <v>37</v>
      </c>
      <c r="J25" s="9" t="s">
        <v>37</v>
      </c>
      <c r="K25" s="36"/>
    </row>
    <row r="26" spans="1:11" x14ac:dyDescent="0.25">
      <c r="A26" s="6" t="s">
        <v>29</v>
      </c>
      <c r="B26" s="7" t="str">
        <f>VLOOKUP($A26,'Locality Breakdowns'!$E:F,2,FALSE)</f>
        <v>South Central</v>
      </c>
      <c r="C26" s="7" t="str">
        <f>VLOOKUP($A26,'Locality Breakdowns'!$E:G,3,FALSE)</f>
        <v>Northwest Interior</v>
      </c>
      <c r="D26" s="10">
        <v>2009</v>
      </c>
      <c r="E26" s="9" t="s">
        <v>37</v>
      </c>
      <c r="F26" s="9" t="s">
        <v>37</v>
      </c>
      <c r="G26" s="9" t="s">
        <v>37</v>
      </c>
      <c r="H26" s="9" t="s">
        <v>37</v>
      </c>
      <c r="I26" s="9" t="s">
        <v>37</v>
      </c>
      <c r="J26" s="9" t="s">
        <v>37</v>
      </c>
      <c r="K26" s="36"/>
    </row>
    <row r="27" spans="1:11" x14ac:dyDescent="0.25">
      <c r="A27" s="6" t="s">
        <v>30</v>
      </c>
      <c r="B27" s="7" t="str">
        <f>VLOOKUP($A27,'Locality Breakdowns'!$E:F,2,FALSE)</f>
        <v>South Central</v>
      </c>
      <c r="C27" s="7" t="str">
        <f>VLOOKUP($A27,'Locality Breakdowns'!$E:G,3,FALSE)</f>
        <v>Central Great Basin</v>
      </c>
      <c r="D27" s="10">
        <v>2009</v>
      </c>
      <c r="E27" s="5">
        <v>1</v>
      </c>
      <c r="F27" s="5">
        <v>5</v>
      </c>
      <c r="G27" s="5">
        <v>4</v>
      </c>
      <c r="H27" s="5">
        <v>4</v>
      </c>
      <c r="I27" s="5">
        <v>2</v>
      </c>
      <c r="J27" s="5">
        <v>3</v>
      </c>
      <c r="K27" s="36"/>
    </row>
    <row r="28" spans="1:11" x14ac:dyDescent="0.25">
      <c r="A28" s="6" t="s">
        <v>31</v>
      </c>
      <c r="B28" s="7" t="str">
        <f>VLOOKUP($A28,'Locality Breakdowns'!$E:F,2,FALSE)</f>
        <v>South Central</v>
      </c>
      <c r="C28" s="7" t="str">
        <f>VLOOKUP($A28,'Locality Breakdowns'!$E:G,3,FALSE)</f>
        <v>Central Great Basin</v>
      </c>
      <c r="D28" s="10">
        <v>2009</v>
      </c>
      <c r="E28" s="5">
        <v>18</v>
      </c>
      <c r="F28" s="5">
        <v>43</v>
      </c>
      <c r="G28" s="5">
        <v>30</v>
      </c>
      <c r="H28" s="5">
        <v>36</v>
      </c>
      <c r="I28" s="5">
        <v>31</v>
      </c>
      <c r="J28" s="5">
        <v>12</v>
      </c>
      <c r="K28" s="36"/>
    </row>
    <row r="29" spans="1:11" x14ac:dyDescent="0.25">
      <c r="A29" s="6" t="s">
        <v>32</v>
      </c>
      <c r="B29" s="7" t="str">
        <f>VLOOKUP($A29,'Locality Breakdowns'!$E:F,2,FALSE)</f>
        <v>White Pine</v>
      </c>
      <c r="C29" s="7" t="str">
        <f>VLOOKUP($A29,'Locality Breakdowns'!$E:G,3,FALSE)</f>
        <v>Butte/Buck/White Pine</v>
      </c>
      <c r="D29" s="10">
        <v>2009</v>
      </c>
      <c r="E29" s="5">
        <v>5</v>
      </c>
      <c r="F29" s="5">
        <v>15</v>
      </c>
      <c r="G29" s="5">
        <v>23</v>
      </c>
      <c r="H29" s="5">
        <v>21</v>
      </c>
      <c r="I29" s="5">
        <v>15</v>
      </c>
      <c r="J29" s="5">
        <v>0</v>
      </c>
      <c r="K29" s="36"/>
    </row>
    <row r="30" spans="1:11" x14ac:dyDescent="0.25">
      <c r="A30" s="6" t="s">
        <v>33</v>
      </c>
      <c r="B30" s="7" t="str">
        <f>VLOOKUP($A30,'Locality Breakdowns'!$E:F,2,FALSE)</f>
        <v>White Pine</v>
      </c>
      <c r="C30" s="7" t="str">
        <f>VLOOKUP($A30,'Locality Breakdowns'!$E:G,3,FALSE)</f>
        <v>East High Desert</v>
      </c>
      <c r="D30" s="10">
        <v>2009</v>
      </c>
      <c r="E30" s="5">
        <v>3</v>
      </c>
      <c r="F30" s="5">
        <v>9</v>
      </c>
      <c r="G30" s="5">
        <v>2</v>
      </c>
      <c r="H30" s="5">
        <v>1</v>
      </c>
      <c r="I30" s="5">
        <v>5</v>
      </c>
      <c r="J30" s="5">
        <v>4</v>
      </c>
      <c r="K30" s="36"/>
    </row>
    <row r="31" spans="1:11" x14ac:dyDescent="0.25">
      <c r="A31" s="6" t="s">
        <v>34</v>
      </c>
      <c r="B31" s="7" t="str">
        <f>VLOOKUP($A31,'Locality Breakdowns'!$E:F,2,FALSE)</f>
        <v>White Pine</v>
      </c>
      <c r="C31" s="7" t="str">
        <f>VLOOKUP($A31,'Locality Breakdowns'!$E:G,3,FALSE)</f>
        <v>Southeastern Nevada</v>
      </c>
      <c r="D31" s="10">
        <v>2009</v>
      </c>
      <c r="E31" s="9" t="s">
        <v>37</v>
      </c>
      <c r="F31" s="9" t="s">
        <v>37</v>
      </c>
      <c r="G31" s="9" t="s">
        <v>37</v>
      </c>
      <c r="H31" s="9" t="s">
        <v>37</v>
      </c>
      <c r="I31" s="9" t="s">
        <v>37</v>
      </c>
      <c r="J31" s="9" t="s">
        <v>37</v>
      </c>
      <c r="K31" s="36"/>
    </row>
    <row r="32" spans="1:11" x14ac:dyDescent="0.25">
      <c r="A32" s="6" t="s">
        <v>35</v>
      </c>
      <c r="B32" s="7" t="str">
        <f>VLOOKUP($A32,'Locality Breakdowns'!$E:F,2,FALSE)</f>
        <v>White Pine</v>
      </c>
      <c r="C32" s="7" t="str">
        <f>VLOOKUP($A32,'Locality Breakdowns'!$E:G,3,FALSE)</f>
        <v>Southeastern Nevada</v>
      </c>
      <c r="D32" s="10">
        <v>2009</v>
      </c>
      <c r="E32" s="5">
        <v>3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36"/>
    </row>
    <row r="33" spans="1:11" x14ac:dyDescent="0.25">
      <c r="A33" s="7" t="s">
        <v>38</v>
      </c>
      <c r="B33" s="7" t="str">
        <f>VLOOKUP($A33,'Locality Breakdowns'!$E:F,2,FALSE)</f>
        <v>South Central</v>
      </c>
      <c r="C33" s="7" t="str">
        <f>VLOOKUP($A33,'Locality Breakdowns'!$E:G,3,FALSE)</f>
        <v>Monitor</v>
      </c>
      <c r="D33" s="10">
        <v>2009</v>
      </c>
      <c r="E33" s="8">
        <v>8</v>
      </c>
      <c r="F33" s="8">
        <v>44</v>
      </c>
      <c r="G33" s="8">
        <v>43</v>
      </c>
      <c r="H33" s="8">
        <v>41</v>
      </c>
      <c r="I33" s="8">
        <v>23</v>
      </c>
      <c r="J33" s="8">
        <v>21</v>
      </c>
      <c r="K33" s="36"/>
    </row>
    <row r="34" spans="1:11" x14ac:dyDescent="0.25">
      <c r="A34" s="7" t="s">
        <v>39</v>
      </c>
      <c r="B34" s="7" t="str">
        <f>VLOOKUP($A34,'Locality Breakdowns'!$E:F,2,FALSE)</f>
        <v>South Central</v>
      </c>
      <c r="C34" s="7" t="str">
        <f>VLOOKUP($A34,'Locality Breakdowns'!$E:G,3,FALSE)</f>
        <v>Smith/Reese</v>
      </c>
      <c r="D34" s="10">
        <v>2009</v>
      </c>
      <c r="E34" s="8">
        <v>1</v>
      </c>
      <c r="F34" s="8">
        <v>14</v>
      </c>
      <c r="G34" s="8">
        <v>5</v>
      </c>
      <c r="H34" s="8">
        <v>6</v>
      </c>
      <c r="I34" s="8">
        <v>12</v>
      </c>
      <c r="J34" s="8">
        <v>2</v>
      </c>
      <c r="K34" s="36"/>
    </row>
    <row r="35" spans="1:11" x14ac:dyDescent="0.25">
      <c r="A35" s="7" t="s">
        <v>40</v>
      </c>
      <c r="B35" s="7" t="s">
        <v>37</v>
      </c>
      <c r="C35" s="7" t="s">
        <v>37</v>
      </c>
      <c r="D35" s="10">
        <v>2009</v>
      </c>
      <c r="E35" s="8">
        <v>5</v>
      </c>
      <c r="F35" s="8">
        <v>10</v>
      </c>
      <c r="G35" s="8">
        <v>5</v>
      </c>
      <c r="H35" s="8">
        <v>6</v>
      </c>
      <c r="I35" s="8">
        <v>8</v>
      </c>
      <c r="J35" s="8">
        <v>2</v>
      </c>
      <c r="K35" s="36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E597-F60E-4333-BA93-56F835F5FD5D}">
  <dimension ref="A1:K34"/>
  <sheetViews>
    <sheetView workbookViewId="0">
      <selection activeCell="A2" sqref="A2:J34"/>
    </sheetView>
  </sheetViews>
  <sheetFormatPr defaultRowHeight="15" x14ac:dyDescent="0.25"/>
  <cols>
    <col min="1" max="2" width="20.42578125" customWidth="1"/>
    <col min="3" max="3" width="20.5703125" customWidth="1"/>
  </cols>
  <sheetData>
    <row r="1" spans="1:11" x14ac:dyDescent="0.25">
      <c r="A1" s="4" t="s">
        <v>78</v>
      </c>
      <c r="B1" t="s">
        <v>80</v>
      </c>
      <c r="C1" t="s">
        <v>124</v>
      </c>
      <c r="D1" s="5" t="s">
        <v>36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1" x14ac:dyDescent="0.25">
      <c r="A2" s="10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10">
        <v>2008</v>
      </c>
      <c r="E2" s="9">
        <v>6</v>
      </c>
      <c r="F2" s="9">
        <v>23</v>
      </c>
      <c r="G2" s="9">
        <v>32</v>
      </c>
      <c r="H2" s="9">
        <v>43</v>
      </c>
      <c r="I2" s="11">
        <v>14</v>
      </c>
      <c r="J2" s="11">
        <v>9</v>
      </c>
      <c r="K2" s="35"/>
    </row>
    <row r="3" spans="1:11" x14ac:dyDescent="0.25">
      <c r="A3" s="10" t="s">
        <v>2</v>
      </c>
      <c r="B3" s="7" t="str">
        <f>VLOOKUP($A3,'Locality Breakdowns'!$E:F,2,FALSE)</f>
        <v>Washoe-Lassen-Modoc</v>
      </c>
      <c r="C3" s="7" t="str">
        <f>VLOOKUP($A3,'Locality Breakdowns'!$E:G,3,FALSE)</f>
        <v>Lassen/South Washoe</v>
      </c>
      <c r="D3" s="10">
        <v>2008</v>
      </c>
      <c r="E3" s="9">
        <v>3</v>
      </c>
      <c r="F3" s="9">
        <v>1</v>
      </c>
      <c r="G3" s="9">
        <v>9</v>
      </c>
      <c r="H3" s="9">
        <v>11</v>
      </c>
      <c r="I3" s="11">
        <v>0</v>
      </c>
      <c r="J3" s="11">
        <v>1</v>
      </c>
      <c r="K3" s="35"/>
    </row>
    <row r="4" spans="1:11" x14ac:dyDescent="0.25">
      <c r="A4" s="10" t="s">
        <v>77</v>
      </c>
      <c r="B4" s="7" t="str">
        <f>VLOOKUP($A4,'Locality Breakdowns'!$E:F,2,FALSE)</f>
        <v>Washoe-Lassen-Modoc</v>
      </c>
      <c r="C4" s="7" t="str">
        <f>VLOOKUP($A4,'Locality Breakdowns'!$E:G,3,FALSE)</f>
        <v>Northwest Great Basin (NV)</v>
      </c>
      <c r="D4" s="10">
        <v>2008</v>
      </c>
      <c r="E4" s="9">
        <v>2</v>
      </c>
      <c r="F4" s="9">
        <v>19</v>
      </c>
      <c r="G4" s="9">
        <v>17</v>
      </c>
      <c r="H4" s="9">
        <v>25</v>
      </c>
      <c r="I4" s="11">
        <v>3</v>
      </c>
      <c r="J4" s="11">
        <v>17</v>
      </c>
      <c r="K4" s="35"/>
    </row>
    <row r="5" spans="1:11" x14ac:dyDescent="0.25">
      <c r="A5" s="10" t="s">
        <v>3</v>
      </c>
      <c r="B5" s="7" t="str">
        <f>VLOOKUP($A5,'Locality Breakdowns'!$E:F,2,FALSE)</f>
        <v>Washoe-Lassen-Modoc</v>
      </c>
      <c r="C5" s="7" t="str">
        <f>VLOOKUP($A5,'Locality Breakdowns'!$E:G,3,FALSE)</f>
        <v>Northwest Great Basin (NV)</v>
      </c>
      <c r="D5" s="10">
        <v>2008</v>
      </c>
      <c r="E5" s="9">
        <v>0</v>
      </c>
      <c r="F5" s="9">
        <v>1</v>
      </c>
      <c r="G5" s="9">
        <v>2</v>
      </c>
      <c r="H5" s="9">
        <v>9</v>
      </c>
      <c r="I5" s="11">
        <v>0</v>
      </c>
      <c r="J5" s="11">
        <v>1</v>
      </c>
      <c r="K5" s="35"/>
    </row>
    <row r="6" spans="1:11" x14ac:dyDescent="0.25">
      <c r="A6" s="10" t="s">
        <v>4</v>
      </c>
      <c r="B6" s="7" t="s">
        <v>37</v>
      </c>
      <c r="C6" s="7" t="s">
        <v>37</v>
      </c>
      <c r="D6" s="10">
        <v>2008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37</v>
      </c>
      <c r="K6" s="35"/>
    </row>
    <row r="7" spans="1:11" x14ac:dyDescent="0.25">
      <c r="A7" s="10" t="s">
        <v>6</v>
      </c>
      <c r="B7" s="7" t="str">
        <f>VLOOKUP($A7,'Locality Breakdowns'!$E:F,2,FALSE)</f>
        <v>North Central</v>
      </c>
      <c r="C7" s="7" t="str">
        <f>VLOOKUP($A7,'Locality Breakdowns'!$E:G,3,FALSE)</f>
        <v>Owyhee</v>
      </c>
      <c r="D7" s="10">
        <v>2008</v>
      </c>
      <c r="E7" s="9">
        <v>13</v>
      </c>
      <c r="F7" s="9">
        <v>33</v>
      </c>
      <c r="G7" s="9">
        <v>26</v>
      </c>
      <c r="H7" s="9">
        <v>35</v>
      </c>
      <c r="I7" s="12">
        <v>10</v>
      </c>
      <c r="J7" s="12">
        <v>23</v>
      </c>
      <c r="K7" s="35"/>
    </row>
    <row r="8" spans="1:11" x14ac:dyDescent="0.25">
      <c r="A8" s="10" t="s">
        <v>11</v>
      </c>
      <c r="B8" s="7" t="str">
        <f>VLOOKUP($A8,'Locality Breakdowns'!$E:F,2,FALSE)</f>
        <v>North Central</v>
      </c>
      <c r="C8" s="7" t="str">
        <f>VLOOKUP($A8,'Locality Breakdowns'!$E:G,3,FALSE)</f>
        <v>Lone Willow</v>
      </c>
      <c r="D8" s="10">
        <v>2008</v>
      </c>
      <c r="E8" s="9">
        <v>19</v>
      </c>
      <c r="F8" s="9">
        <v>75</v>
      </c>
      <c r="G8" s="9">
        <v>84</v>
      </c>
      <c r="H8" s="9">
        <v>74</v>
      </c>
      <c r="I8" s="12">
        <v>28</v>
      </c>
      <c r="J8" s="12">
        <v>47</v>
      </c>
      <c r="K8" s="35"/>
    </row>
    <row r="9" spans="1:11" x14ac:dyDescent="0.25">
      <c r="A9" s="10" t="s">
        <v>12</v>
      </c>
      <c r="B9" s="7" t="str">
        <f>VLOOKUP($A9,'Locality Breakdowns'!$E:F,2,FALSE)</f>
        <v>North Central</v>
      </c>
      <c r="C9" s="7" t="str">
        <f>VLOOKUP($A9,'Locality Breakdowns'!$E:G,3,FALSE)</f>
        <v>Black Rock</v>
      </c>
      <c r="D9" s="10">
        <v>2008</v>
      </c>
      <c r="E9" s="9">
        <v>4</v>
      </c>
      <c r="F9" s="9">
        <v>8</v>
      </c>
      <c r="G9" s="9">
        <v>6</v>
      </c>
      <c r="H9" s="9">
        <v>1</v>
      </c>
      <c r="I9" s="12">
        <v>2</v>
      </c>
      <c r="J9" s="12">
        <v>6</v>
      </c>
      <c r="K9" s="35"/>
    </row>
    <row r="10" spans="1:11" x14ac:dyDescent="0.25">
      <c r="A10" s="10" t="s">
        <v>13</v>
      </c>
      <c r="B10" s="7" t="str">
        <f>VLOOKUP($A10,'Locality Breakdowns'!$E:F,2,FALSE)</f>
        <v>North Central</v>
      </c>
      <c r="C10" s="7" t="str">
        <f>VLOOKUP($A10,'Locality Breakdowns'!$E:G,3,FALSE)</f>
        <v>Black Rock</v>
      </c>
      <c r="D10" s="10">
        <v>2008</v>
      </c>
      <c r="E10" s="9">
        <v>0</v>
      </c>
      <c r="F10" s="9">
        <v>0</v>
      </c>
      <c r="G10" s="9">
        <v>1</v>
      </c>
      <c r="H10" s="9">
        <v>1</v>
      </c>
      <c r="I10" s="12">
        <v>0</v>
      </c>
      <c r="J10" s="12">
        <v>0</v>
      </c>
      <c r="K10" s="35"/>
    </row>
    <row r="11" spans="1:11" x14ac:dyDescent="0.25">
      <c r="A11" s="13" t="s">
        <v>14</v>
      </c>
      <c r="B11" s="7" t="str">
        <f>VLOOKUP($A11,'Locality Breakdowns'!$E:F,2,FALSE)</f>
        <v>North Central</v>
      </c>
      <c r="C11" s="7" t="str">
        <f>VLOOKUP($A11,'Locality Breakdowns'!$E:G,3,FALSE)</f>
        <v>Smith/Reese</v>
      </c>
      <c r="D11" s="10">
        <v>2008</v>
      </c>
      <c r="E11" s="16">
        <v>35</v>
      </c>
      <c r="F11" s="16">
        <v>33</v>
      </c>
      <c r="G11" s="16">
        <v>21</v>
      </c>
      <c r="H11" s="16">
        <v>20</v>
      </c>
      <c r="I11" s="11">
        <v>12</v>
      </c>
      <c r="J11" s="11">
        <v>21</v>
      </c>
      <c r="K11" s="35"/>
    </row>
    <row r="12" spans="1:11" x14ac:dyDescent="0.25">
      <c r="A12" s="6" t="s">
        <v>15</v>
      </c>
      <c r="B12" s="7" t="str">
        <f>VLOOKUP($A12,'Locality Breakdowns'!$E:F,2,FALSE)</f>
        <v>Elko Stewardship</v>
      </c>
      <c r="C12" s="7" t="str">
        <f>VLOOKUP($A12,'Locality Breakdowns'!$E:G,3,FALSE)</f>
        <v>Owyhee</v>
      </c>
      <c r="D12" s="10">
        <v>2008</v>
      </c>
      <c r="E12" s="5">
        <v>0</v>
      </c>
      <c r="F12" s="5">
        <v>0</v>
      </c>
      <c r="G12" s="5">
        <v>0</v>
      </c>
      <c r="H12" s="5">
        <v>1</v>
      </c>
      <c r="I12" s="5">
        <v>0</v>
      </c>
      <c r="J12" s="5">
        <v>0</v>
      </c>
      <c r="K12" s="36"/>
    </row>
    <row r="13" spans="1:11" x14ac:dyDescent="0.25">
      <c r="A13" s="6" t="s">
        <v>16</v>
      </c>
      <c r="B13" s="7" t="str">
        <f>VLOOKUP($A13,'Locality Breakdowns'!$E:F,2,FALSE)</f>
        <v>Elko Stewardship</v>
      </c>
      <c r="C13" s="7" t="str">
        <f>VLOOKUP($A13,'Locality Breakdowns'!$E:G,3,FALSE)</f>
        <v>Owyhee</v>
      </c>
      <c r="D13" s="10">
        <v>2008</v>
      </c>
      <c r="E13" s="5">
        <v>8</v>
      </c>
      <c r="F13" s="5">
        <v>4</v>
      </c>
      <c r="G13" s="5">
        <v>8</v>
      </c>
      <c r="H13" s="5">
        <v>5</v>
      </c>
      <c r="I13" s="5">
        <v>1</v>
      </c>
      <c r="J13" s="5">
        <v>3</v>
      </c>
      <c r="K13" s="36"/>
    </row>
    <row r="14" spans="1:11" x14ac:dyDescent="0.25">
      <c r="A14" s="6" t="s">
        <v>17</v>
      </c>
      <c r="B14" s="7" t="str">
        <f>VLOOKUP($A14,'Locality Breakdowns'!$E:F,2,FALSE)</f>
        <v>Elko Stewardship</v>
      </c>
      <c r="C14" s="7" t="str">
        <f>VLOOKUP($A14,'Locality Breakdowns'!$E:G,3,FALSE)</f>
        <v>Central Elko</v>
      </c>
      <c r="D14" s="10">
        <v>2008</v>
      </c>
      <c r="E14" s="5">
        <v>7</v>
      </c>
      <c r="F14" s="5">
        <v>45</v>
      </c>
      <c r="G14" s="5">
        <v>43</v>
      </c>
      <c r="H14" s="5">
        <v>32</v>
      </c>
      <c r="I14" s="5">
        <v>22</v>
      </c>
      <c r="J14" s="5">
        <v>23</v>
      </c>
      <c r="K14" s="36"/>
    </row>
    <row r="15" spans="1:11" x14ac:dyDescent="0.25">
      <c r="A15" s="6" t="s">
        <v>18</v>
      </c>
      <c r="B15" s="7" t="str">
        <f>VLOOKUP($A15,'Locality Breakdowns'!$E:F,2,FALSE)</f>
        <v>Elko Stewardship</v>
      </c>
      <c r="C15" s="7" t="str">
        <f>VLOOKUP($A15,'Locality Breakdowns'!$E:G,3,FALSE)</f>
        <v>Central Elko</v>
      </c>
      <c r="D15" s="10">
        <v>2008</v>
      </c>
      <c r="E15" s="5">
        <v>2</v>
      </c>
      <c r="F15" s="5">
        <v>1</v>
      </c>
      <c r="G15" s="5">
        <v>0</v>
      </c>
      <c r="H15" s="5">
        <v>0</v>
      </c>
      <c r="I15" s="5">
        <v>0</v>
      </c>
      <c r="J15" s="5">
        <v>1</v>
      </c>
      <c r="K15" s="36"/>
    </row>
    <row r="16" spans="1:11" x14ac:dyDescent="0.25">
      <c r="A16" s="6" t="s">
        <v>19</v>
      </c>
      <c r="B16" s="7" t="str">
        <f>VLOOKUP($A16,'Locality Breakdowns'!$E:F,2,FALSE)</f>
        <v>Elko Stewardship</v>
      </c>
      <c r="C16" s="7" t="str">
        <f>VLOOKUP($A16,'Locality Breakdowns'!$E:G,3,FALSE)</f>
        <v>Central Elko</v>
      </c>
      <c r="D16" s="10">
        <v>2008</v>
      </c>
      <c r="E16" s="5">
        <v>9</v>
      </c>
      <c r="F16" s="5">
        <v>27</v>
      </c>
      <c r="G16" s="5">
        <v>7</v>
      </c>
      <c r="H16" s="5">
        <v>8</v>
      </c>
      <c r="I16" s="5">
        <v>13</v>
      </c>
      <c r="J16" s="5">
        <v>14</v>
      </c>
      <c r="K16" s="36"/>
    </row>
    <row r="17" spans="1:11" x14ac:dyDescent="0.25">
      <c r="A17" s="6" t="s">
        <v>20</v>
      </c>
      <c r="B17" s="7" t="str">
        <f>VLOOKUP($A17,'Locality Breakdowns'!$E:F,2,FALSE)</f>
        <v>Elko Stewardship</v>
      </c>
      <c r="C17" s="7" t="str">
        <f>VLOOKUP($A17,'Locality Breakdowns'!$E:G,3,FALSE)</f>
        <v>Central Elko</v>
      </c>
      <c r="D17" s="10">
        <v>2008</v>
      </c>
      <c r="E17" s="5">
        <v>10</v>
      </c>
      <c r="F17" s="5">
        <v>27</v>
      </c>
      <c r="G17" s="5">
        <v>9</v>
      </c>
      <c r="H17" s="5">
        <v>11</v>
      </c>
      <c r="I17" s="5">
        <v>17</v>
      </c>
      <c r="J17" s="5">
        <v>10</v>
      </c>
      <c r="K17" s="36"/>
    </row>
    <row r="18" spans="1:11" x14ac:dyDescent="0.25">
      <c r="A18" s="6" t="s">
        <v>21</v>
      </c>
      <c r="B18" s="7" t="str">
        <f>VLOOKUP($A18,'Locality Breakdowns'!$E:F,2,FALSE)</f>
        <v>Elko Stewardship</v>
      </c>
      <c r="C18" s="7" t="str">
        <f>VLOOKUP($A18,'Locality Breakdowns'!$E:G,3,FALSE)</f>
        <v>Northeast Elko</v>
      </c>
      <c r="D18" s="10">
        <v>2008</v>
      </c>
      <c r="E18" s="5">
        <v>6</v>
      </c>
      <c r="F18" s="5">
        <v>19</v>
      </c>
      <c r="G18" s="5">
        <v>8</v>
      </c>
      <c r="H18" s="5">
        <v>9</v>
      </c>
      <c r="I18" s="5">
        <v>5</v>
      </c>
      <c r="J18" s="5">
        <v>14</v>
      </c>
      <c r="K18" s="36"/>
    </row>
    <row r="19" spans="1:11" x14ac:dyDescent="0.25">
      <c r="A19" s="6" t="s">
        <v>22</v>
      </c>
      <c r="B19" s="7" t="str">
        <f>VLOOKUP($A19,'Locality Breakdowns'!$E:F,2,FALSE)</f>
        <v>Elko Stewardship</v>
      </c>
      <c r="C19" s="7" t="str">
        <f>VLOOKUP($A19,'Locality Breakdowns'!$E:G,3,FALSE)</f>
        <v>Ruby</v>
      </c>
      <c r="D19" s="10">
        <v>2008</v>
      </c>
      <c r="E19" s="5">
        <v>1</v>
      </c>
      <c r="F19" s="5">
        <v>3</v>
      </c>
      <c r="G19" s="5">
        <v>1</v>
      </c>
      <c r="H19" s="5">
        <v>3</v>
      </c>
      <c r="I19" s="5">
        <v>1</v>
      </c>
      <c r="J19" s="5">
        <v>2</v>
      </c>
      <c r="K19" s="36"/>
    </row>
    <row r="20" spans="1:11" x14ac:dyDescent="0.25">
      <c r="A20" s="6" t="s">
        <v>23</v>
      </c>
      <c r="B20" s="7" t="str">
        <f>VLOOKUP($A20,'Locality Breakdowns'!$E:F,2,FALSE)</f>
        <v>Elko Stewardship</v>
      </c>
      <c r="C20" s="7" t="str">
        <f>VLOOKUP($A20,'Locality Breakdowns'!$E:G,3,FALSE)</f>
        <v>Ruby</v>
      </c>
      <c r="D20" s="10">
        <v>2008</v>
      </c>
      <c r="E20" s="5">
        <v>7</v>
      </c>
      <c r="F20" s="5">
        <v>25</v>
      </c>
      <c r="G20" s="5">
        <v>25</v>
      </c>
      <c r="H20" s="5">
        <v>24</v>
      </c>
      <c r="I20" s="5">
        <v>12</v>
      </c>
      <c r="J20" s="5">
        <v>13</v>
      </c>
      <c r="K20" s="36"/>
    </row>
    <row r="21" spans="1:11" x14ac:dyDescent="0.25">
      <c r="A21" s="6" t="s">
        <v>24</v>
      </c>
      <c r="B21" s="7" t="str">
        <f>VLOOKUP($A21,'Locality Breakdowns'!$E:F,2,FALSE)</f>
        <v>Elko Stewardship</v>
      </c>
      <c r="C21" s="7" t="str">
        <f>VLOOKUP($A21,'Locality Breakdowns'!$E:G,3,FALSE)</f>
        <v>East High Desert</v>
      </c>
      <c r="D21" s="10">
        <v>2008</v>
      </c>
      <c r="E21" s="9" t="s">
        <v>37</v>
      </c>
      <c r="F21" s="9" t="s">
        <v>37</v>
      </c>
      <c r="G21" s="9" t="s">
        <v>37</v>
      </c>
      <c r="H21" s="9" t="s">
        <v>37</v>
      </c>
      <c r="I21" s="9" t="s">
        <v>37</v>
      </c>
      <c r="J21" s="9" t="s">
        <v>37</v>
      </c>
      <c r="K21" s="36"/>
    </row>
    <row r="22" spans="1:11" x14ac:dyDescent="0.25">
      <c r="A22" s="6" t="s">
        <v>25</v>
      </c>
      <c r="B22" s="7" t="str">
        <f>VLOOKUP($A22,'Locality Breakdowns'!$E:F,2,FALSE)</f>
        <v>South Central</v>
      </c>
      <c r="C22" s="7" t="str">
        <f>VLOOKUP($A22,'Locality Breakdowns'!$E:G,3,FALSE)</f>
        <v>Central Great Basin</v>
      </c>
      <c r="D22" s="10">
        <v>2008</v>
      </c>
      <c r="E22" s="5">
        <v>2</v>
      </c>
      <c r="F22" s="5">
        <v>2</v>
      </c>
      <c r="G22" s="5">
        <v>5</v>
      </c>
      <c r="H22" s="5">
        <v>6</v>
      </c>
      <c r="I22" s="5">
        <v>1</v>
      </c>
      <c r="J22" s="5">
        <v>1</v>
      </c>
      <c r="K22" s="36"/>
    </row>
    <row r="23" spans="1:11" x14ac:dyDescent="0.25">
      <c r="A23" s="6" t="s">
        <v>26</v>
      </c>
      <c r="B23" s="7" t="str">
        <f>VLOOKUP($A23,'Locality Breakdowns'!$E:F,2,FALSE)</f>
        <v>South Central</v>
      </c>
      <c r="C23" s="7" t="str">
        <f>VLOOKUP($A23,'Locality Breakdowns'!$E:G,3,FALSE)</f>
        <v>Central Great Basin</v>
      </c>
      <c r="D23" s="10">
        <v>2008</v>
      </c>
      <c r="E23" s="5">
        <v>8</v>
      </c>
      <c r="F23" s="5">
        <v>21</v>
      </c>
      <c r="G23" s="5">
        <v>3</v>
      </c>
      <c r="H23" s="5">
        <v>14</v>
      </c>
      <c r="I23" s="5">
        <v>4</v>
      </c>
      <c r="J23" s="5">
        <v>17</v>
      </c>
      <c r="K23" s="36"/>
    </row>
    <row r="24" spans="1:11" x14ac:dyDescent="0.25">
      <c r="A24" s="6" t="s">
        <v>27</v>
      </c>
      <c r="B24" s="7" t="str">
        <f>VLOOKUP($A24,'Locality Breakdowns'!$E:F,2,FALSE)</f>
        <v>South Central</v>
      </c>
      <c r="C24" s="7" t="str">
        <f>VLOOKUP($A24,'Locality Breakdowns'!$E:G,3,FALSE)</f>
        <v>Central Great Basin</v>
      </c>
      <c r="D24" s="10">
        <v>2008</v>
      </c>
      <c r="E24" s="5">
        <v>31</v>
      </c>
      <c r="F24" s="5">
        <v>51</v>
      </c>
      <c r="G24" s="5">
        <v>36</v>
      </c>
      <c r="H24" s="5">
        <v>51</v>
      </c>
      <c r="I24" s="5">
        <v>26</v>
      </c>
      <c r="J24" s="5">
        <v>25</v>
      </c>
      <c r="K24" s="36"/>
    </row>
    <row r="25" spans="1:11" x14ac:dyDescent="0.25">
      <c r="A25" s="6" t="s">
        <v>28</v>
      </c>
      <c r="B25" s="7" t="str">
        <f>VLOOKUP($A25,'Locality Breakdowns'!$E:F,2,FALSE)</f>
        <v>South Central</v>
      </c>
      <c r="C25" s="7" t="str">
        <f>VLOOKUP($A25,'Locality Breakdowns'!$E:G,3,FALSE)</f>
        <v>Northwest Interior</v>
      </c>
      <c r="D25" s="10">
        <v>2008</v>
      </c>
      <c r="E25" s="9" t="s">
        <v>37</v>
      </c>
      <c r="F25" s="9" t="s">
        <v>37</v>
      </c>
      <c r="G25" s="9" t="s">
        <v>37</v>
      </c>
      <c r="H25" s="9" t="s">
        <v>37</v>
      </c>
      <c r="I25" s="9" t="s">
        <v>37</v>
      </c>
      <c r="J25" s="9" t="s">
        <v>37</v>
      </c>
      <c r="K25" s="36"/>
    </row>
    <row r="26" spans="1:11" x14ac:dyDescent="0.25">
      <c r="A26" s="6" t="s">
        <v>29</v>
      </c>
      <c r="B26" s="7" t="str">
        <f>VLOOKUP($A26,'Locality Breakdowns'!$E:F,2,FALSE)</f>
        <v>South Central</v>
      </c>
      <c r="C26" s="7" t="str">
        <f>VLOOKUP($A26,'Locality Breakdowns'!$E:G,3,FALSE)</f>
        <v>Northwest Interior</v>
      </c>
      <c r="D26" s="10">
        <v>2008</v>
      </c>
      <c r="E26" s="9" t="s">
        <v>37</v>
      </c>
      <c r="F26" s="9" t="s">
        <v>37</v>
      </c>
      <c r="G26" s="9" t="s">
        <v>37</v>
      </c>
      <c r="H26" s="9" t="s">
        <v>37</v>
      </c>
      <c r="I26" s="9" t="s">
        <v>37</v>
      </c>
      <c r="J26" s="9" t="s">
        <v>37</v>
      </c>
      <c r="K26" s="36"/>
    </row>
    <row r="27" spans="1:11" x14ac:dyDescent="0.25">
      <c r="A27" s="6" t="s">
        <v>30</v>
      </c>
      <c r="B27" s="7" t="str">
        <f>VLOOKUP($A27,'Locality Breakdowns'!$E:F,2,FALSE)</f>
        <v>South Central</v>
      </c>
      <c r="C27" s="7" t="str">
        <f>VLOOKUP($A27,'Locality Breakdowns'!$E:G,3,FALSE)</f>
        <v>Central Great Basin</v>
      </c>
      <c r="D27" s="10">
        <v>2008</v>
      </c>
      <c r="E27" s="5">
        <v>2</v>
      </c>
      <c r="F27" s="5">
        <v>4</v>
      </c>
      <c r="G27" s="5">
        <v>0</v>
      </c>
      <c r="H27" s="5">
        <v>4</v>
      </c>
      <c r="I27" s="5">
        <v>1</v>
      </c>
      <c r="J27" s="5">
        <v>3</v>
      </c>
      <c r="K27" s="36"/>
    </row>
    <row r="28" spans="1:11" x14ac:dyDescent="0.25">
      <c r="A28" s="6" t="s">
        <v>31</v>
      </c>
      <c r="B28" s="7" t="str">
        <f>VLOOKUP($A28,'Locality Breakdowns'!$E:F,2,FALSE)</f>
        <v>South Central</v>
      </c>
      <c r="C28" s="7" t="str">
        <f>VLOOKUP($A28,'Locality Breakdowns'!$E:G,3,FALSE)</f>
        <v>Central Great Basin</v>
      </c>
      <c r="D28" s="10">
        <v>2008</v>
      </c>
      <c r="E28" s="5">
        <v>15</v>
      </c>
      <c r="F28" s="5">
        <v>46</v>
      </c>
      <c r="G28" s="5">
        <v>28</v>
      </c>
      <c r="H28" s="5">
        <v>47</v>
      </c>
      <c r="I28" s="5">
        <v>19</v>
      </c>
      <c r="J28" s="5">
        <v>27</v>
      </c>
      <c r="K28" s="36"/>
    </row>
    <row r="29" spans="1:11" x14ac:dyDescent="0.25">
      <c r="A29" s="6" t="s">
        <v>32</v>
      </c>
      <c r="B29" s="7" t="str">
        <f>VLOOKUP($A29,'Locality Breakdowns'!$E:F,2,FALSE)</f>
        <v>White Pine</v>
      </c>
      <c r="C29" s="7" t="str">
        <f>VLOOKUP($A29,'Locality Breakdowns'!$E:G,3,FALSE)</f>
        <v>Butte/Buck/White Pine</v>
      </c>
      <c r="D29" s="10">
        <v>2008</v>
      </c>
      <c r="E29" s="5">
        <v>16</v>
      </c>
      <c r="F29" s="5">
        <v>27</v>
      </c>
      <c r="G29" s="5">
        <v>21</v>
      </c>
      <c r="H29" s="5">
        <v>14</v>
      </c>
      <c r="I29" s="5">
        <v>8</v>
      </c>
      <c r="J29" s="5">
        <v>19</v>
      </c>
      <c r="K29" s="36"/>
    </row>
    <row r="30" spans="1:11" x14ac:dyDescent="0.25">
      <c r="A30" s="6" t="s">
        <v>33</v>
      </c>
      <c r="B30" s="7" t="str">
        <f>VLOOKUP($A30,'Locality Breakdowns'!$E:F,2,FALSE)</f>
        <v>White Pine</v>
      </c>
      <c r="C30" s="7" t="str">
        <f>VLOOKUP($A30,'Locality Breakdowns'!$E:G,3,FALSE)</f>
        <v>East High Desert</v>
      </c>
      <c r="D30" s="10">
        <v>2008</v>
      </c>
      <c r="E30" s="5">
        <v>2</v>
      </c>
      <c r="F30" s="5">
        <v>3</v>
      </c>
      <c r="G30" s="5">
        <v>6</v>
      </c>
      <c r="H30" s="5">
        <v>5</v>
      </c>
      <c r="I30" s="5">
        <v>3</v>
      </c>
      <c r="J30" s="5">
        <v>0</v>
      </c>
      <c r="K30" s="36"/>
    </row>
    <row r="31" spans="1:11" x14ac:dyDescent="0.25">
      <c r="A31" s="6" t="s">
        <v>34</v>
      </c>
      <c r="B31" s="7" t="str">
        <f>VLOOKUP($A31,'Locality Breakdowns'!$E:F,2,FALSE)</f>
        <v>White Pine</v>
      </c>
      <c r="C31" s="7" t="str">
        <f>VLOOKUP($A31,'Locality Breakdowns'!$E:G,3,FALSE)</f>
        <v>Southeastern Nevada</v>
      </c>
      <c r="D31" s="10">
        <v>2008</v>
      </c>
      <c r="E31" s="5">
        <v>0</v>
      </c>
      <c r="F31" s="5">
        <v>1</v>
      </c>
      <c r="G31" s="5">
        <v>1</v>
      </c>
      <c r="H31" s="5">
        <v>0</v>
      </c>
      <c r="I31" s="5">
        <v>0</v>
      </c>
      <c r="J31" s="5">
        <v>0</v>
      </c>
      <c r="K31" s="36"/>
    </row>
    <row r="32" spans="1:11" x14ac:dyDescent="0.25">
      <c r="A32" s="6" t="s">
        <v>35</v>
      </c>
      <c r="B32" s="7" t="str">
        <f>VLOOKUP($A32,'Locality Breakdowns'!$E:F,2,FALSE)</f>
        <v>White Pine</v>
      </c>
      <c r="C32" s="7" t="str">
        <f>VLOOKUP($A32,'Locality Breakdowns'!$E:G,3,FALSE)</f>
        <v>Southeastern Nevada</v>
      </c>
      <c r="D32" s="10">
        <v>2008</v>
      </c>
      <c r="E32" s="9" t="s">
        <v>37</v>
      </c>
      <c r="F32" s="9" t="s">
        <v>37</v>
      </c>
      <c r="G32" s="9" t="s">
        <v>37</v>
      </c>
      <c r="H32" s="9" t="s">
        <v>37</v>
      </c>
      <c r="I32" s="9" t="s">
        <v>37</v>
      </c>
      <c r="J32" s="9" t="s">
        <v>37</v>
      </c>
      <c r="K32" s="36"/>
    </row>
    <row r="33" spans="1:11" x14ac:dyDescent="0.25">
      <c r="A33" s="7" t="s">
        <v>38</v>
      </c>
      <c r="B33" s="7" t="str">
        <f>VLOOKUP($A33,'Locality Breakdowns'!$E:F,2,FALSE)</f>
        <v>South Central</v>
      </c>
      <c r="C33" s="7" t="str">
        <f>VLOOKUP($A33,'Locality Breakdowns'!$E:G,3,FALSE)</f>
        <v>Monitor</v>
      </c>
      <c r="D33" s="10">
        <v>2008</v>
      </c>
      <c r="E33" s="8">
        <v>11</v>
      </c>
      <c r="F33" s="8">
        <v>30</v>
      </c>
      <c r="G33" s="8">
        <v>16</v>
      </c>
      <c r="H33" s="8">
        <v>26</v>
      </c>
      <c r="I33" s="8">
        <v>19</v>
      </c>
      <c r="J33" s="8">
        <v>11</v>
      </c>
      <c r="K33" s="36"/>
    </row>
    <row r="34" spans="1:11" x14ac:dyDescent="0.25">
      <c r="A34" s="7" t="s">
        <v>39</v>
      </c>
      <c r="B34" s="7" t="str">
        <f>VLOOKUP($A34,'Locality Breakdowns'!$E:F,2,FALSE)</f>
        <v>South Central</v>
      </c>
      <c r="C34" s="7" t="str">
        <f>VLOOKUP($A34,'Locality Breakdowns'!$E:G,3,FALSE)</f>
        <v>Smith/Reese</v>
      </c>
      <c r="D34" s="10">
        <v>2008</v>
      </c>
      <c r="E34" s="8">
        <v>0</v>
      </c>
      <c r="F34" s="8">
        <v>8</v>
      </c>
      <c r="G34" s="8">
        <v>6</v>
      </c>
      <c r="H34" s="8">
        <v>6</v>
      </c>
      <c r="I34" s="8">
        <v>7</v>
      </c>
      <c r="J34" s="8">
        <v>1</v>
      </c>
      <c r="K34" s="36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78B1-CD64-448E-B405-9742E520D3AC}">
  <dimension ref="A1:K35"/>
  <sheetViews>
    <sheetView workbookViewId="0">
      <selection activeCell="A2" sqref="A2:J35"/>
    </sheetView>
  </sheetViews>
  <sheetFormatPr defaultRowHeight="15" x14ac:dyDescent="0.25"/>
  <cols>
    <col min="1" max="2" width="19.85546875" customWidth="1"/>
  </cols>
  <sheetData>
    <row r="1" spans="1:11" x14ac:dyDescent="0.25">
      <c r="A1" s="4" t="s">
        <v>78</v>
      </c>
      <c r="B1" t="s">
        <v>80</v>
      </c>
      <c r="C1" t="s">
        <v>124</v>
      </c>
      <c r="D1" s="5" t="s">
        <v>36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1" x14ac:dyDescent="0.25">
      <c r="A2" s="10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10">
        <v>2007</v>
      </c>
      <c r="E2" s="9">
        <v>17</v>
      </c>
      <c r="F2" s="9">
        <v>42</v>
      </c>
      <c r="G2" s="9">
        <v>4</v>
      </c>
      <c r="H2" s="9">
        <v>12</v>
      </c>
      <c r="I2" s="11">
        <v>23</v>
      </c>
      <c r="J2" s="11">
        <v>19</v>
      </c>
      <c r="K2" s="35"/>
    </row>
    <row r="3" spans="1:11" x14ac:dyDescent="0.25">
      <c r="A3" s="10" t="s">
        <v>2</v>
      </c>
      <c r="B3" s="7" t="str">
        <f>VLOOKUP($A3,'Locality Breakdowns'!$E:F,2,FALSE)</f>
        <v>Washoe-Lassen-Modoc</v>
      </c>
      <c r="C3" s="7" t="str">
        <f>VLOOKUP($A3,'Locality Breakdowns'!$E:G,3,FALSE)</f>
        <v>Lassen/South Washoe</v>
      </c>
      <c r="D3" s="10">
        <v>2007</v>
      </c>
      <c r="E3" s="9">
        <v>0</v>
      </c>
      <c r="F3" s="9">
        <v>8</v>
      </c>
      <c r="G3" s="9">
        <v>5</v>
      </c>
      <c r="H3" s="9">
        <v>3</v>
      </c>
      <c r="I3" s="11">
        <v>2</v>
      </c>
      <c r="J3" s="11">
        <v>6</v>
      </c>
      <c r="K3" s="35"/>
    </row>
    <row r="4" spans="1:11" x14ac:dyDescent="0.25">
      <c r="A4" s="10" t="s">
        <v>77</v>
      </c>
      <c r="B4" s="7" t="str">
        <f>VLOOKUP($A4,'Locality Breakdowns'!$E:F,2,FALSE)</f>
        <v>Washoe-Lassen-Modoc</v>
      </c>
      <c r="C4" s="7" t="str">
        <f>VLOOKUP($A4,'Locality Breakdowns'!$E:G,3,FALSE)</f>
        <v>Northwest Great Basin (NV)</v>
      </c>
      <c r="D4" s="10">
        <v>2007</v>
      </c>
      <c r="E4" s="9">
        <v>41</v>
      </c>
      <c r="F4" s="9">
        <v>51</v>
      </c>
      <c r="G4" s="9">
        <v>10</v>
      </c>
      <c r="H4" s="9">
        <v>19</v>
      </c>
      <c r="I4" s="11">
        <v>17</v>
      </c>
      <c r="J4" s="11">
        <v>34</v>
      </c>
      <c r="K4" s="35"/>
    </row>
    <row r="5" spans="1:11" x14ac:dyDescent="0.25">
      <c r="A5" s="10" t="s">
        <v>3</v>
      </c>
      <c r="B5" s="7" t="str">
        <f>VLOOKUP($A5,'Locality Breakdowns'!$E:F,2,FALSE)</f>
        <v>Washoe-Lassen-Modoc</v>
      </c>
      <c r="C5" s="7" t="str">
        <f>VLOOKUP($A5,'Locality Breakdowns'!$E:G,3,FALSE)</f>
        <v>Northwest Great Basin (NV)</v>
      </c>
      <c r="D5" s="10">
        <v>2007</v>
      </c>
      <c r="E5" s="9">
        <v>0</v>
      </c>
      <c r="F5" s="9">
        <v>5</v>
      </c>
      <c r="G5" s="9">
        <v>5</v>
      </c>
      <c r="H5" s="9">
        <v>5</v>
      </c>
      <c r="I5" s="11">
        <v>2</v>
      </c>
      <c r="J5" s="11">
        <v>3</v>
      </c>
      <c r="K5" s="35"/>
    </row>
    <row r="6" spans="1:11" x14ac:dyDescent="0.25">
      <c r="A6" s="10" t="s">
        <v>4</v>
      </c>
      <c r="B6" s="7" t="s">
        <v>37</v>
      </c>
      <c r="C6" s="7" t="s">
        <v>37</v>
      </c>
      <c r="D6" s="10">
        <v>2007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37</v>
      </c>
      <c r="K6" s="35"/>
    </row>
    <row r="7" spans="1:11" x14ac:dyDescent="0.25">
      <c r="A7" s="10" t="s">
        <v>5</v>
      </c>
      <c r="B7" s="7" t="s">
        <v>37</v>
      </c>
      <c r="C7" s="7" t="s">
        <v>37</v>
      </c>
      <c r="D7" s="10">
        <v>2007</v>
      </c>
      <c r="E7" s="9">
        <v>5</v>
      </c>
      <c r="F7" s="9">
        <v>4</v>
      </c>
      <c r="G7" s="9">
        <v>4</v>
      </c>
      <c r="H7" s="9">
        <v>0</v>
      </c>
      <c r="I7" s="12">
        <v>0</v>
      </c>
      <c r="J7" s="12">
        <v>4</v>
      </c>
      <c r="K7" s="35"/>
    </row>
    <row r="8" spans="1:11" x14ac:dyDescent="0.25">
      <c r="A8" s="10" t="s">
        <v>6</v>
      </c>
      <c r="B8" s="7" t="str">
        <f>VLOOKUP($A8,'Locality Breakdowns'!$E:F,2,FALSE)</f>
        <v>North Central</v>
      </c>
      <c r="C8" s="7" t="str">
        <f>VLOOKUP($A8,'Locality Breakdowns'!$E:G,3,FALSE)</f>
        <v>Owyhee</v>
      </c>
      <c r="D8" s="10">
        <v>2007</v>
      </c>
      <c r="E8" s="9">
        <v>46</v>
      </c>
      <c r="F8" s="9">
        <v>88</v>
      </c>
      <c r="G8" s="9">
        <v>10</v>
      </c>
      <c r="H8" s="9">
        <v>24</v>
      </c>
      <c r="I8" s="12">
        <v>11</v>
      </c>
      <c r="J8" s="12">
        <v>77</v>
      </c>
      <c r="K8" s="35"/>
    </row>
    <row r="9" spans="1:11" x14ac:dyDescent="0.25">
      <c r="A9" s="10" t="s">
        <v>11</v>
      </c>
      <c r="B9" s="7" t="str">
        <f>VLOOKUP($A9,'Locality Breakdowns'!$E:F,2,FALSE)</f>
        <v>North Central</v>
      </c>
      <c r="C9" s="7" t="str">
        <f>VLOOKUP($A9,'Locality Breakdowns'!$E:G,3,FALSE)</f>
        <v>Lone Willow</v>
      </c>
      <c r="D9" s="10">
        <v>2007</v>
      </c>
      <c r="E9" s="9">
        <v>45</v>
      </c>
      <c r="F9" s="9">
        <v>57</v>
      </c>
      <c r="G9" s="9">
        <v>28</v>
      </c>
      <c r="H9" s="9">
        <v>18</v>
      </c>
      <c r="I9" s="12">
        <v>9</v>
      </c>
      <c r="J9" s="12">
        <v>48</v>
      </c>
      <c r="K9" s="33"/>
    </row>
    <row r="10" spans="1:11" x14ac:dyDescent="0.25">
      <c r="A10" s="10" t="s">
        <v>12</v>
      </c>
      <c r="B10" s="7" t="str">
        <f>VLOOKUP($A10,'Locality Breakdowns'!$E:F,2,FALSE)</f>
        <v>North Central</v>
      </c>
      <c r="C10" s="7" t="str">
        <f>VLOOKUP($A10,'Locality Breakdowns'!$E:G,3,FALSE)</f>
        <v>Black Rock</v>
      </c>
      <c r="D10" s="10">
        <v>2007</v>
      </c>
      <c r="E10" s="9" t="s">
        <v>37</v>
      </c>
      <c r="F10" s="9" t="s">
        <v>37</v>
      </c>
      <c r="G10" s="9" t="s">
        <v>37</v>
      </c>
      <c r="H10" s="9" t="s">
        <v>37</v>
      </c>
      <c r="I10" s="9" t="s">
        <v>37</v>
      </c>
      <c r="J10" s="9" t="s">
        <v>37</v>
      </c>
      <c r="K10" s="35"/>
    </row>
    <row r="11" spans="1:11" x14ac:dyDescent="0.25">
      <c r="A11" s="10" t="s">
        <v>13</v>
      </c>
      <c r="B11" s="7" t="str">
        <f>VLOOKUP($A11,'Locality Breakdowns'!$E:F,2,FALSE)</f>
        <v>North Central</v>
      </c>
      <c r="C11" s="7" t="str">
        <f>VLOOKUP($A11,'Locality Breakdowns'!$E:G,3,FALSE)</f>
        <v>Black Rock</v>
      </c>
      <c r="D11" s="10">
        <v>2007</v>
      </c>
      <c r="E11" s="9">
        <v>8</v>
      </c>
      <c r="F11" s="9">
        <v>12</v>
      </c>
      <c r="G11" s="9">
        <v>0</v>
      </c>
      <c r="H11" s="9">
        <v>4</v>
      </c>
      <c r="I11" s="12">
        <v>1</v>
      </c>
      <c r="J11" s="12">
        <v>11</v>
      </c>
      <c r="K11" s="35"/>
    </row>
    <row r="12" spans="1:11" x14ac:dyDescent="0.25">
      <c r="A12" s="13" t="s">
        <v>14</v>
      </c>
      <c r="B12" s="7" t="str">
        <f>VLOOKUP($A12,'Locality Breakdowns'!$E:F,2,FALSE)</f>
        <v>North Central</v>
      </c>
      <c r="C12" s="7" t="str">
        <f>VLOOKUP($A12,'Locality Breakdowns'!$E:G,3,FALSE)</f>
        <v>Smith/Reese</v>
      </c>
      <c r="D12" s="10">
        <v>2007</v>
      </c>
      <c r="E12" s="16">
        <v>44</v>
      </c>
      <c r="F12" s="16">
        <v>68</v>
      </c>
      <c r="G12" s="16">
        <v>3</v>
      </c>
      <c r="H12" s="16">
        <v>8</v>
      </c>
      <c r="I12" s="11">
        <v>19</v>
      </c>
      <c r="J12" s="11">
        <v>49</v>
      </c>
      <c r="K12" s="35"/>
    </row>
    <row r="13" spans="1:11" x14ac:dyDescent="0.25">
      <c r="A13" s="6" t="s">
        <v>15</v>
      </c>
      <c r="B13" s="7" t="str">
        <f>VLOOKUP($A13,'Locality Breakdowns'!$E:F,2,FALSE)</f>
        <v>Elko Stewardship</v>
      </c>
      <c r="C13" s="7" t="str">
        <f>VLOOKUP($A13,'Locality Breakdowns'!$E:G,3,FALSE)</f>
        <v>Owyhee</v>
      </c>
      <c r="D13" s="10">
        <v>2007</v>
      </c>
      <c r="E13" s="9" t="s">
        <v>37</v>
      </c>
      <c r="F13" s="9" t="s">
        <v>37</v>
      </c>
      <c r="G13" s="9" t="s">
        <v>37</v>
      </c>
      <c r="H13" s="9" t="s">
        <v>37</v>
      </c>
      <c r="I13" s="9" t="s">
        <v>37</v>
      </c>
      <c r="J13" s="9" t="s">
        <v>37</v>
      </c>
      <c r="K13" s="36"/>
    </row>
    <row r="14" spans="1:11" x14ac:dyDescent="0.25">
      <c r="A14" s="6" t="s">
        <v>16</v>
      </c>
      <c r="B14" s="7" t="str">
        <f>VLOOKUP($A14,'Locality Breakdowns'!$E:F,2,FALSE)</f>
        <v>Elko Stewardship</v>
      </c>
      <c r="C14" s="7" t="str">
        <f>VLOOKUP($A14,'Locality Breakdowns'!$E:G,3,FALSE)</f>
        <v>Owyhee</v>
      </c>
      <c r="D14" s="10">
        <v>2007</v>
      </c>
      <c r="E14" s="5">
        <v>15</v>
      </c>
      <c r="F14" s="5">
        <v>10</v>
      </c>
      <c r="G14" s="5">
        <v>1</v>
      </c>
      <c r="H14" s="5">
        <v>1</v>
      </c>
      <c r="I14" s="5">
        <v>2</v>
      </c>
      <c r="J14" s="5">
        <v>8</v>
      </c>
      <c r="K14" s="36"/>
    </row>
    <row r="15" spans="1:11" x14ac:dyDescent="0.25">
      <c r="A15" s="6" t="s">
        <v>17</v>
      </c>
      <c r="B15" s="7" t="str">
        <f>VLOOKUP($A15,'Locality Breakdowns'!$E:F,2,FALSE)</f>
        <v>Elko Stewardship</v>
      </c>
      <c r="C15" s="7" t="str">
        <f>VLOOKUP($A15,'Locality Breakdowns'!$E:G,3,FALSE)</f>
        <v>Central Elko</v>
      </c>
      <c r="D15" s="10">
        <v>2007</v>
      </c>
      <c r="E15" s="5">
        <v>23</v>
      </c>
      <c r="F15" s="5">
        <v>63</v>
      </c>
      <c r="G15" s="5">
        <v>33</v>
      </c>
      <c r="H15" s="5">
        <v>28</v>
      </c>
      <c r="I15" s="5">
        <v>20</v>
      </c>
      <c r="J15" s="5">
        <v>43</v>
      </c>
      <c r="K15" s="36"/>
    </row>
    <row r="16" spans="1:11" x14ac:dyDescent="0.25">
      <c r="A16" s="6" t="s">
        <v>18</v>
      </c>
      <c r="B16" s="7" t="str">
        <f>VLOOKUP($A16,'Locality Breakdowns'!$E:F,2,FALSE)</f>
        <v>Elko Stewardship</v>
      </c>
      <c r="C16" s="7" t="str">
        <f>VLOOKUP($A16,'Locality Breakdowns'!$E:G,3,FALSE)</f>
        <v>Central Elko</v>
      </c>
      <c r="D16" s="10">
        <v>2007</v>
      </c>
      <c r="E16" s="5">
        <v>4</v>
      </c>
      <c r="F16" s="5">
        <v>11</v>
      </c>
      <c r="G16" s="5">
        <v>3</v>
      </c>
      <c r="H16" s="5">
        <v>3</v>
      </c>
      <c r="I16" s="5">
        <v>6</v>
      </c>
      <c r="J16" s="5">
        <v>5</v>
      </c>
      <c r="K16" s="36"/>
    </row>
    <row r="17" spans="1:11" x14ac:dyDescent="0.25">
      <c r="A17" s="6" t="s">
        <v>19</v>
      </c>
      <c r="B17" s="7" t="str">
        <f>VLOOKUP($A17,'Locality Breakdowns'!$E:F,2,FALSE)</f>
        <v>Elko Stewardship</v>
      </c>
      <c r="C17" s="7" t="str">
        <f>VLOOKUP($A17,'Locality Breakdowns'!$E:G,3,FALSE)</f>
        <v>Central Elko</v>
      </c>
      <c r="D17" s="10">
        <v>2007</v>
      </c>
      <c r="E17" s="5">
        <v>7</v>
      </c>
      <c r="F17" s="5">
        <v>17</v>
      </c>
      <c r="G17" s="5">
        <v>5</v>
      </c>
      <c r="H17" s="5">
        <v>7</v>
      </c>
      <c r="I17" s="5">
        <v>9</v>
      </c>
      <c r="J17" s="5">
        <v>8</v>
      </c>
      <c r="K17" s="36"/>
    </row>
    <row r="18" spans="1:11" x14ac:dyDescent="0.25">
      <c r="A18" s="6" t="s">
        <v>20</v>
      </c>
      <c r="B18" s="7" t="str">
        <f>VLOOKUP($A18,'Locality Breakdowns'!$E:F,2,FALSE)</f>
        <v>Elko Stewardship</v>
      </c>
      <c r="C18" s="7" t="str">
        <f>VLOOKUP($A18,'Locality Breakdowns'!$E:G,3,FALSE)</f>
        <v>Central Elko</v>
      </c>
      <c r="D18" s="10">
        <v>2007</v>
      </c>
      <c r="E18" s="5">
        <v>26</v>
      </c>
      <c r="F18" s="5">
        <v>35</v>
      </c>
      <c r="G18" s="5">
        <v>7</v>
      </c>
      <c r="H18" s="5">
        <v>10</v>
      </c>
      <c r="I18" s="5">
        <v>8</v>
      </c>
      <c r="J18" s="5">
        <v>27</v>
      </c>
      <c r="K18" s="36"/>
    </row>
    <row r="19" spans="1:11" x14ac:dyDescent="0.25">
      <c r="A19" s="6" t="s">
        <v>21</v>
      </c>
      <c r="B19" s="7" t="str">
        <f>VLOOKUP($A19,'Locality Breakdowns'!$E:F,2,FALSE)</f>
        <v>Elko Stewardship</v>
      </c>
      <c r="C19" s="7" t="str">
        <f>VLOOKUP($A19,'Locality Breakdowns'!$E:G,3,FALSE)</f>
        <v>Northeast Elko</v>
      </c>
      <c r="D19" s="10">
        <v>2007</v>
      </c>
      <c r="E19" s="5">
        <v>5</v>
      </c>
      <c r="F19" s="5">
        <v>13</v>
      </c>
      <c r="G19" s="5">
        <v>3</v>
      </c>
      <c r="H19" s="5">
        <v>6</v>
      </c>
      <c r="I19" s="5">
        <v>3</v>
      </c>
      <c r="J19" s="5">
        <v>10</v>
      </c>
      <c r="K19" s="36"/>
    </row>
    <row r="20" spans="1:11" x14ac:dyDescent="0.25">
      <c r="A20" s="6" t="s">
        <v>22</v>
      </c>
      <c r="B20" s="7" t="str">
        <f>VLOOKUP($A20,'Locality Breakdowns'!$E:F,2,FALSE)</f>
        <v>Elko Stewardship</v>
      </c>
      <c r="C20" s="7" t="str">
        <f>VLOOKUP($A20,'Locality Breakdowns'!$E:G,3,FALSE)</f>
        <v>Ruby</v>
      </c>
      <c r="D20" s="10">
        <v>2007</v>
      </c>
      <c r="E20" s="5">
        <v>7</v>
      </c>
      <c r="F20" s="5">
        <v>7</v>
      </c>
      <c r="G20" s="5">
        <v>2</v>
      </c>
      <c r="H20" s="5">
        <v>2</v>
      </c>
      <c r="I20" s="5">
        <v>2</v>
      </c>
      <c r="J20" s="5">
        <v>5</v>
      </c>
      <c r="K20" s="36"/>
    </row>
    <row r="21" spans="1:11" x14ac:dyDescent="0.25">
      <c r="A21" s="6" t="s">
        <v>23</v>
      </c>
      <c r="B21" s="7" t="str">
        <f>VLOOKUP($A21,'Locality Breakdowns'!$E:F,2,FALSE)</f>
        <v>Elko Stewardship</v>
      </c>
      <c r="C21" s="7" t="str">
        <f>VLOOKUP($A21,'Locality Breakdowns'!$E:G,3,FALSE)</f>
        <v>Ruby</v>
      </c>
      <c r="D21" s="10">
        <v>2007</v>
      </c>
      <c r="E21" s="5">
        <v>23</v>
      </c>
      <c r="F21" s="5">
        <v>48</v>
      </c>
      <c r="G21" s="5">
        <v>8</v>
      </c>
      <c r="H21" s="5">
        <v>17</v>
      </c>
      <c r="I21" s="5">
        <v>17</v>
      </c>
      <c r="J21" s="5">
        <v>31</v>
      </c>
      <c r="K21" s="36"/>
    </row>
    <row r="22" spans="1:11" x14ac:dyDescent="0.25">
      <c r="A22" s="6" t="s">
        <v>24</v>
      </c>
      <c r="B22" s="7" t="str">
        <f>VLOOKUP($A22,'Locality Breakdowns'!$E:F,2,FALSE)</f>
        <v>Elko Stewardship</v>
      </c>
      <c r="C22" s="7" t="str">
        <f>VLOOKUP($A22,'Locality Breakdowns'!$E:G,3,FALSE)</f>
        <v>East High Desert</v>
      </c>
      <c r="D22" s="10">
        <v>2007</v>
      </c>
      <c r="E22" s="9" t="s">
        <v>37</v>
      </c>
      <c r="F22" s="9" t="s">
        <v>37</v>
      </c>
      <c r="G22" s="9" t="s">
        <v>37</v>
      </c>
      <c r="H22" s="9" t="s">
        <v>37</v>
      </c>
      <c r="I22" s="9" t="s">
        <v>37</v>
      </c>
      <c r="J22" s="9" t="s">
        <v>37</v>
      </c>
      <c r="K22" s="36"/>
    </row>
    <row r="23" spans="1:11" x14ac:dyDescent="0.25">
      <c r="A23" s="6" t="s">
        <v>25</v>
      </c>
      <c r="B23" s="7" t="str">
        <f>VLOOKUP($A23,'Locality Breakdowns'!$E:F,2,FALSE)</f>
        <v>South Central</v>
      </c>
      <c r="C23" s="7" t="str">
        <f>VLOOKUP($A23,'Locality Breakdowns'!$E:G,3,FALSE)</f>
        <v>Central Great Basin</v>
      </c>
      <c r="D23" s="10">
        <v>2007</v>
      </c>
      <c r="E23" s="5">
        <v>3</v>
      </c>
      <c r="F23" s="5">
        <v>6</v>
      </c>
      <c r="G23" s="5">
        <v>1</v>
      </c>
      <c r="H23" s="5">
        <v>0</v>
      </c>
      <c r="I23" s="5">
        <v>1</v>
      </c>
      <c r="J23" s="5">
        <v>5</v>
      </c>
      <c r="K23" s="36"/>
    </row>
    <row r="24" spans="1:11" x14ac:dyDescent="0.25">
      <c r="A24" s="6" t="s">
        <v>26</v>
      </c>
      <c r="B24" s="7" t="str">
        <f>VLOOKUP($A24,'Locality Breakdowns'!$E:F,2,FALSE)</f>
        <v>South Central</v>
      </c>
      <c r="C24" s="7" t="str">
        <f>VLOOKUP($A24,'Locality Breakdowns'!$E:G,3,FALSE)</f>
        <v>Central Great Basin</v>
      </c>
      <c r="D24" s="10">
        <v>2007</v>
      </c>
      <c r="E24" s="5">
        <v>20</v>
      </c>
      <c r="F24" s="5">
        <v>33</v>
      </c>
      <c r="G24" s="5">
        <v>3</v>
      </c>
      <c r="H24" s="5">
        <v>15</v>
      </c>
      <c r="I24" s="5">
        <v>6</v>
      </c>
      <c r="J24" s="5">
        <v>27</v>
      </c>
      <c r="K24" s="36"/>
    </row>
    <row r="25" spans="1:11" x14ac:dyDescent="0.25">
      <c r="A25" s="6" t="s">
        <v>27</v>
      </c>
      <c r="B25" s="7" t="str">
        <f>VLOOKUP($A25,'Locality Breakdowns'!$E:F,2,FALSE)</f>
        <v>South Central</v>
      </c>
      <c r="C25" s="7" t="str">
        <f>VLOOKUP($A25,'Locality Breakdowns'!$E:G,3,FALSE)</f>
        <v>Central Great Basin</v>
      </c>
      <c r="D25" s="10">
        <v>2007</v>
      </c>
      <c r="E25" s="5">
        <v>18</v>
      </c>
      <c r="F25" s="5">
        <v>27</v>
      </c>
      <c r="G25" s="5">
        <v>9</v>
      </c>
      <c r="H25" s="5">
        <v>8</v>
      </c>
      <c r="I25" s="5">
        <v>9</v>
      </c>
      <c r="J25" s="5">
        <v>18</v>
      </c>
      <c r="K25" s="36"/>
    </row>
    <row r="26" spans="1:11" x14ac:dyDescent="0.25">
      <c r="A26" s="6" t="s">
        <v>28</v>
      </c>
      <c r="B26" s="7" t="str">
        <f>VLOOKUP($A26,'Locality Breakdowns'!$E:F,2,FALSE)</f>
        <v>South Central</v>
      </c>
      <c r="C26" s="7" t="str">
        <f>VLOOKUP($A26,'Locality Breakdowns'!$E:G,3,FALSE)</f>
        <v>Northwest Interior</v>
      </c>
      <c r="D26" s="10">
        <v>2007</v>
      </c>
      <c r="E26" s="9" t="s">
        <v>37</v>
      </c>
      <c r="F26" s="9" t="s">
        <v>37</v>
      </c>
      <c r="G26" s="9" t="s">
        <v>37</v>
      </c>
      <c r="H26" s="9" t="s">
        <v>37</v>
      </c>
      <c r="I26" s="9" t="s">
        <v>37</v>
      </c>
      <c r="J26" s="9" t="s">
        <v>37</v>
      </c>
      <c r="K26" s="36"/>
    </row>
    <row r="27" spans="1:11" x14ac:dyDescent="0.25">
      <c r="A27" s="6" t="s">
        <v>29</v>
      </c>
      <c r="B27" s="7" t="str">
        <f>VLOOKUP($A27,'Locality Breakdowns'!$E:F,2,FALSE)</f>
        <v>South Central</v>
      </c>
      <c r="C27" s="7" t="str">
        <f>VLOOKUP($A27,'Locality Breakdowns'!$E:G,3,FALSE)</f>
        <v>Northwest Interior</v>
      </c>
      <c r="D27" s="10">
        <v>2007</v>
      </c>
      <c r="E27" s="9" t="s">
        <v>37</v>
      </c>
      <c r="F27" s="9" t="s">
        <v>37</v>
      </c>
      <c r="G27" s="9" t="s">
        <v>37</v>
      </c>
      <c r="H27" s="9" t="s">
        <v>37</v>
      </c>
      <c r="I27" s="9" t="s">
        <v>37</v>
      </c>
      <c r="J27" s="9" t="s">
        <v>37</v>
      </c>
      <c r="K27" s="36"/>
    </row>
    <row r="28" spans="1:11" x14ac:dyDescent="0.25">
      <c r="A28" s="6" t="s">
        <v>30</v>
      </c>
      <c r="B28" s="7" t="str">
        <f>VLOOKUP($A28,'Locality Breakdowns'!$E:F,2,FALSE)</f>
        <v>South Central</v>
      </c>
      <c r="C28" s="7" t="str">
        <f>VLOOKUP($A28,'Locality Breakdowns'!$E:G,3,FALSE)</f>
        <v>Central Great Basin</v>
      </c>
      <c r="D28" s="10">
        <v>2007</v>
      </c>
      <c r="E28" s="5">
        <v>7</v>
      </c>
      <c r="F28" s="5">
        <v>9</v>
      </c>
      <c r="G28" s="5">
        <v>3</v>
      </c>
      <c r="H28" s="5">
        <v>1</v>
      </c>
      <c r="I28" s="5">
        <v>2</v>
      </c>
      <c r="J28" s="5">
        <v>7</v>
      </c>
      <c r="K28" s="36"/>
    </row>
    <row r="29" spans="1:11" x14ac:dyDescent="0.25">
      <c r="A29" s="6" t="s">
        <v>31</v>
      </c>
      <c r="B29" s="7" t="str">
        <f>VLOOKUP($A29,'Locality Breakdowns'!$E:F,2,FALSE)</f>
        <v>South Central</v>
      </c>
      <c r="C29" s="7" t="str">
        <f>VLOOKUP($A29,'Locality Breakdowns'!$E:G,3,FALSE)</f>
        <v>Central Great Basin</v>
      </c>
      <c r="D29" s="10">
        <v>2007</v>
      </c>
      <c r="E29" s="5">
        <v>48</v>
      </c>
      <c r="F29" s="5">
        <v>56</v>
      </c>
      <c r="G29" s="5">
        <v>4</v>
      </c>
      <c r="H29" s="5">
        <v>13</v>
      </c>
      <c r="I29" s="5">
        <v>21</v>
      </c>
      <c r="J29" s="5">
        <v>35</v>
      </c>
      <c r="K29" s="36"/>
    </row>
    <row r="30" spans="1:11" x14ac:dyDescent="0.25">
      <c r="A30" s="6" t="s">
        <v>32</v>
      </c>
      <c r="B30" s="7" t="str">
        <f>VLOOKUP($A30,'Locality Breakdowns'!$E:F,2,FALSE)</f>
        <v>White Pine</v>
      </c>
      <c r="C30" s="7" t="str">
        <f>VLOOKUP($A30,'Locality Breakdowns'!$E:G,3,FALSE)</f>
        <v>Butte/Buck/White Pine</v>
      </c>
      <c r="D30" s="10">
        <v>2007</v>
      </c>
      <c r="E30" s="5">
        <v>13</v>
      </c>
      <c r="F30" s="5">
        <v>22</v>
      </c>
      <c r="G30" s="5">
        <v>6</v>
      </c>
      <c r="H30" s="5">
        <v>10</v>
      </c>
      <c r="I30" s="5">
        <v>8</v>
      </c>
      <c r="J30" s="5">
        <v>14</v>
      </c>
      <c r="K30" s="36"/>
    </row>
    <row r="31" spans="1:11" x14ac:dyDescent="0.25">
      <c r="A31" s="6" t="s">
        <v>33</v>
      </c>
      <c r="B31" s="7" t="str">
        <f>VLOOKUP($A31,'Locality Breakdowns'!$E:F,2,FALSE)</f>
        <v>White Pine</v>
      </c>
      <c r="C31" s="7" t="str">
        <f>VLOOKUP($A31,'Locality Breakdowns'!$E:G,3,FALSE)</f>
        <v>East High Desert</v>
      </c>
      <c r="D31" s="10">
        <v>2007</v>
      </c>
      <c r="E31" s="5">
        <v>2</v>
      </c>
      <c r="F31" s="5">
        <v>2</v>
      </c>
      <c r="G31" s="5">
        <v>0</v>
      </c>
      <c r="H31" s="5">
        <v>0</v>
      </c>
      <c r="I31" s="5">
        <v>0</v>
      </c>
      <c r="J31" s="5">
        <v>2</v>
      </c>
      <c r="K31" s="36"/>
    </row>
    <row r="32" spans="1:11" x14ac:dyDescent="0.25">
      <c r="A32" s="6" t="s">
        <v>34</v>
      </c>
      <c r="B32" s="7" t="str">
        <f>VLOOKUP($A32,'Locality Breakdowns'!$E:F,2,FALSE)</f>
        <v>White Pine</v>
      </c>
      <c r="C32" s="7" t="str">
        <f>VLOOKUP($A32,'Locality Breakdowns'!$E:G,3,FALSE)</f>
        <v>Southeastern Nevada</v>
      </c>
      <c r="D32" s="10">
        <v>2007</v>
      </c>
      <c r="E32" s="9" t="s">
        <v>37</v>
      </c>
      <c r="F32" s="9" t="s">
        <v>37</v>
      </c>
      <c r="G32" s="9" t="s">
        <v>37</v>
      </c>
      <c r="H32" s="9" t="s">
        <v>37</v>
      </c>
      <c r="I32" s="9" t="s">
        <v>37</v>
      </c>
      <c r="J32" s="9" t="s">
        <v>37</v>
      </c>
      <c r="K32" s="36"/>
    </row>
    <row r="33" spans="1:11" x14ac:dyDescent="0.25">
      <c r="A33" s="6" t="s">
        <v>35</v>
      </c>
      <c r="B33" s="7" t="str">
        <f>VLOOKUP($A33,'Locality Breakdowns'!$E:F,2,FALSE)</f>
        <v>White Pine</v>
      </c>
      <c r="C33" s="7" t="str">
        <f>VLOOKUP($A33,'Locality Breakdowns'!$E:G,3,FALSE)</f>
        <v>Southeastern Nevada</v>
      </c>
      <c r="D33" s="10">
        <v>2007</v>
      </c>
      <c r="E33" s="9" t="s">
        <v>37</v>
      </c>
      <c r="F33" s="9" t="s">
        <v>37</v>
      </c>
      <c r="G33" s="9" t="s">
        <v>37</v>
      </c>
      <c r="H33" s="9" t="s">
        <v>37</v>
      </c>
      <c r="I33" s="9" t="s">
        <v>37</v>
      </c>
      <c r="J33" s="9" t="s">
        <v>37</v>
      </c>
      <c r="K33" s="36"/>
    </row>
    <row r="34" spans="1:11" x14ac:dyDescent="0.25">
      <c r="A34" s="7" t="s">
        <v>38</v>
      </c>
      <c r="B34" s="7" t="str">
        <f>VLOOKUP($A34,'Locality Breakdowns'!$E:F,2,FALSE)</f>
        <v>South Central</v>
      </c>
      <c r="C34" s="7" t="str">
        <f>VLOOKUP($A34,'Locality Breakdowns'!$E:G,3,FALSE)</f>
        <v>Monitor</v>
      </c>
      <c r="D34" s="10">
        <v>2007</v>
      </c>
      <c r="E34" s="8">
        <v>22</v>
      </c>
      <c r="F34" s="8">
        <v>44</v>
      </c>
      <c r="G34" s="8">
        <v>15</v>
      </c>
      <c r="H34" s="8">
        <v>19</v>
      </c>
      <c r="I34" s="8">
        <v>25</v>
      </c>
      <c r="J34" s="8">
        <v>19</v>
      </c>
      <c r="K34" s="36"/>
    </row>
    <row r="35" spans="1:11" x14ac:dyDescent="0.25">
      <c r="A35" s="7" t="s">
        <v>39</v>
      </c>
      <c r="B35" s="7" t="str">
        <f>VLOOKUP($A35,'Locality Breakdowns'!$E:F,2,FALSE)</f>
        <v>South Central</v>
      </c>
      <c r="C35" s="7" t="str">
        <f>VLOOKUP($A35,'Locality Breakdowns'!$E:G,3,FALSE)</f>
        <v>Smith/Reese</v>
      </c>
      <c r="D35" s="10">
        <v>2007</v>
      </c>
      <c r="E35" s="8">
        <v>8</v>
      </c>
      <c r="F35" s="8">
        <v>14</v>
      </c>
      <c r="G35" s="8">
        <v>2</v>
      </c>
      <c r="H35" s="8">
        <v>3</v>
      </c>
      <c r="I35" s="8">
        <v>7</v>
      </c>
      <c r="J35" s="8">
        <v>7</v>
      </c>
      <c r="K35" s="36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BD1E-980D-4BB7-AA39-655C80CC3143}">
  <dimension ref="A1:K33"/>
  <sheetViews>
    <sheetView workbookViewId="0">
      <selection activeCell="A2" sqref="A2:J33"/>
    </sheetView>
  </sheetViews>
  <sheetFormatPr defaultRowHeight="15" x14ac:dyDescent="0.25"/>
  <cols>
    <col min="1" max="2" width="24.140625" customWidth="1"/>
    <col min="3" max="3" width="11.5703125" customWidth="1"/>
  </cols>
  <sheetData>
    <row r="1" spans="1:11" x14ac:dyDescent="0.25">
      <c r="A1" s="4" t="s">
        <v>78</v>
      </c>
      <c r="B1" t="s">
        <v>80</v>
      </c>
      <c r="C1" t="s">
        <v>124</v>
      </c>
      <c r="D1" s="5" t="s">
        <v>36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1" x14ac:dyDescent="0.25">
      <c r="A2" s="13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13">
        <v>2006</v>
      </c>
      <c r="E2" s="16">
        <v>27</v>
      </c>
      <c r="F2" s="16">
        <v>28</v>
      </c>
      <c r="G2" s="16">
        <v>27</v>
      </c>
      <c r="H2" s="16">
        <v>52</v>
      </c>
      <c r="I2" s="11">
        <v>12</v>
      </c>
      <c r="J2" s="11">
        <v>16</v>
      </c>
      <c r="K2" s="33"/>
    </row>
    <row r="3" spans="1:11" x14ac:dyDescent="0.25">
      <c r="A3" s="13" t="s">
        <v>2</v>
      </c>
      <c r="B3" s="7" t="str">
        <f>VLOOKUP($A3,'Locality Breakdowns'!$E:F,2,FALSE)</f>
        <v>Washoe-Lassen-Modoc</v>
      </c>
      <c r="C3" s="7" t="str">
        <f>VLOOKUP($A3,'Locality Breakdowns'!$E:G,3,FALSE)</f>
        <v>Lassen/South Washoe</v>
      </c>
      <c r="D3" s="13">
        <v>2006</v>
      </c>
      <c r="E3" s="16">
        <v>21</v>
      </c>
      <c r="F3" s="16">
        <v>48</v>
      </c>
      <c r="G3" s="16">
        <v>11</v>
      </c>
      <c r="H3" s="16">
        <v>23</v>
      </c>
      <c r="I3" s="11">
        <v>14</v>
      </c>
      <c r="J3" s="11">
        <v>34</v>
      </c>
      <c r="K3" s="33"/>
    </row>
    <row r="4" spans="1:11" x14ac:dyDescent="0.25">
      <c r="A4" s="13" t="s">
        <v>77</v>
      </c>
      <c r="B4" s="7" t="str">
        <f>VLOOKUP($A4,'Locality Breakdowns'!$E:F,2,FALSE)</f>
        <v>Washoe-Lassen-Modoc</v>
      </c>
      <c r="C4" s="7" t="str">
        <f>VLOOKUP($A4,'Locality Breakdowns'!$E:G,3,FALSE)</f>
        <v>Northwest Great Basin (NV)</v>
      </c>
      <c r="D4" s="13">
        <v>2006</v>
      </c>
      <c r="E4" s="16">
        <v>48</v>
      </c>
      <c r="F4" s="16">
        <v>67</v>
      </c>
      <c r="G4" s="16">
        <v>35</v>
      </c>
      <c r="H4" s="16">
        <v>50</v>
      </c>
      <c r="I4" s="11">
        <v>18</v>
      </c>
      <c r="J4" s="11">
        <v>49</v>
      </c>
      <c r="K4" s="33"/>
    </row>
    <row r="5" spans="1:11" x14ac:dyDescent="0.25">
      <c r="A5" s="13" t="s">
        <v>3</v>
      </c>
      <c r="B5" s="7" t="str">
        <f>VLOOKUP($A5,'Locality Breakdowns'!$E:F,2,FALSE)</f>
        <v>Washoe-Lassen-Modoc</v>
      </c>
      <c r="C5" s="7" t="str">
        <f>VLOOKUP($A5,'Locality Breakdowns'!$E:G,3,FALSE)</f>
        <v>Northwest Great Basin (NV)</v>
      </c>
      <c r="D5" s="13">
        <v>2006</v>
      </c>
      <c r="E5" s="16">
        <v>0</v>
      </c>
      <c r="F5" s="16">
        <v>28</v>
      </c>
      <c r="G5" s="16">
        <v>2</v>
      </c>
      <c r="H5" s="16">
        <v>5</v>
      </c>
      <c r="I5" s="11">
        <v>8</v>
      </c>
      <c r="J5" s="11">
        <v>20</v>
      </c>
      <c r="K5" s="33"/>
    </row>
    <row r="6" spans="1:11" x14ac:dyDescent="0.25">
      <c r="A6" s="13" t="s">
        <v>4</v>
      </c>
      <c r="B6" s="7" t="s">
        <v>37</v>
      </c>
      <c r="C6" s="7" t="s">
        <v>37</v>
      </c>
      <c r="D6" s="13">
        <v>2006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37</v>
      </c>
      <c r="K6" s="33"/>
    </row>
    <row r="7" spans="1:11" x14ac:dyDescent="0.25">
      <c r="A7" s="13" t="s">
        <v>6</v>
      </c>
      <c r="B7" s="7" t="str">
        <f>VLOOKUP($A7,'Locality Breakdowns'!$E:F,2,FALSE)</f>
        <v>North Central</v>
      </c>
      <c r="C7" s="7" t="str">
        <f>VLOOKUP($A7,'Locality Breakdowns'!$E:G,3,FALSE)</f>
        <v>Owyhee</v>
      </c>
      <c r="D7" s="13">
        <v>2006</v>
      </c>
      <c r="E7" s="16">
        <v>96</v>
      </c>
      <c r="F7" s="16">
        <v>193</v>
      </c>
      <c r="G7" s="16">
        <v>43</v>
      </c>
      <c r="H7" s="16">
        <v>87</v>
      </c>
      <c r="I7" s="11">
        <v>65</v>
      </c>
      <c r="J7" s="11">
        <v>128</v>
      </c>
      <c r="K7" s="33"/>
    </row>
    <row r="8" spans="1:11" x14ac:dyDescent="0.25">
      <c r="A8" s="13" t="s">
        <v>11</v>
      </c>
      <c r="B8" s="7" t="str">
        <f>VLOOKUP($A8,'Locality Breakdowns'!$E:F,2,FALSE)</f>
        <v>North Central</v>
      </c>
      <c r="C8" s="7" t="str">
        <f>VLOOKUP($A8,'Locality Breakdowns'!$E:G,3,FALSE)</f>
        <v>Lone Willow</v>
      </c>
      <c r="D8" s="13">
        <v>2006</v>
      </c>
      <c r="E8" s="16">
        <v>189</v>
      </c>
      <c r="F8" s="16">
        <v>294</v>
      </c>
      <c r="G8" s="16">
        <v>107</v>
      </c>
      <c r="H8" s="16">
        <v>157</v>
      </c>
      <c r="I8" s="11">
        <v>61</v>
      </c>
      <c r="J8" s="11">
        <v>233</v>
      </c>
      <c r="K8" s="33"/>
    </row>
    <row r="9" spans="1:11" x14ac:dyDescent="0.25">
      <c r="A9" s="13" t="s">
        <v>12</v>
      </c>
      <c r="B9" s="7" t="str">
        <f>VLOOKUP($A9,'Locality Breakdowns'!$E:F,2,FALSE)</f>
        <v>North Central</v>
      </c>
      <c r="C9" s="7" t="str">
        <f>VLOOKUP($A9,'Locality Breakdowns'!$E:G,3,FALSE)</f>
        <v>Black Rock</v>
      </c>
      <c r="D9" s="13">
        <v>2006</v>
      </c>
      <c r="E9" s="9" t="s">
        <v>37</v>
      </c>
      <c r="F9" s="9" t="s">
        <v>37</v>
      </c>
      <c r="G9" s="9" t="s">
        <v>37</v>
      </c>
      <c r="H9" s="9" t="s">
        <v>37</v>
      </c>
      <c r="I9" s="9" t="s">
        <v>37</v>
      </c>
      <c r="J9" s="9" t="s">
        <v>37</v>
      </c>
      <c r="K9" s="33"/>
    </row>
    <row r="10" spans="1:11" x14ac:dyDescent="0.25">
      <c r="A10" s="13" t="s">
        <v>13</v>
      </c>
      <c r="B10" s="7" t="str">
        <f>VLOOKUP($A10,'Locality Breakdowns'!$E:F,2,FALSE)</f>
        <v>North Central</v>
      </c>
      <c r="C10" s="7" t="str">
        <f>VLOOKUP($A10,'Locality Breakdowns'!$E:G,3,FALSE)</f>
        <v>Black Rock</v>
      </c>
      <c r="D10" s="13">
        <v>2006</v>
      </c>
      <c r="E10" s="9" t="s">
        <v>37</v>
      </c>
      <c r="F10" s="9" t="s">
        <v>37</v>
      </c>
      <c r="G10" s="9" t="s">
        <v>37</v>
      </c>
      <c r="H10" s="9" t="s">
        <v>37</v>
      </c>
      <c r="I10" s="9" t="s">
        <v>37</v>
      </c>
      <c r="J10" s="9" t="s">
        <v>37</v>
      </c>
      <c r="K10" s="33"/>
    </row>
    <row r="11" spans="1:11" x14ac:dyDescent="0.25">
      <c r="A11" s="7" t="s">
        <v>15</v>
      </c>
      <c r="B11" s="7" t="str">
        <f>VLOOKUP($A11,'Locality Breakdowns'!$E:F,2,FALSE)</f>
        <v>Elko Stewardship</v>
      </c>
      <c r="C11" s="7" t="str">
        <f>VLOOKUP($A11,'Locality Breakdowns'!$E:G,3,FALSE)</f>
        <v>Owyhee</v>
      </c>
      <c r="D11" s="13">
        <v>2006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34"/>
    </row>
    <row r="12" spans="1:11" x14ac:dyDescent="0.25">
      <c r="A12" s="7" t="s">
        <v>16</v>
      </c>
      <c r="B12" s="7" t="str">
        <f>VLOOKUP($A12,'Locality Breakdowns'!$E:F,2,FALSE)</f>
        <v>Elko Stewardship</v>
      </c>
      <c r="C12" s="7" t="str">
        <f>VLOOKUP($A12,'Locality Breakdowns'!$E:G,3,FALSE)</f>
        <v>Owyhee</v>
      </c>
      <c r="D12" s="13">
        <v>2006</v>
      </c>
      <c r="E12" s="8">
        <v>8</v>
      </c>
      <c r="F12" s="8">
        <v>16</v>
      </c>
      <c r="G12" s="8">
        <v>7</v>
      </c>
      <c r="H12" s="8">
        <v>10</v>
      </c>
      <c r="I12" s="8">
        <v>8</v>
      </c>
      <c r="J12" s="8">
        <v>8</v>
      </c>
      <c r="K12" s="34"/>
    </row>
    <row r="13" spans="1:11" x14ac:dyDescent="0.25">
      <c r="A13" s="7" t="s">
        <v>17</v>
      </c>
      <c r="B13" s="7" t="str">
        <f>VLOOKUP($A13,'Locality Breakdowns'!$E:F,2,FALSE)</f>
        <v>Elko Stewardship</v>
      </c>
      <c r="C13" s="7" t="str">
        <f>VLOOKUP($A13,'Locality Breakdowns'!$E:G,3,FALSE)</f>
        <v>Central Elko</v>
      </c>
      <c r="D13" s="13">
        <v>2006</v>
      </c>
      <c r="E13" s="8">
        <v>36</v>
      </c>
      <c r="F13" s="8">
        <v>48</v>
      </c>
      <c r="G13" s="8">
        <v>48</v>
      </c>
      <c r="H13" s="8">
        <v>35</v>
      </c>
      <c r="I13" s="8">
        <v>16</v>
      </c>
      <c r="J13" s="8">
        <v>32</v>
      </c>
      <c r="K13" s="34"/>
    </row>
    <row r="14" spans="1:11" x14ac:dyDescent="0.25">
      <c r="A14" s="7" t="s">
        <v>18</v>
      </c>
      <c r="B14" s="7" t="str">
        <f>VLOOKUP($A14,'Locality Breakdowns'!$E:F,2,FALSE)</f>
        <v>Elko Stewardship</v>
      </c>
      <c r="C14" s="7" t="str">
        <f>VLOOKUP($A14,'Locality Breakdowns'!$E:G,3,FALSE)</f>
        <v>Central Elko</v>
      </c>
      <c r="D14" s="13">
        <v>2006</v>
      </c>
      <c r="E14" s="8">
        <v>1</v>
      </c>
      <c r="F14" s="8">
        <v>0</v>
      </c>
      <c r="G14" s="8">
        <v>1</v>
      </c>
      <c r="H14" s="8">
        <v>0</v>
      </c>
      <c r="I14" s="8">
        <v>0</v>
      </c>
      <c r="J14" s="8">
        <v>0</v>
      </c>
      <c r="K14" s="34"/>
    </row>
    <row r="15" spans="1:11" x14ac:dyDescent="0.25">
      <c r="A15" s="7" t="s">
        <v>19</v>
      </c>
      <c r="B15" s="7" t="str">
        <f>VLOOKUP($A15,'Locality Breakdowns'!$E:F,2,FALSE)</f>
        <v>Elko Stewardship</v>
      </c>
      <c r="C15" s="7" t="str">
        <f>VLOOKUP($A15,'Locality Breakdowns'!$E:G,3,FALSE)</f>
        <v>Central Elko</v>
      </c>
      <c r="D15" s="13">
        <v>2006</v>
      </c>
      <c r="E15" s="8">
        <v>9</v>
      </c>
      <c r="F15" s="8">
        <v>10</v>
      </c>
      <c r="G15" s="8">
        <v>7</v>
      </c>
      <c r="H15" s="8">
        <v>7</v>
      </c>
      <c r="I15" s="8">
        <v>2</v>
      </c>
      <c r="J15" s="8">
        <v>8</v>
      </c>
      <c r="K15" s="34"/>
    </row>
    <row r="16" spans="1:11" x14ac:dyDescent="0.25">
      <c r="A16" s="7" t="s">
        <v>20</v>
      </c>
      <c r="B16" s="7" t="str">
        <f>VLOOKUP($A16,'Locality Breakdowns'!$E:F,2,FALSE)</f>
        <v>Elko Stewardship</v>
      </c>
      <c r="C16" s="7" t="str">
        <f>VLOOKUP($A16,'Locality Breakdowns'!$E:G,3,FALSE)</f>
        <v>Central Elko</v>
      </c>
      <c r="D16" s="13">
        <v>2006</v>
      </c>
      <c r="E16" s="8">
        <v>30</v>
      </c>
      <c r="F16" s="8">
        <v>19</v>
      </c>
      <c r="G16" s="8">
        <v>12</v>
      </c>
      <c r="H16" s="8">
        <v>11</v>
      </c>
      <c r="I16" s="8">
        <v>10</v>
      </c>
      <c r="J16" s="8">
        <v>9</v>
      </c>
      <c r="K16" s="34"/>
    </row>
    <row r="17" spans="1:11" x14ac:dyDescent="0.25">
      <c r="A17" s="7" t="s">
        <v>21</v>
      </c>
      <c r="B17" s="7" t="str">
        <f>VLOOKUP($A17,'Locality Breakdowns'!$E:F,2,FALSE)</f>
        <v>Elko Stewardship</v>
      </c>
      <c r="C17" s="7" t="str">
        <f>VLOOKUP($A17,'Locality Breakdowns'!$E:G,3,FALSE)</f>
        <v>Northeast Elko</v>
      </c>
      <c r="D17" s="13">
        <v>2006</v>
      </c>
      <c r="E17" s="8">
        <v>13</v>
      </c>
      <c r="F17" s="8">
        <v>32</v>
      </c>
      <c r="G17" s="8">
        <v>19</v>
      </c>
      <c r="H17" s="8">
        <v>26</v>
      </c>
      <c r="I17" s="8">
        <v>9</v>
      </c>
      <c r="J17" s="8">
        <v>23</v>
      </c>
      <c r="K17" s="34"/>
    </row>
    <row r="18" spans="1:11" x14ac:dyDescent="0.25">
      <c r="A18" s="7" t="s">
        <v>22</v>
      </c>
      <c r="B18" s="7" t="str">
        <f>VLOOKUP($A18,'Locality Breakdowns'!$E:F,2,FALSE)</f>
        <v>Elko Stewardship</v>
      </c>
      <c r="C18" s="7" t="str">
        <f>VLOOKUP($A18,'Locality Breakdowns'!$E:G,3,FALSE)</f>
        <v>Ruby</v>
      </c>
      <c r="D18" s="13">
        <v>2006</v>
      </c>
      <c r="E18" s="8">
        <v>19</v>
      </c>
      <c r="F18" s="8">
        <v>7</v>
      </c>
      <c r="G18" s="8">
        <v>5</v>
      </c>
      <c r="H18" s="8">
        <v>6</v>
      </c>
      <c r="I18" s="8">
        <v>0</v>
      </c>
      <c r="J18" s="8">
        <v>7</v>
      </c>
      <c r="K18" s="34"/>
    </row>
    <row r="19" spans="1:11" x14ac:dyDescent="0.25">
      <c r="A19" s="7" t="s">
        <v>23</v>
      </c>
      <c r="B19" s="7" t="str">
        <f>VLOOKUP($A19,'Locality Breakdowns'!$E:F,2,FALSE)</f>
        <v>Elko Stewardship</v>
      </c>
      <c r="C19" s="7" t="str">
        <f>VLOOKUP($A19,'Locality Breakdowns'!$E:G,3,FALSE)</f>
        <v>Ruby</v>
      </c>
      <c r="D19" s="13">
        <v>2006</v>
      </c>
      <c r="E19" s="8">
        <v>19</v>
      </c>
      <c r="F19" s="8">
        <v>37</v>
      </c>
      <c r="G19" s="8">
        <v>36</v>
      </c>
      <c r="H19" s="8">
        <v>42</v>
      </c>
      <c r="I19" s="8">
        <v>12</v>
      </c>
      <c r="J19" s="8">
        <v>25</v>
      </c>
      <c r="K19" s="34"/>
    </row>
    <row r="20" spans="1:11" x14ac:dyDescent="0.25">
      <c r="A20" s="7" t="s">
        <v>24</v>
      </c>
      <c r="B20" s="7" t="str">
        <f>VLOOKUP($A20,'Locality Breakdowns'!$E:F,2,FALSE)</f>
        <v>Elko Stewardship</v>
      </c>
      <c r="C20" s="7" t="str">
        <f>VLOOKUP($A20,'Locality Breakdowns'!$E:G,3,FALSE)</f>
        <v>East High Desert</v>
      </c>
      <c r="D20" s="13">
        <v>2006</v>
      </c>
      <c r="E20" s="9" t="s">
        <v>37</v>
      </c>
      <c r="F20" s="9" t="s">
        <v>37</v>
      </c>
      <c r="G20" s="9" t="s">
        <v>37</v>
      </c>
      <c r="H20" s="9" t="s">
        <v>37</v>
      </c>
      <c r="I20" s="9" t="s">
        <v>37</v>
      </c>
      <c r="J20" s="9" t="s">
        <v>37</v>
      </c>
      <c r="K20" s="34"/>
    </row>
    <row r="21" spans="1:11" x14ac:dyDescent="0.25">
      <c r="A21" s="7" t="s">
        <v>25</v>
      </c>
      <c r="B21" s="7" t="str">
        <f>VLOOKUP($A21,'Locality Breakdowns'!$E:F,2,FALSE)</f>
        <v>South Central</v>
      </c>
      <c r="C21" s="7" t="str">
        <f>VLOOKUP($A21,'Locality Breakdowns'!$E:G,3,FALSE)</f>
        <v>Central Great Basin</v>
      </c>
      <c r="D21" s="13">
        <v>2006</v>
      </c>
      <c r="E21" s="8">
        <v>3</v>
      </c>
      <c r="F21" s="8">
        <v>8</v>
      </c>
      <c r="G21" s="8">
        <v>2</v>
      </c>
      <c r="H21" s="8">
        <v>2</v>
      </c>
      <c r="I21" s="8">
        <v>5</v>
      </c>
      <c r="J21" s="8">
        <v>3</v>
      </c>
      <c r="K21" s="34"/>
    </row>
    <row r="22" spans="1:11" x14ac:dyDescent="0.25">
      <c r="A22" s="7" t="s">
        <v>26</v>
      </c>
      <c r="B22" s="7" t="str">
        <f>VLOOKUP($A22,'Locality Breakdowns'!$E:F,2,FALSE)</f>
        <v>South Central</v>
      </c>
      <c r="C22" s="7" t="str">
        <f>VLOOKUP($A22,'Locality Breakdowns'!$E:G,3,FALSE)</f>
        <v>Central Great Basin</v>
      </c>
      <c r="D22" s="13">
        <v>2006</v>
      </c>
      <c r="E22" s="8">
        <v>17</v>
      </c>
      <c r="F22" s="8">
        <v>28</v>
      </c>
      <c r="G22" s="8">
        <v>15</v>
      </c>
      <c r="H22" s="8">
        <v>18</v>
      </c>
      <c r="I22" s="8">
        <v>10</v>
      </c>
      <c r="J22" s="8">
        <v>18</v>
      </c>
      <c r="K22" s="34"/>
    </row>
    <row r="23" spans="1:11" x14ac:dyDescent="0.25">
      <c r="A23" s="7" t="s">
        <v>27</v>
      </c>
      <c r="B23" s="7" t="str">
        <f>VLOOKUP($A23,'Locality Breakdowns'!$E:F,2,FALSE)</f>
        <v>South Central</v>
      </c>
      <c r="C23" s="7" t="str">
        <f>VLOOKUP($A23,'Locality Breakdowns'!$E:G,3,FALSE)</f>
        <v>Central Great Basin</v>
      </c>
      <c r="D23" s="13">
        <v>2006</v>
      </c>
      <c r="E23" s="8">
        <v>16</v>
      </c>
      <c r="F23" s="8">
        <v>17</v>
      </c>
      <c r="G23" s="8">
        <v>7</v>
      </c>
      <c r="H23" s="8">
        <v>20</v>
      </c>
      <c r="I23" s="8">
        <v>6</v>
      </c>
      <c r="J23" s="8">
        <v>11</v>
      </c>
      <c r="K23" s="34"/>
    </row>
    <row r="24" spans="1:11" x14ac:dyDescent="0.25">
      <c r="A24" s="7" t="s">
        <v>28</v>
      </c>
      <c r="B24" s="7" t="str">
        <f>VLOOKUP($A24,'Locality Breakdowns'!$E:F,2,FALSE)</f>
        <v>South Central</v>
      </c>
      <c r="C24" s="7" t="str">
        <f>VLOOKUP($A24,'Locality Breakdowns'!$E:G,3,FALSE)</f>
        <v>Northwest Interior</v>
      </c>
      <c r="D24" s="13">
        <v>2006</v>
      </c>
      <c r="E24" s="9" t="s">
        <v>37</v>
      </c>
      <c r="F24" s="9" t="s">
        <v>37</v>
      </c>
      <c r="G24" s="9" t="s">
        <v>37</v>
      </c>
      <c r="H24" s="9" t="s">
        <v>37</v>
      </c>
      <c r="I24" s="9" t="s">
        <v>37</v>
      </c>
      <c r="J24" s="9" t="s">
        <v>37</v>
      </c>
      <c r="K24" s="34"/>
    </row>
    <row r="25" spans="1:11" x14ac:dyDescent="0.25">
      <c r="A25" s="7" t="s">
        <v>29</v>
      </c>
      <c r="B25" s="7" t="str">
        <f>VLOOKUP($A25,'Locality Breakdowns'!$E:F,2,FALSE)</f>
        <v>South Central</v>
      </c>
      <c r="C25" s="7" t="str">
        <f>VLOOKUP($A25,'Locality Breakdowns'!$E:G,3,FALSE)</f>
        <v>Northwest Interior</v>
      </c>
      <c r="D25" s="13">
        <v>2006</v>
      </c>
      <c r="E25" s="9" t="s">
        <v>37</v>
      </c>
      <c r="F25" s="9" t="s">
        <v>37</v>
      </c>
      <c r="G25" s="9" t="s">
        <v>37</v>
      </c>
      <c r="H25" s="9" t="s">
        <v>37</v>
      </c>
      <c r="I25" s="9" t="s">
        <v>37</v>
      </c>
      <c r="J25" s="9" t="s">
        <v>37</v>
      </c>
      <c r="K25" s="34"/>
    </row>
    <row r="26" spans="1:11" x14ac:dyDescent="0.25">
      <c r="A26" s="7" t="s">
        <v>30</v>
      </c>
      <c r="B26" s="7" t="str">
        <f>VLOOKUP($A26,'Locality Breakdowns'!$E:F,2,FALSE)</f>
        <v>South Central</v>
      </c>
      <c r="C26" s="7" t="str">
        <f>VLOOKUP($A26,'Locality Breakdowns'!$E:G,3,FALSE)</f>
        <v>Central Great Basin</v>
      </c>
      <c r="D26" s="13">
        <v>2006</v>
      </c>
      <c r="E26" s="8">
        <v>10</v>
      </c>
      <c r="F26" s="8">
        <v>17</v>
      </c>
      <c r="G26" s="8">
        <v>8</v>
      </c>
      <c r="H26" s="8">
        <v>11</v>
      </c>
      <c r="I26" s="8">
        <v>9</v>
      </c>
      <c r="J26" s="8">
        <v>8</v>
      </c>
      <c r="K26" s="34"/>
    </row>
    <row r="27" spans="1:11" x14ac:dyDescent="0.25">
      <c r="A27" s="7" t="s">
        <v>31</v>
      </c>
      <c r="B27" s="7" t="str">
        <f>VLOOKUP($A27,'Locality Breakdowns'!$E:F,2,FALSE)</f>
        <v>South Central</v>
      </c>
      <c r="C27" s="7" t="str">
        <f>VLOOKUP($A27,'Locality Breakdowns'!$E:G,3,FALSE)</f>
        <v>Central Great Basin</v>
      </c>
      <c r="D27" s="13">
        <v>2006</v>
      </c>
      <c r="E27" s="8">
        <v>60</v>
      </c>
      <c r="F27" s="8">
        <v>36</v>
      </c>
      <c r="G27" s="8">
        <v>25</v>
      </c>
      <c r="H27" s="8">
        <v>22</v>
      </c>
      <c r="I27" s="8">
        <v>17</v>
      </c>
      <c r="J27" s="8">
        <v>19</v>
      </c>
      <c r="K27" s="34"/>
    </row>
    <row r="28" spans="1:11" x14ac:dyDescent="0.25">
      <c r="A28" s="7" t="s">
        <v>32</v>
      </c>
      <c r="B28" s="7" t="str">
        <f>VLOOKUP($A28,'Locality Breakdowns'!$E:F,2,FALSE)</f>
        <v>White Pine</v>
      </c>
      <c r="C28" s="7" t="str">
        <f>VLOOKUP($A28,'Locality Breakdowns'!$E:G,3,FALSE)</f>
        <v>Butte/Buck/White Pine</v>
      </c>
      <c r="D28" s="13">
        <v>2006</v>
      </c>
      <c r="E28" s="8">
        <v>14</v>
      </c>
      <c r="F28" s="8">
        <v>16</v>
      </c>
      <c r="G28" s="8">
        <v>20</v>
      </c>
      <c r="H28" s="8">
        <v>15</v>
      </c>
      <c r="I28" s="8">
        <v>3</v>
      </c>
      <c r="J28" s="8">
        <v>13</v>
      </c>
      <c r="K28" s="34"/>
    </row>
    <row r="29" spans="1:11" x14ac:dyDescent="0.25">
      <c r="A29" s="7" t="s">
        <v>33</v>
      </c>
      <c r="B29" s="7" t="str">
        <f>VLOOKUP($A29,'Locality Breakdowns'!$E:F,2,FALSE)</f>
        <v>White Pine</v>
      </c>
      <c r="C29" s="7" t="str">
        <f>VLOOKUP($A29,'Locality Breakdowns'!$E:G,3,FALSE)</f>
        <v>East High Desert</v>
      </c>
      <c r="D29" s="13">
        <v>2006</v>
      </c>
      <c r="E29" s="8">
        <v>1</v>
      </c>
      <c r="F29" s="8">
        <v>8</v>
      </c>
      <c r="G29" s="8">
        <v>7</v>
      </c>
      <c r="H29" s="8">
        <v>2</v>
      </c>
      <c r="I29" s="8">
        <v>3</v>
      </c>
      <c r="J29" s="8">
        <v>5</v>
      </c>
      <c r="K29" s="34"/>
    </row>
    <row r="30" spans="1:11" x14ac:dyDescent="0.25">
      <c r="A30" s="7" t="s">
        <v>34</v>
      </c>
      <c r="B30" s="7" t="str">
        <f>VLOOKUP($A30,'Locality Breakdowns'!$E:F,2,FALSE)</f>
        <v>White Pine</v>
      </c>
      <c r="C30" s="7" t="str">
        <f>VLOOKUP($A30,'Locality Breakdowns'!$E:G,3,FALSE)</f>
        <v>Southeastern Nevada</v>
      </c>
      <c r="D30" s="13">
        <v>2006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34"/>
    </row>
    <row r="31" spans="1:11" x14ac:dyDescent="0.25">
      <c r="A31" s="7" t="s">
        <v>35</v>
      </c>
      <c r="B31" s="7" t="str">
        <f>VLOOKUP($A31,'Locality Breakdowns'!$E:F,2,FALSE)</f>
        <v>White Pine</v>
      </c>
      <c r="C31" s="7" t="str">
        <f>VLOOKUP($A31,'Locality Breakdowns'!$E:G,3,FALSE)</f>
        <v>Southeastern Nevada</v>
      </c>
      <c r="D31" s="13">
        <v>2006</v>
      </c>
      <c r="E31" s="8">
        <v>0</v>
      </c>
      <c r="F31" s="8">
        <v>0</v>
      </c>
      <c r="G31" s="8">
        <v>2</v>
      </c>
      <c r="H31" s="8">
        <v>0</v>
      </c>
      <c r="I31" s="8">
        <v>0</v>
      </c>
      <c r="J31" s="8">
        <v>0</v>
      </c>
      <c r="K31" s="34"/>
    </row>
    <row r="32" spans="1:11" x14ac:dyDescent="0.25">
      <c r="A32" s="7" t="s">
        <v>38</v>
      </c>
      <c r="B32" s="7" t="str">
        <f>VLOOKUP($A32,'Locality Breakdowns'!$E:F,2,FALSE)</f>
        <v>South Central</v>
      </c>
      <c r="C32" s="7" t="str">
        <f>VLOOKUP($A32,'Locality Breakdowns'!$E:G,3,FALSE)</f>
        <v>Monitor</v>
      </c>
      <c r="D32" s="13">
        <v>2006</v>
      </c>
      <c r="E32" s="8">
        <v>16</v>
      </c>
      <c r="F32" s="8">
        <v>21</v>
      </c>
      <c r="G32" s="8">
        <v>15</v>
      </c>
      <c r="H32" s="8">
        <v>27</v>
      </c>
      <c r="I32" s="8">
        <v>11</v>
      </c>
      <c r="J32" s="8">
        <v>10</v>
      </c>
      <c r="K32" s="34"/>
    </row>
    <row r="33" spans="1:11" x14ac:dyDescent="0.25">
      <c r="A33" s="7" t="s">
        <v>39</v>
      </c>
      <c r="B33" s="7" t="str">
        <f>VLOOKUP($A33,'Locality Breakdowns'!$E:F,2,FALSE)</f>
        <v>South Central</v>
      </c>
      <c r="C33" s="7" t="str">
        <f>VLOOKUP($A33,'Locality Breakdowns'!$E:G,3,FALSE)</f>
        <v>Smith/Reese</v>
      </c>
      <c r="D33" s="13">
        <v>2006</v>
      </c>
      <c r="E33" s="8">
        <v>12</v>
      </c>
      <c r="F33" s="8">
        <v>19</v>
      </c>
      <c r="G33" s="8">
        <v>16</v>
      </c>
      <c r="H33" s="8">
        <v>29</v>
      </c>
      <c r="I33" s="8">
        <v>11</v>
      </c>
      <c r="J33" s="8">
        <v>8</v>
      </c>
      <c r="K33" s="34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BEFA-D0E9-4F76-90B6-18065FC74A67}">
  <dimension ref="A1:K33"/>
  <sheetViews>
    <sheetView workbookViewId="0">
      <selection activeCell="A2" sqref="A2:J33"/>
    </sheetView>
  </sheetViews>
  <sheetFormatPr defaultRowHeight="15" x14ac:dyDescent="0.25"/>
  <cols>
    <col min="1" max="2" width="21.140625" style="17" customWidth="1"/>
    <col min="3" max="3" width="25.140625" style="17" customWidth="1"/>
    <col min="4" max="4" width="10.42578125" style="17" customWidth="1"/>
    <col min="5" max="16384" width="9.140625" style="17"/>
  </cols>
  <sheetData>
    <row r="1" spans="1:11" x14ac:dyDescent="0.25">
      <c r="A1" s="18" t="s">
        <v>78</v>
      </c>
      <c r="B1" t="s">
        <v>80</v>
      </c>
      <c r="C1" t="s">
        <v>124</v>
      </c>
      <c r="D1" s="8" t="s">
        <v>36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</row>
    <row r="2" spans="1:11" ht="15.75" x14ac:dyDescent="0.25">
      <c r="A2" s="13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13">
        <v>2005</v>
      </c>
      <c r="E2" s="16">
        <v>20</v>
      </c>
      <c r="F2" s="16">
        <v>62</v>
      </c>
      <c r="G2" s="16">
        <v>43</v>
      </c>
      <c r="H2" s="16">
        <v>34</v>
      </c>
      <c r="I2" s="11">
        <v>26</v>
      </c>
      <c r="J2" s="11">
        <v>36</v>
      </c>
      <c r="K2" s="31"/>
    </row>
    <row r="3" spans="1:11" ht="15.75" x14ac:dyDescent="0.25">
      <c r="A3" s="13" t="s">
        <v>2</v>
      </c>
      <c r="B3" s="7" t="str">
        <f>VLOOKUP($A3,'Locality Breakdowns'!$E:F,2,FALSE)</f>
        <v>Washoe-Lassen-Modoc</v>
      </c>
      <c r="C3" s="7" t="str">
        <f>VLOOKUP($A3,'Locality Breakdowns'!$E:G,3,FALSE)</f>
        <v>Lassen/South Washoe</v>
      </c>
      <c r="D3" s="13">
        <v>2005</v>
      </c>
      <c r="E3" s="16">
        <v>14</v>
      </c>
      <c r="F3" s="16">
        <v>22</v>
      </c>
      <c r="G3" s="16">
        <v>18</v>
      </c>
      <c r="H3" s="16">
        <v>6</v>
      </c>
      <c r="I3" s="11">
        <v>5</v>
      </c>
      <c r="J3" s="11">
        <v>17</v>
      </c>
      <c r="K3" s="31"/>
    </row>
    <row r="4" spans="1:11" ht="15.75" x14ac:dyDescent="0.25">
      <c r="A4" s="13" t="s">
        <v>77</v>
      </c>
      <c r="B4" s="7" t="str">
        <f>VLOOKUP($A4,'Locality Breakdowns'!$E:F,2,FALSE)</f>
        <v>Washoe-Lassen-Modoc</v>
      </c>
      <c r="C4" s="7" t="str">
        <f>VLOOKUP($A4,'Locality Breakdowns'!$E:G,3,FALSE)</f>
        <v>Northwest Great Basin (NV)</v>
      </c>
      <c r="D4" s="13">
        <v>2005</v>
      </c>
      <c r="E4" s="16">
        <v>37</v>
      </c>
      <c r="F4" s="16">
        <v>61</v>
      </c>
      <c r="G4" s="16">
        <v>29</v>
      </c>
      <c r="H4" s="16">
        <v>38</v>
      </c>
      <c r="I4" s="11">
        <v>13</v>
      </c>
      <c r="J4" s="11">
        <v>48</v>
      </c>
      <c r="K4" s="31"/>
    </row>
    <row r="5" spans="1:11" ht="15.75" x14ac:dyDescent="0.25">
      <c r="A5" s="13" t="s">
        <v>3</v>
      </c>
      <c r="B5" s="7" t="str">
        <f>VLOOKUP($A5,'Locality Breakdowns'!$E:F,2,FALSE)</f>
        <v>Washoe-Lassen-Modoc</v>
      </c>
      <c r="C5" s="7" t="str">
        <f>VLOOKUP($A5,'Locality Breakdowns'!$E:G,3,FALSE)</f>
        <v>Northwest Great Basin (NV)</v>
      </c>
      <c r="D5" s="13">
        <v>2005</v>
      </c>
      <c r="E5" s="16">
        <v>2</v>
      </c>
      <c r="F5" s="16">
        <v>14</v>
      </c>
      <c r="G5" s="16">
        <v>7</v>
      </c>
      <c r="H5" s="16">
        <v>4</v>
      </c>
      <c r="I5" s="11">
        <v>4</v>
      </c>
      <c r="J5" s="11">
        <v>10</v>
      </c>
      <c r="K5" s="31"/>
    </row>
    <row r="6" spans="1:11" ht="15.75" x14ac:dyDescent="0.25">
      <c r="A6" s="13" t="s">
        <v>4</v>
      </c>
      <c r="B6" s="7" t="s">
        <v>37</v>
      </c>
      <c r="C6" s="7" t="s">
        <v>37</v>
      </c>
      <c r="D6" s="13">
        <v>2005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37</v>
      </c>
      <c r="K6" s="31"/>
    </row>
    <row r="7" spans="1:11" ht="15.75" x14ac:dyDescent="0.25">
      <c r="A7" s="13" t="s">
        <v>6</v>
      </c>
      <c r="B7" s="7" t="str">
        <f>VLOOKUP($A7,'Locality Breakdowns'!$E:F,2,FALSE)</f>
        <v>North Central</v>
      </c>
      <c r="C7" s="7" t="str">
        <f>VLOOKUP($A7,'Locality Breakdowns'!$E:G,3,FALSE)</f>
        <v>Owyhee</v>
      </c>
      <c r="D7" s="13">
        <v>2005</v>
      </c>
      <c r="E7" s="16">
        <v>97</v>
      </c>
      <c r="F7" s="16">
        <v>115</v>
      </c>
      <c r="G7" s="16">
        <v>74</v>
      </c>
      <c r="H7" s="16">
        <v>118</v>
      </c>
      <c r="I7" s="11">
        <v>36</v>
      </c>
      <c r="J7" s="11">
        <v>79</v>
      </c>
      <c r="K7" s="31"/>
    </row>
    <row r="8" spans="1:11" ht="15.75" x14ac:dyDescent="0.25">
      <c r="A8" s="13" t="s">
        <v>11</v>
      </c>
      <c r="B8" s="7" t="str">
        <f>VLOOKUP($A8,'Locality Breakdowns'!$E:F,2,FALSE)</f>
        <v>North Central</v>
      </c>
      <c r="C8" s="7" t="str">
        <f>VLOOKUP($A8,'Locality Breakdowns'!$E:G,3,FALSE)</f>
        <v>Lone Willow</v>
      </c>
      <c r="D8" s="13">
        <v>2005</v>
      </c>
      <c r="E8" s="16">
        <v>173</v>
      </c>
      <c r="F8" s="16">
        <v>283</v>
      </c>
      <c r="G8" s="16">
        <v>237</v>
      </c>
      <c r="H8" s="16">
        <v>243</v>
      </c>
      <c r="I8" s="11">
        <v>80</v>
      </c>
      <c r="J8" s="11">
        <v>203</v>
      </c>
      <c r="K8" s="31"/>
    </row>
    <row r="9" spans="1:11" ht="15.75" x14ac:dyDescent="0.25">
      <c r="A9" s="13" t="s">
        <v>12</v>
      </c>
      <c r="B9" s="7" t="str">
        <f>VLOOKUP($A9,'Locality Breakdowns'!$E:F,2,FALSE)</f>
        <v>North Central</v>
      </c>
      <c r="C9" s="7" t="str">
        <f>VLOOKUP($A9,'Locality Breakdowns'!$E:G,3,FALSE)</f>
        <v>Black Rock</v>
      </c>
      <c r="D9" s="13">
        <v>2005</v>
      </c>
      <c r="E9" s="16">
        <v>0</v>
      </c>
      <c r="F9" s="16">
        <v>0</v>
      </c>
      <c r="G9" s="16">
        <v>0</v>
      </c>
      <c r="H9" s="16">
        <v>0</v>
      </c>
      <c r="I9" s="11">
        <v>0</v>
      </c>
      <c r="J9" s="11">
        <v>0</v>
      </c>
      <c r="K9" s="31"/>
    </row>
    <row r="10" spans="1:11" ht="15.75" x14ac:dyDescent="0.25">
      <c r="A10" s="13" t="s">
        <v>13</v>
      </c>
      <c r="B10" s="7" t="str">
        <f>VLOOKUP($A10,'Locality Breakdowns'!$E:F,2,FALSE)</f>
        <v>North Central</v>
      </c>
      <c r="C10" s="7" t="str">
        <f>VLOOKUP($A10,'Locality Breakdowns'!$E:G,3,FALSE)</f>
        <v>Black Rock</v>
      </c>
      <c r="D10" s="13">
        <v>2005</v>
      </c>
      <c r="E10" s="16">
        <v>0</v>
      </c>
      <c r="F10" s="16">
        <v>0</v>
      </c>
      <c r="G10" s="16">
        <v>0</v>
      </c>
      <c r="H10" s="16">
        <v>0</v>
      </c>
      <c r="I10" s="11">
        <v>0</v>
      </c>
      <c r="J10" s="11">
        <v>0</v>
      </c>
      <c r="K10" s="31"/>
    </row>
    <row r="11" spans="1:11" ht="15.75" x14ac:dyDescent="0.25">
      <c r="A11" s="7" t="s">
        <v>15</v>
      </c>
      <c r="B11" s="7" t="str">
        <f>VLOOKUP($A11,'Locality Breakdowns'!$E:F,2,FALSE)</f>
        <v>Elko Stewardship</v>
      </c>
      <c r="C11" s="7" t="str">
        <f>VLOOKUP($A11,'Locality Breakdowns'!$E:G,3,FALSE)</f>
        <v>Owyhee</v>
      </c>
      <c r="D11" s="13">
        <v>2005</v>
      </c>
      <c r="E11" s="8">
        <v>0</v>
      </c>
      <c r="F11" s="8">
        <v>5</v>
      </c>
      <c r="G11" s="8">
        <v>4</v>
      </c>
      <c r="H11" s="8">
        <v>3</v>
      </c>
      <c r="I11" s="8">
        <v>2</v>
      </c>
      <c r="J11" s="8">
        <v>3</v>
      </c>
      <c r="K11" s="32"/>
    </row>
    <row r="12" spans="1:11" ht="15.75" x14ac:dyDescent="0.25">
      <c r="A12" s="7" t="s">
        <v>16</v>
      </c>
      <c r="B12" s="7" t="str">
        <f>VLOOKUP($A12,'Locality Breakdowns'!$E:F,2,FALSE)</f>
        <v>Elko Stewardship</v>
      </c>
      <c r="C12" s="7" t="str">
        <f>VLOOKUP($A12,'Locality Breakdowns'!$E:G,3,FALSE)</f>
        <v>Owyhee</v>
      </c>
      <c r="D12" s="13">
        <v>2005</v>
      </c>
      <c r="E12" s="8">
        <v>21</v>
      </c>
      <c r="F12" s="8">
        <v>26</v>
      </c>
      <c r="G12" s="8">
        <v>28</v>
      </c>
      <c r="H12" s="8">
        <v>33</v>
      </c>
      <c r="I12" s="8">
        <v>13</v>
      </c>
      <c r="J12" s="8">
        <v>13</v>
      </c>
      <c r="K12" s="32"/>
    </row>
    <row r="13" spans="1:11" ht="15.75" x14ac:dyDescent="0.25">
      <c r="A13" s="7" t="s">
        <v>17</v>
      </c>
      <c r="B13" s="7" t="str">
        <f>VLOOKUP($A13,'Locality Breakdowns'!$E:F,2,FALSE)</f>
        <v>Elko Stewardship</v>
      </c>
      <c r="C13" s="7" t="str">
        <f>VLOOKUP($A13,'Locality Breakdowns'!$E:G,3,FALSE)</f>
        <v>Central Elko</v>
      </c>
      <c r="D13" s="13">
        <v>2005</v>
      </c>
      <c r="E13" s="8">
        <v>27</v>
      </c>
      <c r="F13" s="8">
        <v>49</v>
      </c>
      <c r="G13" s="8">
        <v>27</v>
      </c>
      <c r="H13" s="8">
        <v>33</v>
      </c>
      <c r="I13" s="8">
        <v>21</v>
      </c>
      <c r="J13" s="8">
        <v>28</v>
      </c>
      <c r="K13" s="32"/>
    </row>
    <row r="14" spans="1:11" ht="15.75" x14ac:dyDescent="0.25">
      <c r="A14" s="7" t="s">
        <v>18</v>
      </c>
      <c r="B14" s="7" t="str">
        <f>VLOOKUP($A14,'Locality Breakdowns'!$E:F,2,FALSE)</f>
        <v>Elko Stewardship</v>
      </c>
      <c r="C14" s="7" t="str">
        <f>VLOOKUP($A14,'Locality Breakdowns'!$E:G,3,FALSE)</f>
        <v>Central Elko</v>
      </c>
      <c r="D14" s="13">
        <v>2005</v>
      </c>
      <c r="E14" s="8">
        <v>1</v>
      </c>
      <c r="F14" s="8">
        <v>2</v>
      </c>
      <c r="G14" s="8">
        <v>0</v>
      </c>
      <c r="H14" s="8">
        <v>0</v>
      </c>
      <c r="I14" s="8">
        <v>1</v>
      </c>
      <c r="J14" s="8">
        <v>1</v>
      </c>
      <c r="K14" s="32"/>
    </row>
    <row r="15" spans="1:11" ht="15.75" x14ac:dyDescent="0.25">
      <c r="A15" s="7" t="s">
        <v>19</v>
      </c>
      <c r="B15" s="7" t="str">
        <f>VLOOKUP($A15,'Locality Breakdowns'!$E:F,2,FALSE)</f>
        <v>Elko Stewardship</v>
      </c>
      <c r="C15" s="7" t="str">
        <f>VLOOKUP($A15,'Locality Breakdowns'!$E:G,3,FALSE)</f>
        <v>Central Elko</v>
      </c>
      <c r="D15" s="13">
        <v>2005</v>
      </c>
      <c r="E15" s="8">
        <v>27</v>
      </c>
      <c r="F15" s="8">
        <v>29</v>
      </c>
      <c r="G15" s="8">
        <v>29</v>
      </c>
      <c r="H15" s="8">
        <v>37</v>
      </c>
      <c r="I15" s="8">
        <v>12</v>
      </c>
      <c r="J15" s="8">
        <v>17</v>
      </c>
      <c r="K15" s="32"/>
    </row>
    <row r="16" spans="1:11" ht="15.75" x14ac:dyDescent="0.25">
      <c r="A16" s="7" t="s">
        <v>20</v>
      </c>
      <c r="B16" s="7" t="str">
        <f>VLOOKUP($A16,'Locality Breakdowns'!$E:F,2,FALSE)</f>
        <v>Elko Stewardship</v>
      </c>
      <c r="C16" s="7" t="str">
        <f>VLOOKUP($A16,'Locality Breakdowns'!$E:G,3,FALSE)</f>
        <v>Central Elko</v>
      </c>
      <c r="D16" s="13">
        <v>2005</v>
      </c>
      <c r="E16" s="8">
        <v>27</v>
      </c>
      <c r="F16" s="8">
        <v>48</v>
      </c>
      <c r="G16" s="8">
        <v>23</v>
      </c>
      <c r="H16" s="8">
        <v>30</v>
      </c>
      <c r="I16" s="8">
        <v>18</v>
      </c>
      <c r="J16" s="8">
        <v>20</v>
      </c>
      <c r="K16" s="32"/>
    </row>
    <row r="17" spans="1:11" ht="15.75" x14ac:dyDescent="0.25">
      <c r="A17" s="7" t="s">
        <v>21</v>
      </c>
      <c r="B17" s="7" t="str">
        <f>VLOOKUP($A17,'Locality Breakdowns'!$E:F,2,FALSE)</f>
        <v>Elko Stewardship</v>
      </c>
      <c r="C17" s="7" t="str">
        <f>VLOOKUP($A17,'Locality Breakdowns'!$E:G,3,FALSE)</f>
        <v>Northeast Elko</v>
      </c>
      <c r="D17" s="13">
        <v>2005</v>
      </c>
      <c r="E17" s="8">
        <v>14</v>
      </c>
      <c r="F17" s="8">
        <v>13</v>
      </c>
      <c r="G17" s="8">
        <v>11</v>
      </c>
      <c r="H17" s="8">
        <v>12</v>
      </c>
      <c r="I17" s="8">
        <v>3</v>
      </c>
      <c r="J17" s="8">
        <v>10</v>
      </c>
      <c r="K17" s="32"/>
    </row>
    <row r="18" spans="1:11" ht="15.75" x14ac:dyDescent="0.25">
      <c r="A18" s="7" t="s">
        <v>22</v>
      </c>
      <c r="B18" s="7" t="str">
        <f>VLOOKUP($A18,'Locality Breakdowns'!$E:F,2,FALSE)</f>
        <v>Elko Stewardship</v>
      </c>
      <c r="C18" s="7" t="str">
        <f>VLOOKUP($A18,'Locality Breakdowns'!$E:G,3,FALSE)</f>
        <v>Ruby</v>
      </c>
      <c r="D18" s="13">
        <v>2005</v>
      </c>
      <c r="E18" s="8">
        <v>4</v>
      </c>
      <c r="F18" s="8">
        <v>4</v>
      </c>
      <c r="G18" s="8">
        <v>17</v>
      </c>
      <c r="H18" s="8">
        <v>12</v>
      </c>
      <c r="I18" s="8">
        <v>2</v>
      </c>
      <c r="J18" s="8">
        <v>2</v>
      </c>
      <c r="K18" s="32"/>
    </row>
    <row r="19" spans="1:11" ht="15.75" x14ac:dyDescent="0.25">
      <c r="A19" s="7" t="s">
        <v>23</v>
      </c>
      <c r="B19" s="7" t="str">
        <f>VLOOKUP($A19,'Locality Breakdowns'!$E:F,2,FALSE)</f>
        <v>Elko Stewardship</v>
      </c>
      <c r="C19" s="7" t="str">
        <f>VLOOKUP($A19,'Locality Breakdowns'!$E:G,3,FALSE)</f>
        <v>Ruby</v>
      </c>
      <c r="D19" s="13">
        <v>2005</v>
      </c>
      <c r="E19" s="8">
        <v>26</v>
      </c>
      <c r="F19" s="8">
        <v>45</v>
      </c>
      <c r="G19" s="8">
        <v>29</v>
      </c>
      <c r="H19" s="8">
        <v>40</v>
      </c>
      <c r="I19" s="8">
        <v>17</v>
      </c>
      <c r="J19" s="8">
        <v>28</v>
      </c>
      <c r="K19" s="32"/>
    </row>
    <row r="20" spans="1:11" ht="15.75" x14ac:dyDescent="0.25">
      <c r="A20" s="7" t="s">
        <v>24</v>
      </c>
      <c r="B20" s="7" t="str">
        <f>VLOOKUP($A20,'Locality Breakdowns'!$E:F,2,FALSE)</f>
        <v>Elko Stewardship</v>
      </c>
      <c r="C20" s="7" t="str">
        <f>VLOOKUP($A20,'Locality Breakdowns'!$E:G,3,FALSE)</f>
        <v>East High Desert</v>
      </c>
      <c r="D20" s="13">
        <v>2005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32"/>
    </row>
    <row r="21" spans="1:11" ht="15.75" x14ac:dyDescent="0.25">
      <c r="A21" s="7" t="s">
        <v>25</v>
      </c>
      <c r="B21" s="7" t="str">
        <f>VLOOKUP($A21,'Locality Breakdowns'!$E:F,2,FALSE)</f>
        <v>South Central</v>
      </c>
      <c r="C21" s="7" t="str">
        <f>VLOOKUP($A21,'Locality Breakdowns'!$E:G,3,FALSE)</f>
        <v>Central Great Basin</v>
      </c>
      <c r="D21" s="13">
        <v>2005</v>
      </c>
      <c r="E21" s="8">
        <v>1</v>
      </c>
      <c r="F21" s="8">
        <v>2</v>
      </c>
      <c r="G21" s="8">
        <v>2</v>
      </c>
      <c r="H21" s="8">
        <v>4</v>
      </c>
      <c r="I21" s="8">
        <v>2</v>
      </c>
      <c r="J21" s="8">
        <v>0</v>
      </c>
      <c r="K21" s="32"/>
    </row>
    <row r="22" spans="1:11" ht="15.75" x14ac:dyDescent="0.25">
      <c r="A22" s="7" t="s">
        <v>26</v>
      </c>
      <c r="B22" s="7" t="str">
        <f>VLOOKUP($A22,'Locality Breakdowns'!$E:F,2,FALSE)</f>
        <v>South Central</v>
      </c>
      <c r="C22" s="7" t="str">
        <f>VLOOKUP($A22,'Locality Breakdowns'!$E:G,3,FALSE)</f>
        <v>Central Great Basin</v>
      </c>
      <c r="D22" s="13">
        <v>2005</v>
      </c>
      <c r="E22" s="8">
        <v>15</v>
      </c>
      <c r="F22" s="8">
        <v>28</v>
      </c>
      <c r="G22" s="8">
        <v>19</v>
      </c>
      <c r="H22" s="8">
        <v>25</v>
      </c>
      <c r="I22" s="8">
        <v>16</v>
      </c>
      <c r="J22" s="8">
        <v>12</v>
      </c>
      <c r="K22" s="32"/>
    </row>
    <row r="23" spans="1:11" ht="15.75" x14ac:dyDescent="0.25">
      <c r="A23" s="7" t="s">
        <v>27</v>
      </c>
      <c r="B23" s="7" t="str">
        <f>VLOOKUP($A23,'Locality Breakdowns'!$E:F,2,FALSE)</f>
        <v>South Central</v>
      </c>
      <c r="C23" s="7" t="str">
        <f>VLOOKUP($A23,'Locality Breakdowns'!$E:G,3,FALSE)</f>
        <v>Central Great Basin</v>
      </c>
      <c r="D23" s="13">
        <v>2005</v>
      </c>
      <c r="E23" s="8">
        <v>8</v>
      </c>
      <c r="F23" s="8">
        <v>12</v>
      </c>
      <c r="G23" s="8">
        <v>17</v>
      </c>
      <c r="H23" s="8">
        <v>24</v>
      </c>
      <c r="I23" s="8">
        <v>10</v>
      </c>
      <c r="J23" s="8">
        <v>2</v>
      </c>
      <c r="K23" s="32"/>
    </row>
    <row r="24" spans="1:11" ht="15.75" x14ac:dyDescent="0.25">
      <c r="A24" s="7" t="s">
        <v>28</v>
      </c>
      <c r="B24" s="7" t="str">
        <f>VLOOKUP($A24,'Locality Breakdowns'!$E:F,2,FALSE)</f>
        <v>South Central</v>
      </c>
      <c r="C24" s="7" t="str">
        <f>VLOOKUP($A24,'Locality Breakdowns'!$E:G,3,FALSE)</f>
        <v>Northwest Interior</v>
      </c>
      <c r="D24" s="13">
        <v>2005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32"/>
    </row>
    <row r="25" spans="1:11" ht="15.75" x14ac:dyDescent="0.25">
      <c r="A25" s="7" t="s">
        <v>29</v>
      </c>
      <c r="B25" s="7" t="str">
        <f>VLOOKUP($A25,'Locality Breakdowns'!$E:F,2,FALSE)</f>
        <v>South Central</v>
      </c>
      <c r="C25" s="7" t="str">
        <f>VLOOKUP($A25,'Locality Breakdowns'!$E:G,3,FALSE)</f>
        <v>Northwest Interior</v>
      </c>
      <c r="D25" s="13">
        <v>2005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32"/>
    </row>
    <row r="26" spans="1:11" ht="15.75" x14ac:dyDescent="0.25">
      <c r="A26" s="7" t="s">
        <v>30</v>
      </c>
      <c r="B26" s="7" t="str">
        <f>VLOOKUP($A26,'Locality Breakdowns'!$E:F,2,FALSE)</f>
        <v>South Central</v>
      </c>
      <c r="C26" s="7" t="str">
        <f>VLOOKUP($A26,'Locality Breakdowns'!$E:G,3,FALSE)</f>
        <v>Central Great Basin</v>
      </c>
      <c r="D26" s="13">
        <v>2005</v>
      </c>
      <c r="E26" s="8">
        <v>5</v>
      </c>
      <c r="F26" s="8">
        <v>4</v>
      </c>
      <c r="G26" s="8">
        <v>11</v>
      </c>
      <c r="H26" s="8">
        <v>6</v>
      </c>
      <c r="I26" s="8">
        <v>3</v>
      </c>
      <c r="J26" s="8">
        <v>1</v>
      </c>
      <c r="K26" s="32"/>
    </row>
    <row r="27" spans="1:11" ht="15.75" x14ac:dyDescent="0.25">
      <c r="A27" s="7" t="s">
        <v>31</v>
      </c>
      <c r="B27" s="7" t="str">
        <f>VLOOKUP($A27,'Locality Breakdowns'!$E:F,2,FALSE)</f>
        <v>South Central</v>
      </c>
      <c r="C27" s="7" t="str">
        <f>VLOOKUP($A27,'Locality Breakdowns'!$E:G,3,FALSE)</f>
        <v>Central Great Basin</v>
      </c>
      <c r="D27" s="13">
        <v>2005</v>
      </c>
      <c r="E27" s="8">
        <v>21</v>
      </c>
      <c r="F27" s="8">
        <v>12</v>
      </c>
      <c r="G27" s="8">
        <v>32</v>
      </c>
      <c r="H27" s="8">
        <v>33</v>
      </c>
      <c r="I27" s="8">
        <v>3</v>
      </c>
      <c r="J27" s="8">
        <v>9</v>
      </c>
      <c r="K27" s="32"/>
    </row>
    <row r="28" spans="1:11" ht="15.75" x14ac:dyDescent="0.25">
      <c r="A28" s="7" t="s">
        <v>32</v>
      </c>
      <c r="B28" s="7" t="str">
        <f>VLOOKUP($A28,'Locality Breakdowns'!$E:F,2,FALSE)</f>
        <v>White Pine</v>
      </c>
      <c r="C28" s="7" t="str">
        <f>VLOOKUP($A28,'Locality Breakdowns'!$E:G,3,FALSE)</f>
        <v>Butte/Buck/White Pine</v>
      </c>
      <c r="D28" s="13">
        <v>2005</v>
      </c>
      <c r="E28" s="8">
        <v>6</v>
      </c>
      <c r="F28" s="8">
        <v>23</v>
      </c>
      <c r="G28" s="8">
        <v>4</v>
      </c>
      <c r="H28" s="8">
        <v>25</v>
      </c>
      <c r="I28" s="8">
        <v>18</v>
      </c>
      <c r="J28" s="8">
        <v>5</v>
      </c>
      <c r="K28" s="32"/>
    </row>
    <row r="29" spans="1:11" ht="15.75" x14ac:dyDescent="0.25">
      <c r="A29" s="7" t="s">
        <v>33</v>
      </c>
      <c r="B29" s="7" t="str">
        <f>VLOOKUP($A29,'Locality Breakdowns'!$E:F,2,FALSE)</f>
        <v>White Pine</v>
      </c>
      <c r="C29" s="7" t="str">
        <f>VLOOKUP($A29,'Locality Breakdowns'!$E:G,3,FALSE)</f>
        <v>East High Desert</v>
      </c>
      <c r="D29" s="13">
        <v>2005</v>
      </c>
      <c r="E29" s="8">
        <v>3</v>
      </c>
      <c r="F29" s="8">
        <v>5</v>
      </c>
      <c r="G29" s="8">
        <v>7</v>
      </c>
      <c r="H29" s="8">
        <v>10</v>
      </c>
      <c r="I29" s="8">
        <v>2</v>
      </c>
      <c r="J29" s="8">
        <v>3</v>
      </c>
      <c r="K29" s="32"/>
    </row>
    <row r="30" spans="1:11" ht="15.75" x14ac:dyDescent="0.25">
      <c r="A30" s="7" t="s">
        <v>34</v>
      </c>
      <c r="B30" s="7" t="str">
        <f>VLOOKUP($A30,'Locality Breakdowns'!$E:F,2,FALSE)</f>
        <v>White Pine</v>
      </c>
      <c r="C30" s="7" t="str">
        <f>VLOOKUP($A30,'Locality Breakdowns'!$E:G,3,FALSE)</f>
        <v>Southeastern Nevada</v>
      </c>
      <c r="D30" s="13">
        <v>2005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32"/>
    </row>
    <row r="31" spans="1:11" ht="15.75" x14ac:dyDescent="0.25">
      <c r="A31" s="7" t="s">
        <v>35</v>
      </c>
      <c r="B31" s="7" t="str">
        <f>VLOOKUP($A31,'Locality Breakdowns'!$E:F,2,FALSE)</f>
        <v>White Pine</v>
      </c>
      <c r="C31" s="7" t="str">
        <f>VLOOKUP($A31,'Locality Breakdowns'!$E:G,3,FALSE)</f>
        <v>Southeastern Nevada</v>
      </c>
      <c r="D31" s="13">
        <v>2005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32"/>
    </row>
    <row r="32" spans="1:11" ht="15.75" x14ac:dyDescent="0.25">
      <c r="A32" s="7" t="s">
        <v>38</v>
      </c>
      <c r="B32" s="7" t="str">
        <f>VLOOKUP($A32,'Locality Breakdowns'!$E:F,2,FALSE)</f>
        <v>South Central</v>
      </c>
      <c r="C32" s="7" t="str">
        <f>VLOOKUP($A32,'Locality Breakdowns'!$E:G,3,FALSE)</f>
        <v>Monitor</v>
      </c>
      <c r="D32" s="13">
        <v>2005</v>
      </c>
      <c r="E32" s="8">
        <v>3</v>
      </c>
      <c r="F32" s="8">
        <v>11</v>
      </c>
      <c r="G32" s="8">
        <v>21</v>
      </c>
      <c r="H32" s="8">
        <v>11</v>
      </c>
      <c r="I32" s="8">
        <v>6</v>
      </c>
      <c r="J32" s="8">
        <v>5</v>
      </c>
      <c r="K32" s="32"/>
    </row>
    <row r="33" spans="1:11" ht="15.75" x14ac:dyDescent="0.25">
      <c r="A33" s="7" t="s">
        <v>39</v>
      </c>
      <c r="B33" s="7" t="str">
        <f>VLOOKUP($A33,'Locality Breakdowns'!$E:F,2,FALSE)</f>
        <v>South Central</v>
      </c>
      <c r="C33" s="7" t="str">
        <f>VLOOKUP($A33,'Locality Breakdowns'!$E:G,3,FALSE)</f>
        <v>Smith/Reese</v>
      </c>
      <c r="D33" s="13">
        <v>2005</v>
      </c>
      <c r="E33" s="8">
        <v>5</v>
      </c>
      <c r="F33" s="8">
        <v>12</v>
      </c>
      <c r="G33" s="8">
        <v>15</v>
      </c>
      <c r="H33" s="8">
        <v>12</v>
      </c>
      <c r="I33" s="8">
        <v>4</v>
      </c>
      <c r="J33" s="8">
        <v>8</v>
      </c>
      <c r="K33" s="32"/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3771-CD9E-465C-AE64-1D293800265F}">
  <dimension ref="A1:K34"/>
  <sheetViews>
    <sheetView workbookViewId="0">
      <selection activeCell="A38" sqref="A38"/>
    </sheetView>
  </sheetViews>
  <sheetFormatPr defaultRowHeight="15" x14ac:dyDescent="0.25"/>
  <cols>
    <col min="1" max="1" width="19" customWidth="1"/>
    <col min="2" max="2" width="22.7109375" customWidth="1"/>
    <col min="3" max="3" width="19" customWidth="1"/>
    <col min="4" max="4" width="10.42578125" customWidth="1"/>
  </cols>
  <sheetData>
    <row r="1" spans="1:11" x14ac:dyDescent="0.25">
      <c r="A1" s="18" t="s">
        <v>78</v>
      </c>
      <c r="B1" t="s">
        <v>80</v>
      </c>
      <c r="C1" t="s">
        <v>124</v>
      </c>
      <c r="D1" s="8" t="s">
        <v>36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</row>
    <row r="2" spans="1:11" x14ac:dyDescent="0.25">
      <c r="A2" s="10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10">
        <v>2004</v>
      </c>
      <c r="E2" s="9">
        <v>41</v>
      </c>
      <c r="F2" s="9">
        <v>61</v>
      </c>
      <c r="G2" s="9">
        <v>58</v>
      </c>
      <c r="H2" s="9">
        <v>70</v>
      </c>
      <c r="I2" s="11">
        <v>44</v>
      </c>
      <c r="J2" s="11">
        <v>17</v>
      </c>
      <c r="K2" s="35"/>
    </row>
    <row r="3" spans="1:11" x14ac:dyDescent="0.25">
      <c r="A3" s="10" t="s">
        <v>2</v>
      </c>
      <c r="B3" s="7" t="str">
        <f>VLOOKUP($A3,'Locality Breakdowns'!$E:F,2,FALSE)</f>
        <v>Washoe-Lassen-Modoc</v>
      </c>
      <c r="C3" s="7" t="str">
        <f>VLOOKUP($A3,'Locality Breakdowns'!$E:G,3,FALSE)</f>
        <v>Lassen/South Washoe</v>
      </c>
      <c r="D3" s="10">
        <v>2004</v>
      </c>
      <c r="E3" s="9">
        <v>21</v>
      </c>
      <c r="F3" s="9">
        <v>30</v>
      </c>
      <c r="G3" s="9">
        <v>29</v>
      </c>
      <c r="H3" s="9">
        <v>35</v>
      </c>
      <c r="I3" s="11">
        <v>10</v>
      </c>
      <c r="J3" s="11">
        <v>20</v>
      </c>
      <c r="K3" s="35"/>
    </row>
    <row r="4" spans="1:11" x14ac:dyDescent="0.25">
      <c r="A4" s="10" t="s">
        <v>77</v>
      </c>
      <c r="B4" s="7" t="str">
        <f>VLOOKUP($A4,'Locality Breakdowns'!$E:F,2,FALSE)</f>
        <v>Washoe-Lassen-Modoc</v>
      </c>
      <c r="C4" s="7" t="str">
        <f>VLOOKUP($A4,'Locality Breakdowns'!$E:G,3,FALSE)</f>
        <v>Northwest Great Basin (NV)</v>
      </c>
      <c r="D4" s="10">
        <v>2004</v>
      </c>
      <c r="E4" s="9">
        <v>32</v>
      </c>
      <c r="F4" s="9">
        <v>62</v>
      </c>
      <c r="G4" s="9">
        <v>53</v>
      </c>
      <c r="H4" s="9">
        <v>55</v>
      </c>
      <c r="I4" s="11">
        <v>16</v>
      </c>
      <c r="J4" s="11">
        <v>46</v>
      </c>
      <c r="K4" s="35"/>
    </row>
    <row r="5" spans="1:11" x14ac:dyDescent="0.25">
      <c r="A5" s="10" t="s">
        <v>3</v>
      </c>
      <c r="B5" s="7" t="str">
        <f>VLOOKUP($A5,'Locality Breakdowns'!$E:F,2,FALSE)</f>
        <v>Washoe-Lassen-Modoc</v>
      </c>
      <c r="C5" s="7" t="str">
        <f>VLOOKUP($A5,'Locality Breakdowns'!$E:G,3,FALSE)</f>
        <v>Northwest Great Basin (NV)</v>
      </c>
      <c r="D5" s="10">
        <v>2004</v>
      </c>
      <c r="E5" s="9">
        <v>2</v>
      </c>
      <c r="F5" s="9">
        <v>8</v>
      </c>
      <c r="G5" s="9">
        <v>7</v>
      </c>
      <c r="H5" s="9">
        <v>6</v>
      </c>
      <c r="I5" s="11">
        <v>3</v>
      </c>
      <c r="J5" s="11">
        <v>5</v>
      </c>
      <c r="K5" s="35"/>
    </row>
    <row r="6" spans="1:11" x14ac:dyDescent="0.25">
      <c r="A6" s="10" t="s">
        <v>4</v>
      </c>
      <c r="B6" s="7" t="s">
        <v>37</v>
      </c>
      <c r="C6" s="7" t="s">
        <v>37</v>
      </c>
      <c r="D6" s="10">
        <v>2004</v>
      </c>
      <c r="E6" s="9">
        <v>8</v>
      </c>
      <c r="F6" s="9">
        <v>10</v>
      </c>
      <c r="G6" s="9">
        <v>14</v>
      </c>
      <c r="H6" s="9">
        <v>10</v>
      </c>
      <c r="I6" s="12">
        <v>1</v>
      </c>
      <c r="J6" s="12">
        <v>9</v>
      </c>
      <c r="K6" s="35"/>
    </row>
    <row r="7" spans="1:11" x14ac:dyDescent="0.25">
      <c r="A7" s="10" t="s">
        <v>5</v>
      </c>
      <c r="B7" s="7" t="s">
        <v>37</v>
      </c>
      <c r="C7" s="7" t="s">
        <v>37</v>
      </c>
      <c r="D7" s="10">
        <v>2004</v>
      </c>
      <c r="E7" s="9">
        <v>1</v>
      </c>
      <c r="F7" s="9">
        <v>6</v>
      </c>
      <c r="G7" s="9">
        <v>9</v>
      </c>
      <c r="H7" s="9">
        <v>4</v>
      </c>
      <c r="I7" s="12">
        <v>1</v>
      </c>
      <c r="J7" s="12">
        <v>5</v>
      </c>
      <c r="K7" s="35"/>
    </row>
    <row r="8" spans="1:11" x14ac:dyDescent="0.25">
      <c r="A8" s="10" t="s">
        <v>6</v>
      </c>
      <c r="B8" s="7" t="str">
        <f>VLOOKUP($A8,'Locality Breakdowns'!$E:F,2,FALSE)</f>
        <v>North Central</v>
      </c>
      <c r="C8" s="7" t="str">
        <f>VLOOKUP($A8,'Locality Breakdowns'!$E:G,3,FALSE)</f>
        <v>Owyhee</v>
      </c>
      <c r="D8" s="10">
        <v>2004</v>
      </c>
      <c r="E8" s="9">
        <v>105</v>
      </c>
      <c r="F8" s="9">
        <v>127</v>
      </c>
      <c r="G8" s="9">
        <v>29</v>
      </c>
      <c r="H8" s="9">
        <v>43</v>
      </c>
      <c r="I8" s="12">
        <v>68</v>
      </c>
      <c r="J8" s="12">
        <v>59</v>
      </c>
      <c r="K8" s="35"/>
    </row>
    <row r="9" spans="1:11" x14ac:dyDescent="0.25">
      <c r="A9" s="10" t="s">
        <v>11</v>
      </c>
      <c r="B9" s="7" t="str">
        <f>VLOOKUP($A9,'Locality Breakdowns'!$E:F,2,FALSE)</f>
        <v>North Central</v>
      </c>
      <c r="C9" s="7" t="str">
        <f>VLOOKUP($A9,'Locality Breakdowns'!$E:G,3,FALSE)</f>
        <v>Lone Willow</v>
      </c>
      <c r="D9" s="10">
        <v>2004</v>
      </c>
      <c r="E9" s="9">
        <v>157</v>
      </c>
      <c r="F9" s="9">
        <v>240</v>
      </c>
      <c r="G9" s="9">
        <v>328</v>
      </c>
      <c r="H9" s="9">
        <v>396</v>
      </c>
      <c r="I9" s="12">
        <v>83</v>
      </c>
      <c r="J9" s="12">
        <v>157</v>
      </c>
      <c r="K9" s="35"/>
    </row>
    <row r="10" spans="1:11" x14ac:dyDescent="0.25">
      <c r="A10" s="10" t="s">
        <v>12</v>
      </c>
      <c r="B10" s="7" t="str">
        <f>VLOOKUP($A10,'Locality Breakdowns'!$E:F,2,FALSE)</f>
        <v>North Central</v>
      </c>
      <c r="C10" s="7" t="str">
        <f>VLOOKUP($A10,'Locality Breakdowns'!$E:G,3,FALSE)</f>
        <v>Black Rock</v>
      </c>
      <c r="D10" s="10">
        <v>2004</v>
      </c>
      <c r="E10" s="9">
        <v>1</v>
      </c>
      <c r="F10" s="9">
        <v>2</v>
      </c>
      <c r="G10" s="9">
        <v>1</v>
      </c>
      <c r="H10" s="9">
        <v>3</v>
      </c>
      <c r="I10" s="12">
        <v>2</v>
      </c>
      <c r="J10" s="12">
        <v>0</v>
      </c>
      <c r="K10" s="35"/>
    </row>
    <row r="11" spans="1:11" x14ac:dyDescent="0.25">
      <c r="A11" s="10" t="s">
        <v>13</v>
      </c>
      <c r="B11" s="7" t="str">
        <f>VLOOKUP($A11,'Locality Breakdowns'!$E:F,2,FALSE)</f>
        <v>North Central</v>
      </c>
      <c r="C11" s="7" t="str">
        <f>VLOOKUP($A11,'Locality Breakdowns'!$E:G,3,FALSE)</f>
        <v>Black Rock</v>
      </c>
      <c r="D11" s="10">
        <v>2004</v>
      </c>
      <c r="E11" s="9">
        <v>6</v>
      </c>
      <c r="F11" s="9">
        <v>12</v>
      </c>
      <c r="G11" s="9">
        <v>2</v>
      </c>
      <c r="H11" s="9">
        <v>6</v>
      </c>
      <c r="I11" s="12">
        <v>7</v>
      </c>
      <c r="J11" s="12">
        <v>5</v>
      </c>
      <c r="K11" s="35"/>
    </row>
    <row r="12" spans="1:11" x14ac:dyDescent="0.25">
      <c r="A12" s="6" t="s">
        <v>15</v>
      </c>
      <c r="B12" s="7" t="str">
        <f>VLOOKUP($A12,'Locality Breakdowns'!$E:F,2,FALSE)</f>
        <v>Elko Stewardship</v>
      </c>
      <c r="C12" s="7" t="str">
        <f>VLOOKUP($A12,'Locality Breakdowns'!$E:G,3,FALSE)</f>
        <v>Owyhee</v>
      </c>
      <c r="D12" s="10">
        <v>2004</v>
      </c>
      <c r="E12" s="5">
        <v>0</v>
      </c>
      <c r="F12" s="5">
        <v>3</v>
      </c>
      <c r="G12" s="5">
        <v>0</v>
      </c>
      <c r="H12" s="5">
        <v>0</v>
      </c>
      <c r="I12" s="5">
        <v>1</v>
      </c>
      <c r="J12" s="5">
        <v>2</v>
      </c>
      <c r="K12" s="36"/>
    </row>
    <row r="13" spans="1:11" x14ac:dyDescent="0.25">
      <c r="A13" s="6" t="s">
        <v>16</v>
      </c>
      <c r="B13" s="7" t="str">
        <f>VLOOKUP($A13,'Locality Breakdowns'!$E:F,2,FALSE)</f>
        <v>Elko Stewardship</v>
      </c>
      <c r="C13" s="7" t="str">
        <f>VLOOKUP($A13,'Locality Breakdowns'!$E:G,3,FALSE)</f>
        <v>Owyhee</v>
      </c>
      <c r="D13" s="10">
        <v>2004</v>
      </c>
      <c r="E13" s="5">
        <v>8</v>
      </c>
      <c r="F13" s="5">
        <v>24</v>
      </c>
      <c r="G13" s="5">
        <v>22</v>
      </c>
      <c r="H13" s="5">
        <v>22</v>
      </c>
      <c r="I13" s="5">
        <v>18</v>
      </c>
      <c r="J13" s="5">
        <v>6</v>
      </c>
      <c r="K13" s="36"/>
    </row>
    <row r="14" spans="1:11" x14ac:dyDescent="0.25">
      <c r="A14" s="6" t="s">
        <v>17</v>
      </c>
      <c r="B14" s="7" t="str">
        <f>VLOOKUP($A14,'Locality Breakdowns'!$E:F,2,FALSE)</f>
        <v>Elko Stewardship</v>
      </c>
      <c r="C14" s="7" t="str">
        <f>VLOOKUP($A14,'Locality Breakdowns'!$E:G,3,FALSE)</f>
        <v>Central Elko</v>
      </c>
      <c r="D14" s="10">
        <v>2004</v>
      </c>
      <c r="E14" s="5">
        <v>39</v>
      </c>
      <c r="F14" s="5">
        <v>54</v>
      </c>
      <c r="G14" s="5">
        <v>41</v>
      </c>
      <c r="H14" s="5">
        <v>35</v>
      </c>
      <c r="I14" s="5">
        <v>31</v>
      </c>
      <c r="J14" s="5">
        <v>23</v>
      </c>
      <c r="K14" s="36"/>
    </row>
    <row r="15" spans="1:11" x14ac:dyDescent="0.25">
      <c r="A15" s="6" t="s">
        <v>18</v>
      </c>
      <c r="B15" s="7" t="str">
        <f>VLOOKUP($A15,'Locality Breakdowns'!$E:F,2,FALSE)</f>
        <v>Elko Stewardship</v>
      </c>
      <c r="C15" s="7" t="str">
        <f>VLOOKUP($A15,'Locality Breakdowns'!$E:G,3,FALSE)</f>
        <v>Central Elko</v>
      </c>
      <c r="D15" s="10">
        <v>2004</v>
      </c>
      <c r="E15" s="5">
        <v>2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36"/>
    </row>
    <row r="16" spans="1:11" x14ac:dyDescent="0.25">
      <c r="A16" s="6" t="s">
        <v>19</v>
      </c>
      <c r="B16" s="7" t="str">
        <f>VLOOKUP($A16,'Locality Breakdowns'!$E:F,2,FALSE)</f>
        <v>Elko Stewardship</v>
      </c>
      <c r="C16" s="7" t="str">
        <f>VLOOKUP($A16,'Locality Breakdowns'!$E:G,3,FALSE)</f>
        <v>Central Elko</v>
      </c>
      <c r="D16" s="10">
        <v>2004</v>
      </c>
      <c r="E16" s="5">
        <v>7</v>
      </c>
      <c r="F16" s="5">
        <v>18</v>
      </c>
      <c r="G16" s="5">
        <v>16</v>
      </c>
      <c r="H16" s="5">
        <v>9</v>
      </c>
      <c r="I16" s="5">
        <v>12</v>
      </c>
      <c r="J16" s="5">
        <v>6</v>
      </c>
      <c r="K16" s="36"/>
    </row>
    <row r="17" spans="1:11" x14ac:dyDescent="0.25">
      <c r="A17" s="6" t="s">
        <v>20</v>
      </c>
      <c r="B17" s="7" t="str">
        <f>VLOOKUP($A17,'Locality Breakdowns'!$E:F,2,FALSE)</f>
        <v>Elko Stewardship</v>
      </c>
      <c r="C17" s="7" t="str">
        <f>VLOOKUP($A17,'Locality Breakdowns'!$E:G,3,FALSE)</f>
        <v>Central Elko</v>
      </c>
      <c r="D17" s="10">
        <v>2004</v>
      </c>
      <c r="E17" s="5">
        <v>13</v>
      </c>
      <c r="F17" s="5">
        <v>34</v>
      </c>
      <c r="G17" s="5">
        <v>13</v>
      </c>
      <c r="H17" s="5">
        <v>26</v>
      </c>
      <c r="I17" s="5">
        <v>27</v>
      </c>
      <c r="J17" s="5">
        <v>7</v>
      </c>
      <c r="K17" s="36"/>
    </row>
    <row r="18" spans="1:11" x14ac:dyDescent="0.25">
      <c r="A18" s="6" t="s">
        <v>21</v>
      </c>
      <c r="B18" s="7" t="str">
        <f>VLOOKUP($A18,'Locality Breakdowns'!$E:F,2,FALSE)</f>
        <v>Elko Stewardship</v>
      </c>
      <c r="C18" s="7" t="str">
        <f>VLOOKUP($A18,'Locality Breakdowns'!$E:G,3,FALSE)</f>
        <v>Northeast Elko</v>
      </c>
      <c r="D18" s="10">
        <v>2004</v>
      </c>
      <c r="E18" s="5">
        <v>5</v>
      </c>
      <c r="F18" s="5">
        <v>15</v>
      </c>
      <c r="G18" s="5">
        <v>11</v>
      </c>
      <c r="H18" s="5">
        <v>11</v>
      </c>
      <c r="I18" s="5">
        <v>11</v>
      </c>
      <c r="J18" s="5">
        <v>4</v>
      </c>
      <c r="K18" s="36"/>
    </row>
    <row r="19" spans="1:11" x14ac:dyDescent="0.25">
      <c r="A19" s="6" t="s">
        <v>22</v>
      </c>
      <c r="B19" s="7" t="str">
        <f>VLOOKUP($A19,'Locality Breakdowns'!$E:F,2,FALSE)</f>
        <v>Elko Stewardship</v>
      </c>
      <c r="C19" s="7" t="str">
        <f>VLOOKUP($A19,'Locality Breakdowns'!$E:G,3,FALSE)</f>
        <v>Ruby</v>
      </c>
      <c r="D19" s="10">
        <v>2004</v>
      </c>
      <c r="E19" s="5">
        <v>3</v>
      </c>
      <c r="F19" s="5">
        <v>15</v>
      </c>
      <c r="G19" s="5">
        <v>7</v>
      </c>
      <c r="H19" s="5">
        <v>6</v>
      </c>
      <c r="I19" s="5">
        <v>11</v>
      </c>
      <c r="J19" s="5">
        <v>4</v>
      </c>
      <c r="K19" s="36"/>
    </row>
    <row r="20" spans="1:11" x14ac:dyDescent="0.25">
      <c r="A20" s="6" t="s">
        <v>23</v>
      </c>
      <c r="B20" s="7" t="str">
        <f>VLOOKUP($A20,'Locality Breakdowns'!$E:F,2,FALSE)</f>
        <v>Elko Stewardship</v>
      </c>
      <c r="C20" s="7" t="str">
        <f>VLOOKUP($A20,'Locality Breakdowns'!$E:G,3,FALSE)</f>
        <v>Ruby</v>
      </c>
      <c r="D20" s="10">
        <v>2004</v>
      </c>
      <c r="E20" s="5">
        <v>21</v>
      </c>
      <c r="F20" s="5">
        <v>42</v>
      </c>
      <c r="G20" s="5">
        <v>31</v>
      </c>
      <c r="H20" s="5">
        <v>31</v>
      </c>
      <c r="I20" s="5">
        <v>26</v>
      </c>
      <c r="J20" s="5">
        <v>16</v>
      </c>
      <c r="K20" s="36"/>
    </row>
    <row r="21" spans="1:11" x14ac:dyDescent="0.25">
      <c r="A21" s="6" t="s">
        <v>24</v>
      </c>
      <c r="B21" s="7" t="str">
        <f>VLOOKUP($A21,'Locality Breakdowns'!$E:F,2,FALSE)</f>
        <v>Elko Stewardship</v>
      </c>
      <c r="C21" s="7" t="str">
        <f>VLOOKUP($A21,'Locality Breakdowns'!$E:G,3,FALSE)</f>
        <v>East High Desert</v>
      </c>
      <c r="D21" s="10">
        <v>2004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36"/>
    </row>
    <row r="22" spans="1:11" x14ac:dyDescent="0.25">
      <c r="A22" s="6" t="s">
        <v>25</v>
      </c>
      <c r="B22" s="7" t="str">
        <f>VLOOKUP($A22,'Locality Breakdowns'!$E:F,2,FALSE)</f>
        <v>South Central</v>
      </c>
      <c r="C22" s="7" t="str">
        <f>VLOOKUP($A22,'Locality Breakdowns'!$E:G,3,FALSE)</f>
        <v>Central Great Basin</v>
      </c>
      <c r="D22" s="10">
        <v>2004</v>
      </c>
      <c r="E22" s="5">
        <v>2</v>
      </c>
      <c r="F22" s="5">
        <v>2</v>
      </c>
      <c r="G22" s="5">
        <v>7</v>
      </c>
      <c r="H22" s="5">
        <v>4</v>
      </c>
      <c r="I22" s="5">
        <v>0</v>
      </c>
      <c r="J22" s="5">
        <v>2</v>
      </c>
      <c r="K22" s="36"/>
    </row>
    <row r="23" spans="1:11" x14ac:dyDescent="0.25">
      <c r="A23" s="6" t="s">
        <v>26</v>
      </c>
      <c r="B23" s="7" t="str">
        <f>VLOOKUP($A23,'Locality Breakdowns'!$E:F,2,FALSE)</f>
        <v>South Central</v>
      </c>
      <c r="C23" s="7" t="str">
        <f>VLOOKUP($A23,'Locality Breakdowns'!$E:G,3,FALSE)</f>
        <v>Central Great Basin</v>
      </c>
      <c r="D23" s="10">
        <v>2004</v>
      </c>
      <c r="E23" s="5">
        <v>12</v>
      </c>
      <c r="F23" s="5">
        <v>31</v>
      </c>
      <c r="G23" s="5">
        <v>25</v>
      </c>
      <c r="H23" s="5">
        <v>30</v>
      </c>
      <c r="I23" s="5">
        <v>23</v>
      </c>
      <c r="J23" s="5">
        <v>8</v>
      </c>
      <c r="K23" s="36"/>
    </row>
    <row r="24" spans="1:11" x14ac:dyDescent="0.25">
      <c r="A24" s="6" t="s">
        <v>27</v>
      </c>
      <c r="B24" s="7" t="str">
        <f>VLOOKUP($A24,'Locality Breakdowns'!$E:F,2,FALSE)</f>
        <v>South Central</v>
      </c>
      <c r="C24" s="7" t="str">
        <f>VLOOKUP($A24,'Locality Breakdowns'!$E:G,3,FALSE)</f>
        <v>Central Great Basin</v>
      </c>
      <c r="D24" s="10">
        <v>2004</v>
      </c>
      <c r="E24" s="5">
        <v>15</v>
      </c>
      <c r="F24" s="5">
        <v>15</v>
      </c>
      <c r="G24" s="5">
        <v>14</v>
      </c>
      <c r="H24" s="5">
        <v>18</v>
      </c>
      <c r="I24" s="5">
        <v>14</v>
      </c>
      <c r="J24" s="5">
        <v>1</v>
      </c>
      <c r="K24" s="36"/>
    </row>
    <row r="25" spans="1:11" x14ac:dyDescent="0.25">
      <c r="A25" s="6" t="s">
        <v>28</v>
      </c>
      <c r="B25" s="7" t="str">
        <f>VLOOKUP($A25,'Locality Breakdowns'!$E:F,2,FALSE)</f>
        <v>South Central</v>
      </c>
      <c r="C25" s="7" t="str">
        <f>VLOOKUP($A25,'Locality Breakdowns'!$E:G,3,FALSE)</f>
        <v>Northwest Interior</v>
      </c>
      <c r="D25" s="10">
        <v>2004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36"/>
    </row>
    <row r="26" spans="1:11" x14ac:dyDescent="0.25">
      <c r="A26" s="6" t="s">
        <v>29</v>
      </c>
      <c r="B26" s="7" t="str">
        <f>VLOOKUP($A26,'Locality Breakdowns'!$E:F,2,FALSE)</f>
        <v>South Central</v>
      </c>
      <c r="C26" s="7" t="str">
        <f>VLOOKUP($A26,'Locality Breakdowns'!$E:G,3,FALSE)</f>
        <v>Northwest Interior</v>
      </c>
      <c r="D26" s="10">
        <v>2004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36"/>
    </row>
    <row r="27" spans="1:11" x14ac:dyDescent="0.25">
      <c r="A27" s="6" t="s">
        <v>30</v>
      </c>
      <c r="B27" s="7" t="str">
        <f>VLOOKUP($A27,'Locality Breakdowns'!$E:F,2,FALSE)</f>
        <v>South Central</v>
      </c>
      <c r="C27" s="7" t="str">
        <f>VLOOKUP($A27,'Locality Breakdowns'!$E:G,3,FALSE)</f>
        <v>Central Great Basin</v>
      </c>
      <c r="D27" s="10">
        <v>2004</v>
      </c>
      <c r="E27" s="5">
        <v>1</v>
      </c>
      <c r="F27" s="5">
        <v>11</v>
      </c>
      <c r="G27" s="5">
        <v>8</v>
      </c>
      <c r="H27" s="5">
        <v>6</v>
      </c>
      <c r="I27" s="5">
        <v>10</v>
      </c>
      <c r="J27" s="5">
        <v>1</v>
      </c>
      <c r="K27" s="36"/>
    </row>
    <row r="28" spans="1:11" x14ac:dyDescent="0.25">
      <c r="A28" s="6" t="s">
        <v>31</v>
      </c>
      <c r="B28" s="7" t="str">
        <f>VLOOKUP($A28,'Locality Breakdowns'!$E:F,2,FALSE)</f>
        <v>South Central</v>
      </c>
      <c r="C28" s="7" t="str">
        <f>VLOOKUP($A28,'Locality Breakdowns'!$E:G,3,FALSE)</f>
        <v>Central Great Basin</v>
      </c>
      <c r="D28" s="10">
        <v>2004</v>
      </c>
      <c r="E28" s="5">
        <v>15</v>
      </c>
      <c r="F28" s="5">
        <v>17</v>
      </c>
      <c r="G28" s="5">
        <v>29</v>
      </c>
      <c r="H28" s="5">
        <v>27</v>
      </c>
      <c r="I28" s="5">
        <v>11</v>
      </c>
      <c r="J28" s="5">
        <v>6</v>
      </c>
      <c r="K28" s="36"/>
    </row>
    <row r="29" spans="1:11" x14ac:dyDescent="0.25">
      <c r="A29" s="6" t="s">
        <v>32</v>
      </c>
      <c r="B29" s="7" t="str">
        <f>VLOOKUP($A29,'Locality Breakdowns'!$E:F,2,FALSE)</f>
        <v>White Pine</v>
      </c>
      <c r="C29" s="7" t="str">
        <f>VLOOKUP($A29,'Locality Breakdowns'!$E:G,3,FALSE)</f>
        <v>Butte/Buck/White Pine</v>
      </c>
      <c r="D29" s="10">
        <v>2004</v>
      </c>
      <c r="E29" s="5">
        <v>1</v>
      </c>
      <c r="F29" s="5">
        <v>6</v>
      </c>
      <c r="G29" s="5">
        <v>10</v>
      </c>
      <c r="H29" s="5">
        <v>19</v>
      </c>
      <c r="I29" s="5">
        <v>4</v>
      </c>
      <c r="J29" s="5">
        <v>2</v>
      </c>
      <c r="K29" s="36"/>
    </row>
    <row r="30" spans="1:11" x14ac:dyDescent="0.25">
      <c r="A30" s="6" t="s">
        <v>33</v>
      </c>
      <c r="B30" s="7" t="str">
        <f>VLOOKUP($A30,'Locality Breakdowns'!$E:F,2,FALSE)</f>
        <v>White Pine</v>
      </c>
      <c r="C30" s="7" t="str">
        <f>VLOOKUP($A30,'Locality Breakdowns'!$E:G,3,FALSE)</f>
        <v>East High Desert</v>
      </c>
      <c r="D30" s="10">
        <v>2004</v>
      </c>
      <c r="E30" s="5">
        <v>4</v>
      </c>
      <c r="F30" s="5">
        <v>8</v>
      </c>
      <c r="G30" s="5">
        <v>8</v>
      </c>
      <c r="H30" s="5">
        <v>6</v>
      </c>
      <c r="I30" s="5">
        <v>3</v>
      </c>
      <c r="J30" s="5">
        <v>5</v>
      </c>
      <c r="K30" s="36"/>
    </row>
    <row r="31" spans="1:11" x14ac:dyDescent="0.25">
      <c r="A31" s="6" t="s">
        <v>34</v>
      </c>
      <c r="B31" s="7" t="str">
        <f>VLOOKUP($A31,'Locality Breakdowns'!$E:F,2,FALSE)</f>
        <v>White Pine</v>
      </c>
      <c r="C31" s="7" t="str">
        <f>VLOOKUP($A31,'Locality Breakdowns'!$E:G,3,FALSE)</f>
        <v>Southeastern Nevada</v>
      </c>
      <c r="D31" s="10">
        <v>2004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36"/>
    </row>
    <row r="32" spans="1:11" x14ac:dyDescent="0.25">
      <c r="A32" s="6" t="s">
        <v>35</v>
      </c>
      <c r="B32" s="7" t="str">
        <f>VLOOKUP($A32,'Locality Breakdowns'!$E:F,2,FALSE)</f>
        <v>White Pine</v>
      </c>
      <c r="C32" s="7" t="str">
        <f>VLOOKUP($A32,'Locality Breakdowns'!$E:G,3,FALSE)</f>
        <v>Southeastern Nevada</v>
      </c>
      <c r="D32" s="10">
        <v>2004</v>
      </c>
      <c r="E32" s="5">
        <v>1</v>
      </c>
      <c r="F32" s="5">
        <v>3</v>
      </c>
      <c r="G32" s="5">
        <v>0</v>
      </c>
      <c r="H32" s="5">
        <v>0</v>
      </c>
      <c r="I32" s="5">
        <v>1</v>
      </c>
      <c r="J32" s="5">
        <v>2</v>
      </c>
      <c r="K32" s="36"/>
    </row>
    <row r="33" spans="1:11" x14ac:dyDescent="0.25">
      <c r="A33" s="7" t="s">
        <v>38</v>
      </c>
      <c r="B33" s="7" t="str">
        <f>VLOOKUP($A33,'Locality Breakdowns'!$E:F,2,FALSE)</f>
        <v>South Central</v>
      </c>
      <c r="C33" s="7" t="str">
        <f>VLOOKUP($A33,'Locality Breakdowns'!$E:G,3,FALSE)</f>
        <v>Monitor</v>
      </c>
      <c r="D33" s="10">
        <v>2004</v>
      </c>
      <c r="E33" s="8">
        <v>3</v>
      </c>
      <c r="F33" s="8">
        <v>11</v>
      </c>
      <c r="G33" s="8">
        <v>7</v>
      </c>
      <c r="H33" s="8">
        <v>8</v>
      </c>
      <c r="I33" s="8">
        <v>5</v>
      </c>
      <c r="J33" s="8">
        <v>5</v>
      </c>
      <c r="K33" s="36"/>
    </row>
    <row r="34" spans="1:11" x14ac:dyDescent="0.25">
      <c r="A34" s="7" t="s">
        <v>39</v>
      </c>
      <c r="B34" s="7" t="str">
        <f>VLOOKUP($A34,'Locality Breakdowns'!$E:F,2,FALSE)</f>
        <v>South Central</v>
      </c>
      <c r="C34" s="7" t="str">
        <f>VLOOKUP($A34,'Locality Breakdowns'!$E:G,3,FALSE)</f>
        <v>Smith/Reese</v>
      </c>
      <c r="D34" s="10">
        <v>2004</v>
      </c>
      <c r="E34" s="8">
        <v>11</v>
      </c>
      <c r="F34" s="8">
        <v>13</v>
      </c>
      <c r="G34" s="8">
        <v>3</v>
      </c>
      <c r="H34" s="8">
        <v>6</v>
      </c>
      <c r="I34" s="8">
        <v>4</v>
      </c>
      <c r="J34" s="8">
        <v>9</v>
      </c>
      <c r="K34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D4E78-8F74-493C-895D-5E9D611AF58D}">
  <dimension ref="A1:K575"/>
  <sheetViews>
    <sheetView tabSelected="1" workbookViewId="0">
      <selection activeCell="E18" sqref="E18"/>
    </sheetView>
  </sheetViews>
  <sheetFormatPr defaultRowHeight="15" x14ac:dyDescent="0.25"/>
  <cols>
    <col min="1" max="2" width="32.5703125" customWidth="1"/>
    <col min="3" max="3" width="37.28515625" customWidth="1"/>
    <col min="4" max="5" width="33.5703125" customWidth="1"/>
    <col min="6" max="6" width="15.85546875" customWidth="1"/>
    <col min="7" max="7" width="19.5703125" customWidth="1"/>
    <col min="8" max="8" width="13.28515625" customWidth="1"/>
    <col min="9" max="9" width="17" customWidth="1"/>
    <col min="10" max="10" width="18.140625" customWidth="1"/>
    <col min="11" max="11" width="16.85546875" customWidth="1"/>
  </cols>
  <sheetData>
    <row r="1" spans="1:11" x14ac:dyDescent="0.25">
      <c r="A1" t="s">
        <v>78</v>
      </c>
      <c r="B1" t="s">
        <v>145</v>
      </c>
      <c r="C1" t="s">
        <v>80</v>
      </c>
      <c r="D1" t="s">
        <v>124</v>
      </c>
      <c r="E1" t="s">
        <v>36</v>
      </c>
      <c r="F1" t="s">
        <v>139</v>
      </c>
      <c r="G1" t="s">
        <v>140</v>
      </c>
      <c r="H1" t="s">
        <v>142</v>
      </c>
      <c r="I1" t="s">
        <v>141</v>
      </c>
      <c r="J1" t="s">
        <v>143</v>
      </c>
      <c r="K1" t="s">
        <v>144</v>
      </c>
    </row>
    <row r="2" spans="1:11" x14ac:dyDescent="0.25">
      <c r="A2" t="s">
        <v>1</v>
      </c>
      <c r="B2" t="s">
        <v>146</v>
      </c>
      <c r="C2" t="s">
        <v>119</v>
      </c>
      <c r="D2" t="s">
        <v>131</v>
      </c>
      <c r="E2">
        <v>2004</v>
      </c>
      <c r="F2">
        <v>41</v>
      </c>
      <c r="G2">
        <v>61</v>
      </c>
      <c r="H2">
        <v>58</v>
      </c>
      <c r="I2">
        <v>70</v>
      </c>
      <c r="J2">
        <v>44</v>
      </c>
      <c r="K2">
        <v>17</v>
      </c>
    </row>
    <row r="3" spans="1:11" x14ac:dyDescent="0.25">
      <c r="A3" t="s">
        <v>2</v>
      </c>
      <c r="B3" t="s">
        <v>146</v>
      </c>
      <c r="C3" t="s">
        <v>123</v>
      </c>
      <c r="D3" t="s">
        <v>129</v>
      </c>
      <c r="E3">
        <v>2004</v>
      </c>
      <c r="F3">
        <v>21</v>
      </c>
      <c r="G3">
        <v>30</v>
      </c>
      <c r="H3">
        <v>29</v>
      </c>
      <c r="I3">
        <v>35</v>
      </c>
      <c r="J3">
        <v>10</v>
      </c>
      <c r="K3">
        <v>20</v>
      </c>
    </row>
    <row r="4" spans="1:11" x14ac:dyDescent="0.25">
      <c r="A4" t="s">
        <v>77</v>
      </c>
      <c r="B4" t="s">
        <v>146</v>
      </c>
      <c r="C4" t="s">
        <v>123</v>
      </c>
      <c r="D4" t="s">
        <v>131</v>
      </c>
      <c r="E4">
        <v>2004</v>
      </c>
      <c r="F4">
        <v>32</v>
      </c>
      <c r="G4">
        <v>62</v>
      </c>
      <c r="H4">
        <v>53</v>
      </c>
      <c r="I4">
        <v>55</v>
      </c>
      <c r="J4">
        <v>16</v>
      </c>
      <c r="K4">
        <v>46</v>
      </c>
    </row>
    <row r="5" spans="1:11" x14ac:dyDescent="0.25">
      <c r="A5" t="s">
        <v>3</v>
      </c>
      <c r="B5" t="s">
        <v>146</v>
      </c>
      <c r="C5" t="s">
        <v>123</v>
      </c>
      <c r="D5" t="s">
        <v>131</v>
      </c>
      <c r="E5">
        <v>2004</v>
      </c>
      <c r="F5">
        <v>2</v>
      </c>
      <c r="G5">
        <v>8</v>
      </c>
      <c r="H5">
        <v>7</v>
      </c>
      <c r="I5">
        <v>6</v>
      </c>
      <c r="J5">
        <v>3</v>
      </c>
      <c r="K5">
        <v>5</v>
      </c>
    </row>
    <row r="6" spans="1:11" x14ac:dyDescent="0.25">
      <c r="A6" t="s">
        <v>4</v>
      </c>
      <c r="B6" t="s">
        <v>146</v>
      </c>
      <c r="C6" t="s">
        <v>123</v>
      </c>
      <c r="D6" t="s">
        <v>131</v>
      </c>
      <c r="E6">
        <v>2004</v>
      </c>
      <c r="F6">
        <v>8</v>
      </c>
      <c r="G6">
        <v>10</v>
      </c>
      <c r="H6">
        <v>14</v>
      </c>
      <c r="I6">
        <v>10</v>
      </c>
      <c r="J6">
        <v>1</v>
      </c>
      <c r="K6">
        <v>9</v>
      </c>
    </row>
    <row r="7" spans="1:11" x14ac:dyDescent="0.25">
      <c r="A7" t="s">
        <v>5</v>
      </c>
      <c r="B7" t="s">
        <v>146</v>
      </c>
      <c r="C7" t="s">
        <v>123</v>
      </c>
      <c r="D7" t="s">
        <v>131</v>
      </c>
      <c r="E7">
        <v>2004</v>
      </c>
      <c r="F7">
        <v>1</v>
      </c>
      <c r="G7">
        <v>6</v>
      </c>
      <c r="H7">
        <v>9</v>
      </c>
      <c r="I7">
        <v>4</v>
      </c>
      <c r="J7">
        <v>1</v>
      </c>
      <c r="K7">
        <v>5</v>
      </c>
    </row>
    <row r="8" spans="1:11" x14ac:dyDescent="0.25">
      <c r="A8" t="s">
        <v>6</v>
      </c>
      <c r="B8" t="s">
        <v>146</v>
      </c>
      <c r="C8" t="s">
        <v>119</v>
      </c>
      <c r="D8" t="s">
        <v>133</v>
      </c>
      <c r="E8">
        <v>2004</v>
      </c>
      <c r="F8">
        <v>105</v>
      </c>
      <c r="G8">
        <v>127</v>
      </c>
      <c r="H8">
        <v>29</v>
      </c>
      <c r="I8">
        <v>43</v>
      </c>
      <c r="J8">
        <v>68</v>
      </c>
      <c r="K8">
        <v>59</v>
      </c>
    </row>
    <row r="9" spans="1:11" x14ac:dyDescent="0.25">
      <c r="A9" t="s">
        <v>11</v>
      </c>
      <c r="B9" t="s">
        <v>146</v>
      </c>
      <c r="C9" t="s">
        <v>119</v>
      </c>
      <c r="D9" t="s">
        <v>11</v>
      </c>
      <c r="E9">
        <v>2004</v>
      </c>
      <c r="F9">
        <v>157</v>
      </c>
      <c r="G9">
        <v>240</v>
      </c>
      <c r="H9">
        <v>328</v>
      </c>
      <c r="I9">
        <v>396</v>
      </c>
      <c r="J9">
        <v>83</v>
      </c>
      <c r="K9">
        <v>157</v>
      </c>
    </row>
    <row r="10" spans="1:11" x14ac:dyDescent="0.25">
      <c r="A10" t="s">
        <v>12</v>
      </c>
      <c r="B10" t="s">
        <v>146</v>
      </c>
      <c r="C10" t="s">
        <v>119</v>
      </c>
      <c r="D10" t="s">
        <v>91</v>
      </c>
      <c r="E10">
        <v>2004</v>
      </c>
      <c r="F10">
        <v>1</v>
      </c>
      <c r="G10">
        <v>2</v>
      </c>
      <c r="H10">
        <v>1</v>
      </c>
      <c r="I10">
        <v>3</v>
      </c>
      <c r="J10">
        <v>2</v>
      </c>
      <c r="K10">
        <v>0</v>
      </c>
    </row>
    <row r="11" spans="1:11" x14ac:dyDescent="0.25">
      <c r="A11" t="s">
        <v>13</v>
      </c>
      <c r="B11" t="s">
        <v>146</v>
      </c>
      <c r="C11" t="s">
        <v>119</v>
      </c>
      <c r="D11" t="s">
        <v>91</v>
      </c>
      <c r="E11">
        <v>2004</v>
      </c>
      <c r="F11">
        <v>6</v>
      </c>
      <c r="G11">
        <v>12</v>
      </c>
      <c r="H11">
        <v>2</v>
      </c>
      <c r="I11">
        <v>6</v>
      </c>
      <c r="J11">
        <v>7</v>
      </c>
      <c r="K11">
        <v>5</v>
      </c>
    </row>
    <row r="12" spans="1:11" x14ac:dyDescent="0.25">
      <c r="A12" t="s">
        <v>15</v>
      </c>
      <c r="B12" t="s">
        <v>147</v>
      </c>
      <c r="C12" t="s">
        <v>122</v>
      </c>
      <c r="D12" t="s">
        <v>133</v>
      </c>
      <c r="E12">
        <v>2004</v>
      </c>
      <c r="F12">
        <v>0</v>
      </c>
      <c r="G12">
        <v>3</v>
      </c>
      <c r="H12">
        <v>0</v>
      </c>
      <c r="I12">
        <v>0</v>
      </c>
      <c r="J12">
        <v>1</v>
      </c>
      <c r="K12">
        <v>2</v>
      </c>
    </row>
    <row r="13" spans="1:11" x14ac:dyDescent="0.25">
      <c r="A13" t="s">
        <v>16</v>
      </c>
      <c r="B13" t="s">
        <v>147</v>
      </c>
      <c r="C13" t="s">
        <v>122</v>
      </c>
      <c r="D13" t="s">
        <v>133</v>
      </c>
      <c r="E13">
        <v>2004</v>
      </c>
      <c r="F13">
        <v>8</v>
      </c>
      <c r="G13">
        <v>24</v>
      </c>
      <c r="H13">
        <v>22</v>
      </c>
      <c r="I13">
        <v>22</v>
      </c>
      <c r="J13">
        <v>18</v>
      </c>
      <c r="K13">
        <v>6</v>
      </c>
    </row>
    <row r="14" spans="1:11" x14ac:dyDescent="0.25">
      <c r="A14" t="s">
        <v>17</v>
      </c>
      <c r="B14" t="s">
        <v>147</v>
      </c>
      <c r="C14" t="s">
        <v>122</v>
      </c>
      <c r="D14" t="s">
        <v>126</v>
      </c>
      <c r="E14">
        <v>2004</v>
      </c>
      <c r="F14">
        <v>39</v>
      </c>
      <c r="G14">
        <v>54</v>
      </c>
      <c r="H14">
        <v>41</v>
      </c>
      <c r="I14">
        <v>35</v>
      </c>
      <c r="J14">
        <v>31</v>
      </c>
      <c r="K14">
        <v>23</v>
      </c>
    </row>
    <row r="15" spans="1:11" x14ac:dyDescent="0.25">
      <c r="A15" t="s">
        <v>18</v>
      </c>
      <c r="B15" t="s">
        <v>147</v>
      </c>
      <c r="C15" t="s">
        <v>122</v>
      </c>
      <c r="D15" t="s">
        <v>126</v>
      </c>
      <c r="E15">
        <v>2004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19</v>
      </c>
      <c r="B16" t="s">
        <v>147</v>
      </c>
      <c r="C16" t="s">
        <v>122</v>
      </c>
      <c r="D16" t="s">
        <v>126</v>
      </c>
      <c r="E16">
        <v>2004</v>
      </c>
      <c r="F16">
        <v>7</v>
      </c>
      <c r="G16">
        <v>18</v>
      </c>
      <c r="H16">
        <v>16</v>
      </c>
      <c r="I16">
        <v>9</v>
      </c>
      <c r="J16">
        <v>12</v>
      </c>
      <c r="K16">
        <v>6</v>
      </c>
    </row>
    <row r="17" spans="1:11" x14ac:dyDescent="0.25">
      <c r="A17" t="s">
        <v>20</v>
      </c>
      <c r="B17" t="s">
        <v>147</v>
      </c>
      <c r="C17" t="s">
        <v>122</v>
      </c>
      <c r="D17" t="s">
        <v>126</v>
      </c>
      <c r="E17">
        <v>2004</v>
      </c>
      <c r="F17">
        <v>13</v>
      </c>
      <c r="G17">
        <v>34</v>
      </c>
      <c r="H17">
        <v>13</v>
      </c>
      <c r="I17">
        <v>26</v>
      </c>
      <c r="J17">
        <v>27</v>
      </c>
      <c r="K17">
        <v>7</v>
      </c>
    </row>
    <row r="18" spans="1:11" x14ac:dyDescent="0.25">
      <c r="A18" t="s">
        <v>21</v>
      </c>
      <c r="B18" t="s">
        <v>147</v>
      </c>
      <c r="C18" t="s">
        <v>122</v>
      </c>
      <c r="D18" t="s">
        <v>130</v>
      </c>
      <c r="E18">
        <v>2004</v>
      </c>
      <c r="F18">
        <v>5</v>
      </c>
      <c r="G18">
        <v>15</v>
      </c>
      <c r="H18">
        <v>11</v>
      </c>
      <c r="I18">
        <v>11</v>
      </c>
      <c r="J18">
        <v>11</v>
      </c>
      <c r="K18">
        <v>4</v>
      </c>
    </row>
    <row r="19" spans="1:11" x14ac:dyDescent="0.25">
      <c r="A19" t="s">
        <v>22</v>
      </c>
      <c r="B19" t="s">
        <v>147</v>
      </c>
      <c r="C19" t="s">
        <v>122</v>
      </c>
      <c r="D19" t="s">
        <v>134</v>
      </c>
      <c r="E19">
        <v>2004</v>
      </c>
      <c r="F19">
        <v>3</v>
      </c>
      <c r="G19">
        <v>15</v>
      </c>
      <c r="H19">
        <v>7</v>
      </c>
      <c r="I19">
        <v>6</v>
      </c>
      <c r="J19">
        <v>11</v>
      </c>
      <c r="K19">
        <v>4</v>
      </c>
    </row>
    <row r="20" spans="1:11" x14ac:dyDescent="0.25">
      <c r="A20" t="s">
        <v>23</v>
      </c>
      <c r="B20" t="s">
        <v>147</v>
      </c>
      <c r="C20" t="s">
        <v>122</v>
      </c>
      <c r="D20" t="s">
        <v>134</v>
      </c>
      <c r="E20">
        <v>2004</v>
      </c>
      <c r="F20">
        <v>21</v>
      </c>
      <c r="G20">
        <v>42</v>
      </c>
      <c r="H20">
        <v>31</v>
      </c>
      <c r="I20">
        <v>31</v>
      </c>
      <c r="J20">
        <v>26</v>
      </c>
      <c r="K20">
        <v>16</v>
      </c>
    </row>
    <row r="21" spans="1:11" x14ac:dyDescent="0.25">
      <c r="A21" t="s">
        <v>24</v>
      </c>
      <c r="B21" t="s">
        <v>147</v>
      </c>
      <c r="C21" t="s">
        <v>122</v>
      </c>
      <c r="D21" t="s">
        <v>128</v>
      </c>
      <c r="E21">
        <v>2004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t="s">
        <v>25</v>
      </c>
      <c r="B22" t="s">
        <v>147</v>
      </c>
      <c r="C22" t="s">
        <v>120</v>
      </c>
      <c r="D22" t="s">
        <v>127</v>
      </c>
      <c r="E22">
        <v>2004</v>
      </c>
      <c r="F22">
        <v>2</v>
      </c>
      <c r="G22">
        <v>2</v>
      </c>
      <c r="H22">
        <v>7</v>
      </c>
      <c r="I22">
        <v>4</v>
      </c>
      <c r="J22">
        <v>0</v>
      </c>
      <c r="K22">
        <v>2</v>
      </c>
    </row>
    <row r="23" spans="1:11" x14ac:dyDescent="0.25">
      <c r="A23" t="s">
        <v>26</v>
      </c>
      <c r="B23" t="s">
        <v>147</v>
      </c>
      <c r="C23" t="s">
        <v>120</v>
      </c>
      <c r="D23" t="s">
        <v>127</v>
      </c>
      <c r="E23">
        <v>2004</v>
      </c>
      <c r="F23">
        <v>12</v>
      </c>
      <c r="G23">
        <v>31</v>
      </c>
      <c r="H23">
        <v>25</v>
      </c>
      <c r="I23">
        <v>30</v>
      </c>
      <c r="J23">
        <v>23</v>
      </c>
      <c r="K23">
        <v>8</v>
      </c>
    </row>
    <row r="24" spans="1:11" x14ac:dyDescent="0.25">
      <c r="A24" t="s">
        <v>27</v>
      </c>
      <c r="B24" t="s">
        <v>147</v>
      </c>
      <c r="C24" t="s">
        <v>120</v>
      </c>
      <c r="D24" t="s">
        <v>127</v>
      </c>
      <c r="E24">
        <v>2004</v>
      </c>
      <c r="F24">
        <v>15</v>
      </c>
      <c r="G24">
        <v>15</v>
      </c>
      <c r="H24">
        <v>14</v>
      </c>
      <c r="I24">
        <v>18</v>
      </c>
      <c r="J24">
        <v>14</v>
      </c>
      <c r="K24">
        <v>1</v>
      </c>
    </row>
    <row r="25" spans="1:11" x14ac:dyDescent="0.25">
      <c r="A25" t="s">
        <v>28</v>
      </c>
      <c r="B25" t="s">
        <v>147</v>
      </c>
      <c r="C25" t="s">
        <v>120</v>
      </c>
      <c r="D25" t="s">
        <v>132</v>
      </c>
      <c r="E25">
        <v>2004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t="s">
        <v>29</v>
      </c>
      <c r="B26" t="s">
        <v>147</v>
      </c>
      <c r="C26" t="s">
        <v>120</v>
      </c>
      <c r="D26" t="s">
        <v>132</v>
      </c>
      <c r="E26">
        <v>2004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B27" t="s">
        <v>147</v>
      </c>
      <c r="C27" t="s">
        <v>120</v>
      </c>
      <c r="D27" t="s">
        <v>127</v>
      </c>
      <c r="E27">
        <v>2004</v>
      </c>
      <c r="F27">
        <v>1</v>
      </c>
      <c r="G27">
        <v>11</v>
      </c>
      <c r="H27">
        <v>8</v>
      </c>
      <c r="I27">
        <v>6</v>
      </c>
      <c r="J27">
        <v>10</v>
      </c>
      <c r="K27">
        <v>1</v>
      </c>
    </row>
    <row r="28" spans="1:11" x14ac:dyDescent="0.25">
      <c r="A28" t="s">
        <v>31</v>
      </c>
      <c r="B28" t="s">
        <v>147</v>
      </c>
      <c r="C28" t="s">
        <v>120</v>
      </c>
      <c r="D28" t="s">
        <v>127</v>
      </c>
      <c r="E28">
        <v>2004</v>
      </c>
      <c r="F28">
        <v>15</v>
      </c>
      <c r="G28">
        <v>17</v>
      </c>
      <c r="H28">
        <v>29</v>
      </c>
      <c r="I28">
        <v>27</v>
      </c>
      <c r="J28">
        <v>11</v>
      </c>
      <c r="K28">
        <v>6</v>
      </c>
    </row>
    <row r="29" spans="1:11" x14ac:dyDescent="0.25">
      <c r="A29" t="s">
        <v>32</v>
      </c>
      <c r="B29" t="s">
        <v>147</v>
      </c>
      <c r="C29" t="s">
        <v>121</v>
      </c>
      <c r="D29" t="s">
        <v>62</v>
      </c>
      <c r="E29">
        <v>2004</v>
      </c>
      <c r="F29">
        <v>1</v>
      </c>
      <c r="G29">
        <v>6</v>
      </c>
      <c r="H29">
        <v>10</v>
      </c>
      <c r="I29">
        <v>19</v>
      </c>
      <c r="J29">
        <v>4</v>
      </c>
      <c r="K29">
        <v>2</v>
      </c>
    </row>
    <row r="30" spans="1:11" x14ac:dyDescent="0.25">
      <c r="A30" t="s">
        <v>33</v>
      </c>
      <c r="B30" t="s">
        <v>147</v>
      </c>
      <c r="C30" t="s">
        <v>121</v>
      </c>
      <c r="D30" t="s">
        <v>128</v>
      </c>
      <c r="E30">
        <v>2004</v>
      </c>
      <c r="F30">
        <v>4</v>
      </c>
      <c r="G30">
        <v>8</v>
      </c>
      <c r="H30">
        <v>8</v>
      </c>
      <c r="I30">
        <v>6</v>
      </c>
      <c r="J30">
        <v>3</v>
      </c>
      <c r="K30">
        <v>5</v>
      </c>
    </row>
    <row r="31" spans="1:11" x14ac:dyDescent="0.25">
      <c r="A31" t="s">
        <v>34</v>
      </c>
      <c r="B31" t="s">
        <v>147</v>
      </c>
      <c r="C31" t="s">
        <v>121</v>
      </c>
      <c r="D31" t="s">
        <v>136</v>
      </c>
      <c r="E31">
        <v>2004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35</v>
      </c>
      <c r="B32" t="s">
        <v>147</v>
      </c>
      <c r="C32" t="s">
        <v>121</v>
      </c>
      <c r="D32" t="s">
        <v>136</v>
      </c>
      <c r="E32">
        <v>2004</v>
      </c>
      <c r="F32">
        <v>1</v>
      </c>
      <c r="G32">
        <v>3</v>
      </c>
      <c r="H32">
        <v>0</v>
      </c>
      <c r="I32">
        <v>0</v>
      </c>
      <c r="J32">
        <v>1</v>
      </c>
      <c r="K32">
        <v>2</v>
      </c>
    </row>
    <row r="33" spans="1:11" x14ac:dyDescent="0.25">
      <c r="A33" t="s">
        <v>38</v>
      </c>
      <c r="B33" t="s">
        <v>147</v>
      </c>
      <c r="C33" t="s">
        <v>120</v>
      </c>
      <c r="D33" t="s">
        <v>65</v>
      </c>
      <c r="E33">
        <v>2004</v>
      </c>
      <c r="F33">
        <v>3</v>
      </c>
      <c r="G33">
        <v>11</v>
      </c>
      <c r="H33">
        <v>7</v>
      </c>
      <c r="I33">
        <v>8</v>
      </c>
      <c r="J33">
        <v>5</v>
      </c>
      <c r="K33">
        <v>5</v>
      </c>
    </row>
    <row r="34" spans="1:11" x14ac:dyDescent="0.25">
      <c r="A34" t="s">
        <v>39</v>
      </c>
      <c r="B34" t="s">
        <v>147</v>
      </c>
      <c r="C34" t="s">
        <v>120</v>
      </c>
      <c r="D34" t="s">
        <v>135</v>
      </c>
      <c r="E34">
        <v>2004</v>
      </c>
      <c r="F34">
        <v>11</v>
      </c>
      <c r="G34">
        <v>13</v>
      </c>
      <c r="H34">
        <v>3</v>
      </c>
      <c r="I34">
        <v>6</v>
      </c>
      <c r="J34">
        <v>4</v>
      </c>
      <c r="K34">
        <v>9</v>
      </c>
    </row>
    <row r="35" spans="1:11" x14ac:dyDescent="0.25">
      <c r="A35" t="s">
        <v>1</v>
      </c>
      <c r="B35" t="s">
        <v>146</v>
      </c>
      <c r="C35" t="s">
        <v>119</v>
      </c>
      <c r="D35" t="s">
        <v>131</v>
      </c>
      <c r="E35">
        <v>2005</v>
      </c>
      <c r="F35">
        <v>20</v>
      </c>
      <c r="G35">
        <v>62</v>
      </c>
      <c r="H35">
        <v>43</v>
      </c>
      <c r="I35">
        <v>34</v>
      </c>
      <c r="J35">
        <v>26</v>
      </c>
      <c r="K35">
        <v>36</v>
      </c>
    </row>
    <row r="36" spans="1:11" x14ac:dyDescent="0.25">
      <c r="A36" t="s">
        <v>2</v>
      </c>
      <c r="B36" t="s">
        <v>146</v>
      </c>
      <c r="C36" t="s">
        <v>123</v>
      </c>
      <c r="D36" t="s">
        <v>129</v>
      </c>
      <c r="E36">
        <v>2005</v>
      </c>
      <c r="F36">
        <v>14</v>
      </c>
      <c r="G36">
        <v>22</v>
      </c>
      <c r="H36">
        <v>18</v>
      </c>
      <c r="I36">
        <v>6</v>
      </c>
      <c r="J36">
        <v>5</v>
      </c>
      <c r="K36">
        <v>17</v>
      </c>
    </row>
    <row r="37" spans="1:11" x14ac:dyDescent="0.25">
      <c r="A37" t="s">
        <v>77</v>
      </c>
      <c r="B37" t="s">
        <v>146</v>
      </c>
      <c r="C37" t="s">
        <v>123</v>
      </c>
      <c r="D37" t="s">
        <v>131</v>
      </c>
      <c r="E37">
        <v>2005</v>
      </c>
      <c r="F37">
        <v>37</v>
      </c>
      <c r="G37">
        <v>61</v>
      </c>
      <c r="H37">
        <v>29</v>
      </c>
      <c r="I37">
        <v>38</v>
      </c>
      <c r="J37">
        <v>13</v>
      </c>
      <c r="K37">
        <v>48</v>
      </c>
    </row>
    <row r="38" spans="1:11" x14ac:dyDescent="0.25">
      <c r="A38" t="s">
        <v>3</v>
      </c>
      <c r="B38" t="s">
        <v>146</v>
      </c>
      <c r="C38" t="s">
        <v>123</v>
      </c>
      <c r="D38" t="s">
        <v>131</v>
      </c>
      <c r="E38">
        <v>2005</v>
      </c>
      <c r="F38">
        <v>2</v>
      </c>
      <c r="G38">
        <v>14</v>
      </c>
      <c r="H38">
        <v>7</v>
      </c>
      <c r="I38">
        <v>4</v>
      </c>
      <c r="J38">
        <v>4</v>
      </c>
      <c r="K38">
        <v>10</v>
      </c>
    </row>
    <row r="39" spans="1:11" x14ac:dyDescent="0.25">
      <c r="A39" t="s">
        <v>4</v>
      </c>
      <c r="B39" t="s">
        <v>146</v>
      </c>
      <c r="C39" t="s">
        <v>123</v>
      </c>
      <c r="D39" t="s">
        <v>131</v>
      </c>
      <c r="E39">
        <v>2005</v>
      </c>
      <c r="F39" t="s">
        <v>37</v>
      </c>
      <c r="G39" t="s">
        <v>37</v>
      </c>
      <c r="H39" t="s">
        <v>37</v>
      </c>
      <c r="I39" t="s">
        <v>37</v>
      </c>
      <c r="J39" t="s">
        <v>37</v>
      </c>
      <c r="K39" t="s">
        <v>37</v>
      </c>
    </row>
    <row r="40" spans="1:11" x14ac:dyDescent="0.25">
      <c r="A40" t="s">
        <v>6</v>
      </c>
      <c r="B40" t="s">
        <v>146</v>
      </c>
      <c r="C40" t="s">
        <v>119</v>
      </c>
      <c r="D40" t="s">
        <v>133</v>
      </c>
      <c r="E40">
        <v>2005</v>
      </c>
      <c r="F40">
        <v>97</v>
      </c>
      <c r="G40">
        <v>115</v>
      </c>
      <c r="H40">
        <v>74</v>
      </c>
      <c r="I40">
        <v>118</v>
      </c>
      <c r="J40">
        <v>36</v>
      </c>
      <c r="K40">
        <v>79</v>
      </c>
    </row>
    <row r="41" spans="1:11" x14ac:dyDescent="0.25">
      <c r="A41" t="s">
        <v>11</v>
      </c>
      <c r="B41" t="s">
        <v>146</v>
      </c>
      <c r="C41" t="s">
        <v>119</v>
      </c>
      <c r="D41" t="s">
        <v>11</v>
      </c>
      <c r="E41">
        <v>2005</v>
      </c>
      <c r="F41">
        <v>173</v>
      </c>
      <c r="G41">
        <v>283</v>
      </c>
      <c r="H41">
        <v>237</v>
      </c>
      <c r="I41">
        <v>243</v>
      </c>
      <c r="J41">
        <v>80</v>
      </c>
      <c r="K41">
        <v>203</v>
      </c>
    </row>
    <row r="42" spans="1:11" x14ac:dyDescent="0.25">
      <c r="A42" t="s">
        <v>12</v>
      </c>
      <c r="B42" t="s">
        <v>146</v>
      </c>
      <c r="C42" t="s">
        <v>119</v>
      </c>
      <c r="D42" t="s">
        <v>91</v>
      </c>
      <c r="E42">
        <v>2005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13</v>
      </c>
      <c r="B43" t="s">
        <v>146</v>
      </c>
      <c r="C43" t="s">
        <v>119</v>
      </c>
      <c r="D43" t="s">
        <v>91</v>
      </c>
      <c r="E43">
        <v>2005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15</v>
      </c>
      <c r="B44" t="s">
        <v>147</v>
      </c>
      <c r="C44" t="s">
        <v>122</v>
      </c>
      <c r="D44" t="s">
        <v>133</v>
      </c>
      <c r="E44">
        <v>2005</v>
      </c>
      <c r="F44">
        <v>0</v>
      </c>
      <c r="G44">
        <v>5</v>
      </c>
      <c r="H44">
        <v>4</v>
      </c>
      <c r="I44">
        <v>3</v>
      </c>
      <c r="J44">
        <v>2</v>
      </c>
      <c r="K44">
        <v>3</v>
      </c>
    </row>
    <row r="45" spans="1:11" x14ac:dyDescent="0.25">
      <c r="A45" t="s">
        <v>16</v>
      </c>
      <c r="B45" t="s">
        <v>147</v>
      </c>
      <c r="C45" t="s">
        <v>122</v>
      </c>
      <c r="D45" t="s">
        <v>133</v>
      </c>
      <c r="E45">
        <v>2005</v>
      </c>
      <c r="F45">
        <v>21</v>
      </c>
      <c r="G45">
        <v>26</v>
      </c>
      <c r="H45">
        <v>28</v>
      </c>
      <c r="I45">
        <v>33</v>
      </c>
      <c r="J45">
        <v>13</v>
      </c>
      <c r="K45">
        <v>13</v>
      </c>
    </row>
    <row r="46" spans="1:11" x14ac:dyDescent="0.25">
      <c r="A46" t="s">
        <v>17</v>
      </c>
      <c r="B46" t="s">
        <v>147</v>
      </c>
      <c r="C46" t="s">
        <v>122</v>
      </c>
      <c r="D46" t="s">
        <v>126</v>
      </c>
      <c r="E46">
        <v>2005</v>
      </c>
      <c r="F46">
        <v>27</v>
      </c>
      <c r="G46">
        <v>49</v>
      </c>
      <c r="H46">
        <v>27</v>
      </c>
      <c r="I46">
        <v>33</v>
      </c>
      <c r="J46">
        <v>21</v>
      </c>
      <c r="K46">
        <v>28</v>
      </c>
    </row>
    <row r="47" spans="1:11" x14ac:dyDescent="0.25">
      <c r="A47" t="s">
        <v>18</v>
      </c>
      <c r="B47" t="s">
        <v>147</v>
      </c>
      <c r="C47" t="s">
        <v>122</v>
      </c>
      <c r="D47" t="s">
        <v>126</v>
      </c>
      <c r="E47">
        <v>2005</v>
      </c>
      <c r="F47">
        <v>1</v>
      </c>
      <c r="G47">
        <v>2</v>
      </c>
      <c r="H47">
        <v>0</v>
      </c>
      <c r="I47">
        <v>0</v>
      </c>
      <c r="J47">
        <v>1</v>
      </c>
      <c r="K47">
        <v>1</v>
      </c>
    </row>
    <row r="48" spans="1:11" x14ac:dyDescent="0.25">
      <c r="A48" t="s">
        <v>19</v>
      </c>
      <c r="B48" t="s">
        <v>147</v>
      </c>
      <c r="C48" t="s">
        <v>122</v>
      </c>
      <c r="D48" t="s">
        <v>126</v>
      </c>
      <c r="E48">
        <v>2005</v>
      </c>
      <c r="F48">
        <v>27</v>
      </c>
      <c r="G48">
        <v>29</v>
      </c>
      <c r="H48">
        <v>29</v>
      </c>
      <c r="I48">
        <v>37</v>
      </c>
      <c r="J48">
        <v>12</v>
      </c>
      <c r="K48">
        <v>17</v>
      </c>
    </row>
    <row r="49" spans="1:11" x14ac:dyDescent="0.25">
      <c r="A49" t="s">
        <v>20</v>
      </c>
      <c r="B49" t="s">
        <v>147</v>
      </c>
      <c r="C49" t="s">
        <v>122</v>
      </c>
      <c r="D49" t="s">
        <v>126</v>
      </c>
      <c r="E49">
        <v>2005</v>
      </c>
      <c r="F49">
        <v>27</v>
      </c>
      <c r="G49">
        <v>48</v>
      </c>
      <c r="H49">
        <v>23</v>
      </c>
      <c r="I49">
        <v>30</v>
      </c>
      <c r="J49">
        <v>18</v>
      </c>
      <c r="K49">
        <v>20</v>
      </c>
    </row>
    <row r="50" spans="1:11" x14ac:dyDescent="0.25">
      <c r="A50" t="s">
        <v>21</v>
      </c>
      <c r="B50" t="s">
        <v>147</v>
      </c>
      <c r="C50" t="s">
        <v>122</v>
      </c>
      <c r="D50" t="s">
        <v>130</v>
      </c>
      <c r="E50">
        <v>2005</v>
      </c>
      <c r="F50">
        <v>14</v>
      </c>
      <c r="G50">
        <v>13</v>
      </c>
      <c r="H50">
        <v>11</v>
      </c>
      <c r="I50">
        <v>12</v>
      </c>
      <c r="J50">
        <v>3</v>
      </c>
      <c r="K50">
        <v>10</v>
      </c>
    </row>
    <row r="51" spans="1:11" x14ac:dyDescent="0.25">
      <c r="A51" t="s">
        <v>22</v>
      </c>
      <c r="B51" t="s">
        <v>147</v>
      </c>
      <c r="C51" t="s">
        <v>122</v>
      </c>
      <c r="D51" t="s">
        <v>134</v>
      </c>
      <c r="E51">
        <v>2005</v>
      </c>
      <c r="F51">
        <v>4</v>
      </c>
      <c r="G51">
        <v>4</v>
      </c>
      <c r="H51">
        <v>17</v>
      </c>
      <c r="I51">
        <v>12</v>
      </c>
      <c r="J51">
        <v>2</v>
      </c>
      <c r="K51">
        <v>2</v>
      </c>
    </row>
    <row r="52" spans="1:11" x14ac:dyDescent="0.25">
      <c r="A52" t="s">
        <v>23</v>
      </c>
      <c r="B52" t="s">
        <v>147</v>
      </c>
      <c r="C52" t="s">
        <v>122</v>
      </c>
      <c r="D52" t="s">
        <v>134</v>
      </c>
      <c r="E52">
        <v>2005</v>
      </c>
      <c r="F52">
        <v>26</v>
      </c>
      <c r="G52">
        <v>45</v>
      </c>
      <c r="H52">
        <v>29</v>
      </c>
      <c r="I52">
        <v>40</v>
      </c>
      <c r="J52">
        <v>17</v>
      </c>
      <c r="K52">
        <v>28</v>
      </c>
    </row>
    <row r="53" spans="1:11" x14ac:dyDescent="0.25">
      <c r="A53" t="s">
        <v>24</v>
      </c>
      <c r="B53" t="s">
        <v>147</v>
      </c>
      <c r="C53" t="s">
        <v>122</v>
      </c>
      <c r="D53" t="s">
        <v>128</v>
      </c>
      <c r="E53">
        <v>2005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t="s">
        <v>25</v>
      </c>
      <c r="B54" t="s">
        <v>147</v>
      </c>
      <c r="C54" t="s">
        <v>120</v>
      </c>
      <c r="D54" t="s">
        <v>127</v>
      </c>
      <c r="E54">
        <v>2005</v>
      </c>
      <c r="F54">
        <v>1</v>
      </c>
      <c r="G54">
        <v>2</v>
      </c>
      <c r="H54">
        <v>2</v>
      </c>
      <c r="I54">
        <v>4</v>
      </c>
      <c r="J54">
        <v>2</v>
      </c>
      <c r="K54">
        <v>0</v>
      </c>
    </row>
    <row r="55" spans="1:11" x14ac:dyDescent="0.25">
      <c r="A55" t="s">
        <v>26</v>
      </c>
      <c r="B55" t="s">
        <v>147</v>
      </c>
      <c r="C55" t="s">
        <v>120</v>
      </c>
      <c r="D55" t="s">
        <v>127</v>
      </c>
      <c r="E55">
        <v>2005</v>
      </c>
      <c r="F55">
        <v>15</v>
      </c>
      <c r="G55">
        <v>28</v>
      </c>
      <c r="H55">
        <v>19</v>
      </c>
      <c r="I55">
        <v>25</v>
      </c>
      <c r="J55">
        <v>16</v>
      </c>
      <c r="K55">
        <v>12</v>
      </c>
    </row>
    <row r="56" spans="1:11" x14ac:dyDescent="0.25">
      <c r="A56" t="s">
        <v>27</v>
      </c>
      <c r="B56" t="s">
        <v>147</v>
      </c>
      <c r="C56" t="s">
        <v>120</v>
      </c>
      <c r="D56" t="s">
        <v>127</v>
      </c>
      <c r="E56">
        <v>2005</v>
      </c>
      <c r="F56">
        <v>8</v>
      </c>
      <c r="G56">
        <v>12</v>
      </c>
      <c r="H56">
        <v>17</v>
      </c>
      <c r="I56">
        <v>24</v>
      </c>
      <c r="J56">
        <v>10</v>
      </c>
      <c r="K56">
        <v>2</v>
      </c>
    </row>
    <row r="57" spans="1:11" x14ac:dyDescent="0.25">
      <c r="A57" t="s">
        <v>28</v>
      </c>
      <c r="B57" t="s">
        <v>147</v>
      </c>
      <c r="C57" t="s">
        <v>120</v>
      </c>
      <c r="D57" t="s">
        <v>132</v>
      </c>
      <c r="E57">
        <v>2005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29</v>
      </c>
      <c r="B58" t="s">
        <v>147</v>
      </c>
      <c r="C58" t="s">
        <v>120</v>
      </c>
      <c r="D58" t="s">
        <v>132</v>
      </c>
      <c r="E58">
        <v>2005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30</v>
      </c>
      <c r="B59" t="s">
        <v>147</v>
      </c>
      <c r="C59" t="s">
        <v>120</v>
      </c>
      <c r="D59" t="s">
        <v>127</v>
      </c>
      <c r="E59">
        <v>2005</v>
      </c>
      <c r="F59">
        <v>5</v>
      </c>
      <c r="G59">
        <v>4</v>
      </c>
      <c r="H59">
        <v>11</v>
      </c>
      <c r="I59">
        <v>6</v>
      </c>
      <c r="J59">
        <v>3</v>
      </c>
      <c r="K59">
        <v>1</v>
      </c>
    </row>
    <row r="60" spans="1:11" x14ac:dyDescent="0.25">
      <c r="A60" t="s">
        <v>31</v>
      </c>
      <c r="B60" t="s">
        <v>147</v>
      </c>
      <c r="C60" t="s">
        <v>120</v>
      </c>
      <c r="D60" t="s">
        <v>127</v>
      </c>
      <c r="E60">
        <v>2005</v>
      </c>
      <c r="F60">
        <v>21</v>
      </c>
      <c r="G60">
        <v>12</v>
      </c>
      <c r="H60">
        <v>32</v>
      </c>
      <c r="I60">
        <v>33</v>
      </c>
      <c r="J60">
        <v>3</v>
      </c>
      <c r="K60">
        <v>9</v>
      </c>
    </row>
    <row r="61" spans="1:11" x14ac:dyDescent="0.25">
      <c r="A61" t="s">
        <v>32</v>
      </c>
      <c r="B61" t="s">
        <v>147</v>
      </c>
      <c r="C61" t="s">
        <v>121</v>
      </c>
      <c r="D61" t="s">
        <v>62</v>
      </c>
      <c r="E61">
        <v>2005</v>
      </c>
      <c r="F61">
        <v>6</v>
      </c>
      <c r="G61">
        <v>23</v>
      </c>
      <c r="H61">
        <v>4</v>
      </c>
      <c r="I61">
        <v>25</v>
      </c>
      <c r="J61">
        <v>18</v>
      </c>
      <c r="K61">
        <v>5</v>
      </c>
    </row>
    <row r="62" spans="1:11" x14ac:dyDescent="0.25">
      <c r="A62" t="s">
        <v>33</v>
      </c>
      <c r="B62" t="s">
        <v>147</v>
      </c>
      <c r="C62" t="s">
        <v>121</v>
      </c>
      <c r="D62" t="s">
        <v>128</v>
      </c>
      <c r="E62">
        <v>2005</v>
      </c>
      <c r="F62">
        <v>3</v>
      </c>
      <c r="G62">
        <v>5</v>
      </c>
      <c r="H62">
        <v>7</v>
      </c>
      <c r="I62">
        <v>10</v>
      </c>
      <c r="J62">
        <v>2</v>
      </c>
      <c r="K62">
        <v>3</v>
      </c>
    </row>
    <row r="63" spans="1:11" x14ac:dyDescent="0.25">
      <c r="A63" t="s">
        <v>34</v>
      </c>
      <c r="B63" t="s">
        <v>147</v>
      </c>
      <c r="C63" t="s">
        <v>121</v>
      </c>
      <c r="D63" t="s">
        <v>136</v>
      </c>
      <c r="E63">
        <v>2005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t="s">
        <v>35</v>
      </c>
      <c r="B64" t="s">
        <v>147</v>
      </c>
      <c r="C64" t="s">
        <v>121</v>
      </c>
      <c r="D64" t="s">
        <v>136</v>
      </c>
      <c r="E64">
        <v>2005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 t="s">
        <v>38</v>
      </c>
      <c r="B65" t="s">
        <v>147</v>
      </c>
      <c r="C65" t="s">
        <v>120</v>
      </c>
      <c r="D65" t="s">
        <v>65</v>
      </c>
      <c r="E65">
        <v>2005</v>
      </c>
      <c r="F65">
        <v>3</v>
      </c>
      <c r="G65">
        <v>11</v>
      </c>
      <c r="H65">
        <v>21</v>
      </c>
      <c r="I65">
        <v>11</v>
      </c>
      <c r="J65">
        <v>6</v>
      </c>
      <c r="K65">
        <v>5</v>
      </c>
    </row>
    <row r="66" spans="1:11" x14ac:dyDescent="0.25">
      <c r="A66" t="s">
        <v>39</v>
      </c>
      <c r="B66" t="s">
        <v>147</v>
      </c>
      <c r="C66" t="s">
        <v>120</v>
      </c>
      <c r="D66" t="s">
        <v>135</v>
      </c>
      <c r="E66">
        <v>2005</v>
      </c>
      <c r="F66">
        <v>5</v>
      </c>
      <c r="G66">
        <v>12</v>
      </c>
      <c r="H66">
        <v>15</v>
      </c>
      <c r="I66">
        <v>12</v>
      </c>
      <c r="J66">
        <v>4</v>
      </c>
      <c r="K66">
        <v>8</v>
      </c>
    </row>
    <row r="67" spans="1:11" x14ac:dyDescent="0.25">
      <c r="A67" t="s">
        <v>1</v>
      </c>
      <c r="B67" t="s">
        <v>146</v>
      </c>
      <c r="C67" t="s">
        <v>119</v>
      </c>
      <c r="D67" t="s">
        <v>131</v>
      </c>
      <c r="E67">
        <v>2006</v>
      </c>
      <c r="F67">
        <v>27</v>
      </c>
      <c r="G67">
        <v>28</v>
      </c>
      <c r="H67">
        <v>27</v>
      </c>
      <c r="I67">
        <v>52</v>
      </c>
      <c r="J67">
        <v>12</v>
      </c>
      <c r="K67">
        <v>16</v>
      </c>
    </row>
    <row r="68" spans="1:11" x14ac:dyDescent="0.25">
      <c r="A68" t="s">
        <v>2</v>
      </c>
      <c r="B68" t="s">
        <v>146</v>
      </c>
      <c r="C68" t="s">
        <v>123</v>
      </c>
      <c r="D68" t="s">
        <v>129</v>
      </c>
      <c r="E68">
        <v>2006</v>
      </c>
      <c r="F68">
        <v>21</v>
      </c>
      <c r="G68">
        <v>48</v>
      </c>
      <c r="H68">
        <v>11</v>
      </c>
      <c r="I68">
        <v>23</v>
      </c>
      <c r="J68">
        <v>14</v>
      </c>
      <c r="K68">
        <v>34</v>
      </c>
    </row>
    <row r="69" spans="1:11" x14ac:dyDescent="0.25">
      <c r="A69" t="s">
        <v>77</v>
      </c>
      <c r="B69" t="s">
        <v>146</v>
      </c>
      <c r="C69" t="s">
        <v>123</v>
      </c>
      <c r="D69" t="s">
        <v>131</v>
      </c>
      <c r="E69">
        <v>2006</v>
      </c>
      <c r="F69">
        <v>48</v>
      </c>
      <c r="G69">
        <v>67</v>
      </c>
      <c r="H69">
        <v>35</v>
      </c>
      <c r="I69">
        <v>50</v>
      </c>
      <c r="J69">
        <v>18</v>
      </c>
      <c r="K69">
        <v>49</v>
      </c>
    </row>
    <row r="70" spans="1:11" x14ac:dyDescent="0.25">
      <c r="A70" t="s">
        <v>3</v>
      </c>
      <c r="B70" t="s">
        <v>146</v>
      </c>
      <c r="C70" t="s">
        <v>123</v>
      </c>
      <c r="D70" t="s">
        <v>131</v>
      </c>
      <c r="E70">
        <v>2006</v>
      </c>
      <c r="F70">
        <v>0</v>
      </c>
      <c r="G70">
        <v>28</v>
      </c>
      <c r="H70">
        <v>2</v>
      </c>
      <c r="I70">
        <v>5</v>
      </c>
      <c r="J70">
        <v>8</v>
      </c>
      <c r="K70">
        <v>20</v>
      </c>
    </row>
    <row r="71" spans="1:11" x14ac:dyDescent="0.25">
      <c r="A71" t="s">
        <v>4</v>
      </c>
      <c r="B71" t="s">
        <v>146</v>
      </c>
      <c r="C71" t="s">
        <v>123</v>
      </c>
      <c r="D71" t="s">
        <v>131</v>
      </c>
      <c r="E71">
        <v>2006</v>
      </c>
      <c r="F71" t="s">
        <v>37</v>
      </c>
      <c r="G71" t="s">
        <v>37</v>
      </c>
      <c r="H71" t="s">
        <v>37</v>
      </c>
      <c r="I71" t="s">
        <v>37</v>
      </c>
      <c r="J71" t="s">
        <v>37</v>
      </c>
      <c r="K71" t="s">
        <v>37</v>
      </c>
    </row>
    <row r="72" spans="1:11" x14ac:dyDescent="0.25">
      <c r="A72" t="s">
        <v>6</v>
      </c>
      <c r="B72" t="s">
        <v>146</v>
      </c>
      <c r="C72" t="s">
        <v>119</v>
      </c>
      <c r="D72" t="s">
        <v>133</v>
      </c>
      <c r="E72">
        <v>2006</v>
      </c>
      <c r="F72">
        <v>96</v>
      </c>
      <c r="G72">
        <v>193</v>
      </c>
      <c r="H72">
        <v>43</v>
      </c>
      <c r="I72">
        <v>87</v>
      </c>
      <c r="J72">
        <v>65</v>
      </c>
      <c r="K72">
        <v>128</v>
      </c>
    </row>
    <row r="73" spans="1:11" x14ac:dyDescent="0.25">
      <c r="A73" t="s">
        <v>11</v>
      </c>
      <c r="B73" t="s">
        <v>146</v>
      </c>
      <c r="C73" t="s">
        <v>119</v>
      </c>
      <c r="D73" t="s">
        <v>11</v>
      </c>
      <c r="E73">
        <v>2006</v>
      </c>
      <c r="F73">
        <v>189</v>
      </c>
      <c r="G73">
        <v>294</v>
      </c>
      <c r="H73">
        <v>107</v>
      </c>
      <c r="I73">
        <v>157</v>
      </c>
      <c r="J73">
        <v>61</v>
      </c>
      <c r="K73">
        <v>233</v>
      </c>
    </row>
    <row r="74" spans="1:11" x14ac:dyDescent="0.25">
      <c r="A74" t="s">
        <v>12</v>
      </c>
      <c r="B74" t="s">
        <v>146</v>
      </c>
      <c r="C74" t="s">
        <v>119</v>
      </c>
      <c r="D74" t="s">
        <v>91</v>
      </c>
      <c r="E74">
        <v>2006</v>
      </c>
      <c r="F74" t="s">
        <v>37</v>
      </c>
      <c r="G74" t="s">
        <v>37</v>
      </c>
      <c r="H74" t="s">
        <v>37</v>
      </c>
      <c r="I74" t="s">
        <v>37</v>
      </c>
      <c r="J74" t="s">
        <v>37</v>
      </c>
      <c r="K74" t="s">
        <v>37</v>
      </c>
    </row>
    <row r="75" spans="1:11" x14ac:dyDescent="0.25">
      <c r="A75" t="s">
        <v>13</v>
      </c>
      <c r="B75" t="s">
        <v>146</v>
      </c>
      <c r="C75" t="s">
        <v>119</v>
      </c>
      <c r="D75" t="s">
        <v>91</v>
      </c>
      <c r="E75">
        <v>2006</v>
      </c>
      <c r="F75" t="s">
        <v>37</v>
      </c>
      <c r="G75" t="s">
        <v>37</v>
      </c>
      <c r="H75" t="s">
        <v>37</v>
      </c>
      <c r="I75" t="s">
        <v>37</v>
      </c>
      <c r="J75" t="s">
        <v>37</v>
      </c>
      <c r="K75" t="s">
        <v>37</v>
      </c>
    </row>
    <row r="76" spans="1:11" x14ac:dyDescent="0.25">
      <c r="A76" t="s">
        <v>15</v>
      </c>
      <c r="B76" t="s">
        <v>147</v>
      </c>
      <c r="C76" t="s">
        <v>122</v>
      </c>
      <c r="D76" t="s">
        <v>133</v>
      </c>
      <c r="E76">
        <v>2006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 t="s">
        <v>16</v>
      </c>
      <c r="B77" t="s">
        <v>147</v>
      </c>
      <c r="C77" t="s">
        <v>122</v>
      </c>
      <c r="D77" t="s">
        <v>133</v>
      </c>
      <c r="E77">
        <v>2006</v>
      </c>
      <c r="F77">
        <v>8</v>
      </c>
      <c r="G77">
        <v>16</v>
      </c>
      <c r="H77">
        <v>7</v>
      </c>
      <c r="I77">
        <v>10</v>
      </c>
      <c r="J77">
        <v>8</v>
      </c>
      <c r="K77">
        <v>8</v>
      </c>
    </row>
    <row r="78" spans="1:11" x14ac:dyDescent="0.25">
      <c r="A78" t="s">
        <v>17</v>
      </c>
      <c r="B78" t="s">
        <v>147</v>
      </c>
      <c r="C78" t="s">
        <v>122</v>
      </c>
      <c r="D78" t="s">
        <v>126</v>
      </c>
      <c r="E78">
        <v>2006</v>
      </c>
      <c r="F78">
        <v>36</v>
      </c>
      <c r="G78">
        <v>48</v>
      </c>
      <c r="H78">
        <v>48</v>
      </c>
      <c r="I78">
        <v>35</v>
      </c>
      <c r="J78">
        <v>16</v>
      </c>
      <c r="K78">
        <v>32</v>
      </c>
    </row>
    <row r="79" spans="1:11" x14ac:dyDescent="0.25">
      <c r="A79" t="s">
        <v>18</v>
      </c>
      <c r="B79" t="s">
        <v>147</v>
      </c>
      <c r="C79" t="s">
        <v>122</v>
      </c>
      <c r="D79" t="s">
        <v>126</v>
      </c>
      <c r="E79">
        <v>2006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</row>
    <row r="80" spans="1:11" x14ac:dyDescent="0.25">
      <c r="A80" t="s">
        <v>19</v>
      </c>
      <c r="B80" t="s">
        <v>147</v>
      </c>
      <c r="C80" t="s">
        <v>122</v>
      </c>
      <c r="D80" t="s">
        <v>126</v>
      </c>
      <c r="E80">
        <v>2006</v>
      </c>
      <c r="F80">
        <v>9</v>
      </c>
      <c r="G80">
        <v>10</v>
      </c>
      <c r="H80">
        <v>7</v>
      </c>
      <c r="I80">
        <v>7</v>
      </c>
      <c r="J80">
        <v>2</v>
      </c>
      <c r="K80">
        <v>8</v>
      </c>
    </row>
    <row r="81" spans="1:11" x14ac:dyDescent="0.25">
      <c r="A81" t="s">
        <v>20</v>
      </c>
      <c r="B81" t="s">
        <v>147</v>
      </c>
      <c r="C81" t="s">
        <v>122</v>
      </c>
      <c r="D81" t="s">
        <v>126</v>
      </c>
      <c r="E81">
        <v>2006</v>
      </c>
      <c r="F81">
        <v>30</v>
      </c>
      <c r="G81">
        <v>19</v>
      </c>
      <c r="H81">
        <v>12</v>
      </c>
      <c r="I81">
        <v>11</v>
      </c>
      <c r="J81">
        <v>10</v>
      </c>
      <c r="K81">
        <v>9</v>
      </c>
    </row>
    <row r="82" spans="1:11" x14ac:dyDescent="0.25">
      <c r="A82" t="s">
        <v>21</v>
      </c>
      <c r="B82" t="s">
        <v>147</v>
      </c>
      <c r="C82" t="s">
        <v>122</v>
      </c>
      <c r="D82" t="s">
        <v>130</v>
      </c>
      <c r="E82">
        <v>2006</v>
      </c>
      <c r="F82">
        <v>13</v>
      </c>
      <c r="G82">
        <v>32</v>
      </c>
      <c r="H82">
        <v>19</v>
      </c>
      <c r="I82">
        <v>26</v>
      </c>
      <c r="J82">
        <v>9</v>
      </c>
      <c r="K82">
        <v>23</v>
      </c>
    </row>
    <row r="83" spans="1:11" x14ac:dyDescent="0.25">
      <c r="A83" t="s">
        <v>22</v>
      </c>
      <c r="B83" t="s">
        <v>147</v>
      </c>
      <c r="C83" t="s">
        <v>122</v>
      </c>
      <c r="D83" t="s">
        <v>134</v>
      </c>
      <c r="E83">
        <v>2006</v>
      </c>
      <c r="F83">
        <v>19</v>
      </c>
      <c r="G83">
        <v>7</v>
      </c>
      <c r="H83">
        <v>5</v>
      </c>
      <c r="I83">
        <v>6</v>
      </c>
      <c r="J83">
        <v>0</v>
      </c>
      <c r="K83">
        <v>7</v>
      </c>
    </row>
    <row r="84" spans="1:11" x14ac:dyDescent="0.25">
      <c r="A84" t="s">
        <v>23</v>
      </c>
      <c r="B84" t="s">
        <v>147</v>
      </c>
      <c r="C84" t="s">
        <v>122</v>
      </c>
      <c r="D84" t="s">
        <v>134</v>
      </c>
      <c r="E84">
        <v>2006</v>
      </c>
      <c r="F84">
        <v>19</v>
      </c>
      <c r="G84">
        <v>37</v>
      </c>
      <c r="H84">
        <v>36</v>
      </c>
      <c r="I84">
        <v>42</v>
      </c>
      <c r="J84">
        <v>12</v>
      </c>
      <c r="K84">
        <v>25</v>
      </c>
    </row>
    <row r="85" spans="1:11" x14ac:dyDescent="0.25">
      <c r="A85" t="s">
        <v>24</v>
      </c>
      <c r="B85" t="s">
        <v>147</v>
      </c>
      <c r="C85" t="s">
        <v>122</v>
      </c>
      <c r="D85" t="s">
        <v>128</v>
      </c>
      <c r="E85">
        <v>2006</v>
      </c>
      <c r="F85" t="s">
        <v>37</v>
      </c>
      <c r="G85" t="s">
        <v>37</v>
      </c>
      <c r="H85" t="s">
        <v>37</v>
      </c>
      <c r="I85" t="s">
        <v>37</v>
      </c>
      <c r="J85" t="s">
        <v>37</v>
      </c>
      <c r="K85" t="s">
        <v>37</v>
      </c>
    </row>
    <row r="86" spans="1:11" x14ac:dyDescent="0.25">
      <c r="A86" t="s">
        <v>25</v>
      </c>
      <c r="B86" t="s">
        <v>147</v>
      </c>
      <c r="C86" t="s">
        <v>120</v>
      </c>
      <c r="D86" t="s">
        <v>127</v>
      </c>
      <c r="E86">
        <v>2006</v>
      </c>
      <c r="F86">
        <v>3</v>
      </c>
      <c r="G86">
        <v>8</v>
      </c>
      <c r="H86">
        <v>2</v>
      </c>
      <c r="I86">
        <v>2</v>
      </c>
      <c r="J86">
        <v>5</v>
      </c>
      <c r="K86">
        <v>3</v>
      </c>
    </row>
    <row r="87" spans="1:11" x14ac:dyDescent="0.25">
      <c r="A87" t="s">
        <v>26</v>
      </c>
      <c r="B87" t="s">
        <v>147</v>
      </c>
      <c r="C87" t="s">
        <v>120</v>
      </c>
      <c r="D87" t="s">
        <v>127</v>
      </c>
      <c r="E87">
        <v>2006</v>
      </c>
      <c r="F87">
        <v>17</v>
      </c>
      <c r="G87">
        <v>28</v>
      </c>
      <c r="H87">
        <v>15</v>
      </c>
      <c r="I87">
        <v>18</v>
      </c>
      <c r="J87">
        <v>10</v>
      </c>
      <c r="K87">
        <v>18</v>
      </c>
    </row>
    <row r="88" spans="1:11" x14ac:dyDescent="0.25">
      <c r="A88" t="s">
        <v>27</v>
      </c>
      <c r="B88" t="s">
        <v>147</v>
      </c>
      <c r="C88" t="s">
        <v>120</v>
      </c>
      <c r="D88" t="s">
        <v>127</v>
      </c>
      <c r="E88">
        <v>2006</v>
      </c>
      <c r="F88">
        <v>16</v>
      </c>
      <c r="G88">
        <v>17</v>
      </c>
      <c r="H88">
        <v>7</v>
      </c>
      <c r="I88">
        <v>20</v>
      </c>
      <c r="J88">
        <v>6</v>
      </c>
      <c r="K88">
        <v>11</v>
      </c>
    </row>
    <row r="89" spans="1:11" x14ac:dyDescent="0.25">
      <c r="A89" t="s">
        <v>28</v>
      </c>
      <c r="B89" t="s">
        <v>147</v>
      </c>
      <c r="C89" t="s">
        <v>120</v>
      </c>
      <c r="D89" t="s">
        <v>132</v>
      </c>
      <c r="E89">
        <v>2006</v>
      </c>
      <c r="F89" t="s">
        <v>37</v>
      </c>
      <c r="G89" t="s">
        <v>37</v>
      </c>
      <c r="H89" t="s">
        <v>37</v>
      </c>
      <c r="I89" t="s">
        <v>37</v>
      </c>
      <c r="J89" t="s">
        <v>37</v>
      </c>
      <c r="K89" t="s">
        <v>37</v>
      </c>
    </row>
    <row r="90" spans="1:11" x14ac:dyDescent="0.25">
      <c r="A90" t="s">
        <v>29</v>
      </c>
      <c r="B90" t="s">
        <v>147</v>
      </c>
      <c r="C90" t="s">
        <v>120</v>
      </c>
      <c r="D90" t="s">
        <v>132</v>
      </c>
      <c r="E90">
        <v>2006</v>
      </c>
      <c r="F90" t="s">
        <v>37</v>
      </c>
      <c r="G90" t="s">
        <v>37</v>
      </c>
      <c r="H90" t="s">
        <v>37</v>
      </c>
      <c r="I90" t="s">
        <v>37</v>
      </c>
      <c r="J90" t="s">
        <v>37</v>
      </c>
      <c r="K90" t="s">
        <v>37</v>
      </c>
    </row>
    <row r="91" spans="1:11" x14ac:dyDescent="0.25">
      <c r="A91" t="s">
        <v>30</v>
      </c>
      <c r="B91" t="s">
        <v>147</v>
      </c>
      <c r="C91" t="s">
        <v>120</v>
      </c>
      <c r="D91" t="s">
        <v>127</v>
      </c>
      <c r="E91">
        <v>2006</v>
      </c>
      <c r="F91">
        <v>10</v>
      </c>
      <c r="G91">
        <v>17</v>
      </c>
      <c r="H91">
        <v>8</v>
      </c>
      <c r="I91">
        <v>11</v>
      </c>
      <c r="J91">
        <v>9</v>
      </c>
      <c r="K91">
        <v>8</v>
      </c>
    </row>
    <row r="92" spans="1:11" x14ac:dyDescent="0.25">
      <c r="A92" t="s">
        <v>31</v>
      </c>
      <c r="B92" t="s">
        <v>147</v>
      </c>
      <c r="C92" t="s">
        <v>120</v>
      </c>
      <c r="D92" t="s">
        <v>127</v>
      </c>
      <c r="E92">
        <v>2006</v>
      </c>
      <c r="F92">
        <v>60</v>
      </c>
      <c r="G92">
        <v>36</v>
      </c>
      <c r="H92">
        <v>25</v>
      </c>
      <c r="I92">
        <v>22</v>
      </c>
      <c r="J92">
        <v>17</v>
      </c>
      <c r="K92">
        <v>19</v>
      </c>
    </row>
    <row r="93" spans="1:11" x14ac:dyDescent="0.25">
      <c r="A93" t="s">
        <v>32</v>
      </c>
      <c r="B93" t="s">
        <v>147</v>
      </c>
      <c r="C93" t="s">
        <v>121</v>
      </c>
      <c r="D93" t="s">
        <v>62</v>
      </c>
      <c r="E93">
        <v>2006</v>
      </c>
      <c r="F93">
        <v>14</v>
      </c>
      <c r="G93">
        <v>16</v>
      </c>
      <c r="H93">
        <v>20</v>
      </c>
      <c r="I93">
        <v>15</v>
      </c>
      <c r="J93">
        <v>3</v>
      </c>
      <c r="K93">
        <v>13</v>
      </c>
    </row>
    <row r="94" spans="1:11" x14ac:dyDescent="0.25">
      <c r="A94" t="s">
        <v>33</v>
      </c>
      <c r="B94" t="s">
        <v>147</v>
      </c>
      <c r="C94" t="s">
        <v>121</v>
      </c>
      <c r="D94" t="s">
        <v>128</v>
      </c>
      <c r="E94">
        <v>2006</v>
      </c>
      <c r="F94">
        <v>1</v>
      </c>
      <c r="G94">
        <v>8</v>
      </c>
      <c r="H94">
        <v>7</v>
      </c>
      <c r="I94">
        <v>2</v>
      </c>
      <c r="J94">
        <v>3</v>
      </c>
      <c r="K94">
        <v>5</v>
      </c>
    </row>
    <row r="95" spans="1:11" x14ac:dyDescent="0.25">
      <c r="A95" t="s">
        <v>34</v>
      </c>
      <c r="B95" t="s">
        <v>147</v>
      </c>
      <c r="C95" t="s">
        <v>121</v>
      </c>
      <c r="D95" t="s">
        <v>136</v>
      </c>
      <c r="E95">
        <v>2006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 t="s">
        <v>35</v>
      </c>
      <c r="B96" t="s">
        <v>147</v>
      </c>
      <c r="C96" t="s">
        <v>121</v>
      </c>
      <c r="D96" t="s">
        <v>136</v>
      </c>
      <c r="E96">
        <v>2006</v>
      </c>
      <c r="F96">
        <v>0</v>
      </c>
      <c r="G96">
        <v>0</v>
      </c>
      <c r="H96">
        <v>2</v>
      </c>
      <c r="I96">
        <v>0</v>
      </c>
      <c r="J96">
        <v>0</v>
      </c>
      <c r="K96">
        <v>0</v>
      </c>
    </row>
    <row r="97" spans="1:11" x14ac:dyDescent="0.25">
      <c r="A97" t="s">
        <v>38</v>
      </c>
      <c r="B97" t="s">
        <v>147</v>
      </c>
      <c r="C97" t="s">
        <v>120</v>
      </c>
      <c r="D97" t="s">
        <v>65</v>
      </c>
      <c r="E97">
        <v>2006</v>
      </c>
      <c r="F97">
        <v>16</v>
      </c>
      <c r="G97">
        <v>21</v>
      </c>
      <c r="H97">
        <v>15</v>
      </c>
      <c r="I97">
        <v>27</v>
      </c>
      <c r="J97">
        <v>11</v>
      </c>
      <c r="K97">
        <v>10</v>
      </c>
    </row>
    <row r="98" spans="1:11" x14ac:dyDescent="0.25">
      <c r="A98" t="s">
        <v>39</v>
      </c>
      <c r="B98" t="s">
        <v>147</v>
      </c>
      <c r="C98" t="s">
        <v>120</v>
      </c>
      <c r="D98" t="s">
        <v>135</v>
      </c>
      <c r="E98">
        <v>2006</v>
      </c>
      <c r="F98">
        <v>12</v>
      </c>
      <c r="G98">
        <v>19</v>
      </c>
      <c r="H98">
        <v>16</v>
      </c>
      <c r="I98">
        <v>29</v>
      </c>
      <c r="J98">
        <v>11</v>
      </c>
      <c r="K98">
        <v>8</v>
      </c>
    </row>
    <row r="99" spans="1:11" x14ac:dyDescent="0.25">
      <c r="A99" t="s">
        <v>1</v>
      </c>
      <c r="B99" t="s">
        <v>146</v>
      </c>
      <c r="C99" t="s">
        <v>119</v>
      </c>
      <c r="D99" t="s">
        <v>131</v>
      </c>
      <c r="E99">
        <v>2007</v>
      </c>
      <c r="F99">
        <v>17</v>
      </c>
      <c r="G99">
        <v>42</v>
      </c>
      <c r="H99">
        <v>4</v>
      </c>
      <c r="I99">
        <v>12</v>
      </c>
      <c r="J99">
        <v>23</v>
      </c>
      <c r="K99">
        <v>19</v>
      </c>
    </row>
    <row r="100" spans="1:11" x14ac:dyDescent="0.25">
      <c r="A100" t="s">
        <v>2</v>
      </c>
      <c r="B100" t="s">
        <v>146</v>
      </c>
      <c r="C100" t="s">
        <v>123</v>
      </c>
      <c r="D100" t="s">
        <v>129</v>
      </c>
      <c r="E100">
        <v>2007</v>
      </c>
      <c r="F100">
        <v>0</v>
      </c>
      <c r="G100">
        <v>8</v>
      </c>
      <c r="H100">
        <v>5</v>
      </c>
      <c r="I100">
        <v>3</v>
      </c>
      <c r="J100">
        <v>2</v>
      </c>
      <c r="K100">
        <v>6</v>
      </c>
    </row>
    <row r="101" spans="1:11" x14ac:dyDescent="0.25">
      <c r="A101" t="s">
        <v>77</v>
      </c>
      <c r="B101" t="s">
        <v>146</v>
      </c>
      <c r="C101" t="s">
        <v>123</v>
      </c>
      <c r="D101" t="s">
        <v>131</v>
      </c>
      <c r="E101">
        <v>2007</v>
      </c>
      <c r="F101">
        <v>41</v>
      </c>
      <c r="G101">
        <v>51</v>
      </c>
      <c r="H101">
        <v>10</v>
      </c>
      <c r="I101">
        <v>19</v>
      </c>
      <c r="J101">
        <v>17</v>
      </c>
      <c r="K101">
        <v>34</v>
      </c>
    </row>
    <row r="102" spans="1:11" x14ac:dyDescent="0.25">
      <c r="A102" t="s">
        <v>3</v>
      </c>
      <c r="B102" t="s">
        <v>146</v>
      </c>
      <c r="C102" t="s">
        <v>123</v>
      </c>
      <c r="D102" t="s">
        <v>131</v>
      </c>
      <c r="E102">
        <v>2007</v>
      </c>
      <c r="F102">
        <v>0</v>
      </c>
      <c r="G102">
        <v>5</v>
      </c>
      <c r="H102">
        <v>5</v>
      </c>
      <c r="I102">
        <v>5</v>
      </c>
      <c r="J102">
        <v>2</v>
      </c>
      <c r="K102">
        <v>3</v>
      </c>
    </row>
    <row r="103" spans="1:11" x14ac:dyDescent="0.25">
      <c r="A103" t="s">
        <v>4</v>
      </c>
      <c r="B103" t="s">
        <v>146</v>
      </c>
      <c r="C103" t="s">
        <v>123</v>
      </c>
      <c r="D103" t="s">
        <v>131</v>
      </c>
      <c r="E103">
        <v>2007</v>
      </c>
      <c r="F103" t="s">
        <v>37</v>
      </c>
      <c r="G103" t="s">
        <v>37</v>
      </c>
      <c r="H103" t="s">
        <v>37</v>
      </c>
      <c r="I103" t="s">
        <v>37</v>
      </c>
      <c r="J103" t="s">
        <v>37</v>
      </c>
      <c r="K103" t="s">
        <v>37</v>
      </c>
    </row>
    <row r="104" spans="1:11" x14ac:dyDescent="0.25">
      <c r="A104" t="s">
        <v>5</v>
      </c>
      <c r="B104" t="s">
        <v>146</v>
      </c>
      <c r="C104" t="s">
        <v>123</v>
      </c>
      <c r="D104" t="s">
        <v>131</v>
      </c>
      <c r="E104">
        <v>2007</v>
      </c>
      <c r="F104">
        <v>5</v>
      </c>
      <c r="G104">
        <v>4</v>
      </c>
      <c r="H104">
        <v>4</v>
      </c>
      <c r="I104">
        <v>0</v>
      </c>
      <c r="J104">
        <v>0</v>
      </c>
      <c r="K104">
        <v>4</v>
      </c>
    </row>
    <row r="105" spans="1:11" x14ac:dyDescent="0.25">
      <c r="A105" t="s">
        <v>6</v>
      </c>
      <c r="B105" t="s">
        <v>146</v>
      </c>
      <c r="C105" t="s">
        <v>119</v>
      </c>
      <c r="D105" t="s">
        <v>133</v>
      </c>
      <c r="E105">
        <v>2007</v>
      </c>
      <c r="F105">
        <v>46</v>
      </c>
      <c r="G105">
        <v>88</v>
      </c>
      <c r="H105">
        <v>10</v>
      </c>
      <c r="I105">
        <v>24</v>
      </c>
      <c r="J105">
        <v>11</v>
      </c>
      <c r="K105">
        <v>77</v>
      </c>
    </row>
    <row r="106" spans="1:11" x14ac:dyDescent="0.25">
      <c r="A106" t="s">
        <v>11</v>
      </c>
      <c r="B106" t="s">
        <v>146</v>
      </c>
      <c r="C106" t="s">
        <v>119</v>
      </c>
      <c r="D106" t="s">
        <v>11</v>
      </c>
      <c r="E106">
        <v>2007</v>
      </c>
      <c r="F106">
        <v>45</v>
      </c>
      <c r="G106">
        <v>57</v>
      </c>
      <c r="H106">
        <v>28</v>
      </c>
      <c r="I106">
        <v>18</v>
      </c>
      <c r="J106">
        <v>9</v>
      </c>
      <c r="K106">
        <v>48</v>
      </c>
    </row>
    <row r="107" spans="1:11" x14ac:dyDescent="0.25">
      <c r="A107" t="s">
        <v>12</v>
      </c>
      <c r="B107" t="s">
        <v>146</v>
      </c>
      <c r="C107" t="s">
        <v>119</v>
      </c>
      <c r="D107" t="s">
        <v>91</v>
      </c>
      <c r="E107">
        <v>2007</v>
      </c>
      <c r="F107" t="s">
        <v>37</v>
      </c>
      <c r="G107" t="s">
        <v>37</v>
      </c>
      <c r="H107" t="s">
        <v>37</v>
      </c>
      <c r="I107" t="s">
        <v>37</v>
      </c>
      <c r="J107" t="s">
        <v>37</v>
      </c>
      <c r="K107" t="s">
        <v>37</v>
      </c>
    </row>
    <row r="108" spans="1:11" x14ac:dyDescent="0.25">
      <c r="A108" t="s">
        <v>13</v>
      </c>
      <c r="B108" t="s">
        <v>146</v>
      </c>
      <c r="C108" t="s">
        <v>119</v>
      </c>
      <c r="D108" t="s">
        <v>91</v>
      </c>
      <c r="E108">
        <v>2007</v>
      </c>
      <c r="F108">
        <v>8</v>
      </c>
      <c r="G108">
        <v>12</v>
      </c>
      <c r="H108">
        <v>0</v>
      </c>
      <c r="I108">
        <v>4</v>
      </c>
      <c r="J108">
        <v>1</v>
      </c>
      <c r="K108">
        <v>11</v>
      </c>
    </row>
    <row r="109" spans="1:11" x14ac:dyDescent="0.25">
      <c r="A109" t="s">
        <v>14</v>
      </c>
      <c r="B109" t="s">
        <v>146</v>
      </c>
      <c r="C109" t="s">
        <v>119</v>
      </c>
      <c r="D109" t="s">
        <v>135</v>
      </c>
      <c r="E109">
        <v>2007</v>
      </c>
      <c r="F109">
        <v>44</v>
      </c>
      <c r="G109">
        <v>68</v>
      </c>
      <c r="H109">
        <v>3</v>
      </c>
      <c r="I109">
        <v>8</v>
      </c>
      <c r="J109">
        <v>19</v>
      </c>
      <c r="K109">
        <v>49</v>
      </c>
    </row>
    <row r="110" spans="1:11" x14ac:dyDescent="0.25">
      <c r="A110" t="s">
        <v>15</v>
      </c>
      <c r="B110" t="s">
        <v>147</v>
      </c>
      <c r="C110" t="s">
        <v>122</v>
      </c>
      <c r="D110" t="s">
        <v>133</v>
      </c>
      <c r="E110">
        <v>2007</v>
      </c>
      <c r="F110" t="s">
        <v>37</v>
      </c>
      <c r="G110" t="s">
        <v>37</v>
      </c>
      <c r="H110" t="s">
        <v>37</v>
      </c>
      <c r="I110" t="s">
        <v>37</v>
      </c>
      <c r="J110" t="s">
        <v>37</v>
      </c>
      <c r="K110" t="s">
        <v>37</v>
      </c>
    </row>
    <row r="111" spans="1:11" x14ac:dyDescent="0.25">
      <c r="A111" t="s">
        <v>16</v>
      </c>
      <c r="B111" t="s">
        <v>147</v>
      </c>
      <c r="C111" t="s">
        <v>122</v>
      </c>
      <c r="D111" t="s">
        <v>133</v>
      </c>
      <c r="E111">
        <v>2007</v>
      </c>
      <c r="F111">
        <v>15</v>
      </c>
      <c r="G111">
        <v>10</v>
      </c>
      <c r="H111">
        <v>1</v>
      </c>
      <c r="I111">
        <v>1</v>
      </c>
      <c r="J111">
        <v>2</v>
      </c>
      <c r="K111">
        <v>8</v>
      </c>
    </row>
    <row r="112" spans="1:11" x14ac:dyDescent="0.25">
      <c r="A112" t="s">
        <v>17</v>
      </c>
      <c r="B112" t="s">
        <v>147</v>
      </c>
      <c r="C112" t="s">
        <v>122</v>
      </c>
      <c r="D112" t="s">
        <v>126</v>
      </c>
      <c r="E112">
        <v>2007</v>
      </c>
      <c r="F112">
        <v>23</v>
      </c>
      <c r="G112">
        <v>63</v>
      </c>
      <c r="H112">
        <v>33</v>
      </c>
      <c r="I112">
        <v>28</v>
      </c>
      <c r="J112">
        <v>20</v>
      </c>
      <c r="K112">
        <v>43</v>
      </c>
    </row>
    <row r="113" spans="1:11" x14ac:dyDescent="0.25">
      <c r="A113" t="s">
        <v>18</v>
      </c>
      <c r="B113" t="s">
        <v>147</v>
      </c>
      <c r="C113" t="s">
        <v>122</v>
      </c>
      <c r="D113" t="s">
        <v>126</v>
      </c>
      <c r="E113">
        <v>2007</v>
      </c>
      <c r="F113">
        <v>4</v>
      </c>
      <c r="G113">
        <v>11</v>
      </c>
      <c r="H113">
        <v>3</v>
      </c>
      <c r="I113">
        <v>3</v>
      </c>
      <c r="J113">
        <v>6</v>
      </c>
      <c r="K113">
        <v>5</v>
      </c>
    </row>
    <row r="114" spans="1:11" x14ac:dyDescent="0.25">
      <c r="A114" t="s">
        <v>19</v>
      </c>
      <c r="B114" t="s">
        <v>147</v>
      </c>
      <c r="C114" t="s">
        <v>122</v>
      </c>
      <c r="D114" t="s">
        <v>126</v>
      </c>
      <c r="E114">
        <v>2007</v>
      </c>
      <c r="F114">
        <v>7</v>
      </c>
      <c r="G114">
        <v>17</v>
      </c>
      <c r="H114">
        <v>5</v>
      </c>
      <c r="I114">
        <v>7</v>
      </c>
      <c r="J114">
        <v>9</v>
      </c>
      <c r="K114">
        <v>8</v>
      </c>
    </row>
    <row r="115" spans="1:11" x14ac:dyDescent="0.25">
      <c r="A115" t="s">
        <v>20</v>
      </c>
      <c r="B115" t="s">
        <v>147</v>
      </c>
      <c r="C115" t="s">
        <v>122</v>
      </c>
      <c r="D115" t="s">
        <v>126</v>
      </c>
      <c r="E115">
        <v>2007</v>
      </c>
      <c r="F115">
        <v>26</v>
      </c>
      <c r="G115">
        <v>35</v>
      </c>
      <c r="H115">
        <v>7</v>
      </c>
      <c r="I115">
        <v>10</v>
      </c>
      <c r="J115">
        <v>8</v>
      </c>
      <c r="K115">
        <v>27</v>
      </c>
    </row>
    <row r="116" spans="1:11" x14ac:dyDescent="0.25">
      <c r="A116" t="s">
        <v>21</v>
      </c>
      <c r="B116" t="s">
        <v>147</v>
      </c>
      <c r="C116" t="s">
        <v>122</v>
      </c>
      <c r="D116" t="s">
        <v>130</v>
      </c>
      <c r="E116">
        <v>2007</v>
      </c>
      <c r="F116">
        <v>5</v>
      </c>
      <c r="G116">
        <v>13</v>
      </c>
      <c r="H116">
        <v>3</v>
      </c>
      <c r="I116">
        <v>6</v>
      </c>
      <c r="J116">
        <v>3</v>
      </c>
      <c r="K116">
        <v>10</v>
      </c>
    </row>
    <row r="117" spans="1:11" x14ac:dyDescent="0.25">
      <c r="A117" t="s">
        <v>22</v>
      </c>
      <c r="B117" t="s">
        <v>147</v>
      </c>
      <c r="C117" t="s">
        <v>122</v>
      </c>
      <c r="D117" t="s">
        <v>134</v>
      </c>
      <c r="E117">
        <v>2007</v>
      </c>
      <c r="F117">
        <v>7</v>
      </c>
      <c r="G117">
        <v>7</v>
      </c>
      <c r="H117">
        <v>2</v>
      </c>
      <c r="I117">
        <v>2</v>
      </c>
      <c r="J117">
        <v>2</v>
      </c>
      <c r="K117">
        <v>5</v>
      </c>
    </row>
    <row r="118" spans="1:11" x14ac:dyDescent="0.25">
      <c r="A118" t="s">
        <v>23</v>
      </c>
      <c r="B118" t="s">
        <v>147</v>
      </c>
      <c r="C118" t="s">
        <v>122</v>
      </c>
      <c r="D118" t="s">
        <v>134</v>
      </c>
      <c r="E118">
        <v>2007</v>
      </c>
      <c r="F118">
        <v>23</v>
      </c>
      <c r="G118">
        <v>48</v>
      </c>
      <c r="H118">
        <v>8</v>
      </c>
      <c r="I118">
        <v>17</v>
      </c>
      <c r="J118">
        <v>17</v>
      </c>
      <c r="K118">
        <v>31</v>
      </c>
    </row>
    <row r="119" spans="1:11" x14ac:dyDescent="0.25">
      <c r="A119" t="s">
        <v>24</v>
      </c>
      <c r="B119" t="s">
        <v>147</v>
      </c>
      <c r="C119" t="s">
        <v>122</v>
      </c>
      <c r="D119" t="s">
        <v>128</v>
      </c>
      <c r="E119">
        <v>2007</v>
      </c>
      <c r="F119" t="s">
        <v>37</v>
      </c>
      <c r="G119" t="s">
        <v>37</v>
      </c>
      <c r="H119" t="s">
        <v>37</v>
      </c>
      <c r="I119" t="s">
        <v>37</v>
      </c>
      <c r="J119" t="s">
        <v>37</v>
      </c>
      <c r="K119" t="s">
        <v>37</v>
      </c>
    </row>
    <row r="120" spans="1:11" x14ac:dyDescent="0.25">
      <c r="A120" t="s">
        <v>25</v>
      </c>
      <c r="B120" t="s">
        <v>147</v>
      </c>
      <c r="C120" t="s">
        <v>120</v>
      </c>
      <c r="D120" t="s">
        <v>127</v>
      </c>
      <c r="E120">
        <v>2007</v>
      </c>
      <c r="F120">
        <v>3</v>
      </c>
      <c r="G120">
        <v>6</v>
      </c>
      <c r="H120">
        <v>1</v>
      </c>
      <c r="I120">
        <v>0</v>
      </c>
      <c r="J120">
        <v>1</v>
      </c>
      <c r="K120">
        <v>5</v>
      </c>
    </row>
    <row r="121" spans="1:11" x14ac:dyDescent="0.25">
      <c r="A121" t="s">
        <v>26</v>
      </c>
      <c r="B121" t="s">
        <v>147</v>
      </c>
      <c r="C121" t="s">
        <v>120</v>
      </c>
      <c r="D121" t="s">
        <v>127</v>
      </c>
      <c r="E121">
        <v>2007</v>
      </c>
      <c r="F121">
        <v>20</v>
      </c>
      <c r="G121">
        <v>33</v>
      </c>
      <c r="H121">
        <v>3</v>
      </c>
      <c r="I121">
        <v>15</v>
      </c>
      <c r="J121">
        <v>6</v>
      </c>
      <c r="K121">
        <v>27</v>
      </c>
    </row>
    <row r="122" spans="1:11" x14ac:dyDescent="0.25">
      <c r="A122" t="s">
        <v>27</v>
      </c>
      <c r="B122" t="s">
        <v>147</v>
      </c>
      <c r="C122" t="s">
        <v>120</v>
      </c>
      <c r="D122" t="s">
        <v>127</v>
      </c>
      <c r="E122">
        <v>2007</v>
      </c>
      <c r="F122">
        <v>18</v>
      </c>
      <c r="G122">
        <v>27</v>
      </c>
      <c r="H122">
        <v>9</v>
      </c>
      <c r="I122">
        <v>8</v>
      </c>
      <c r="J122">
        <v>9</v>
      </c>
      <c r="K122">
        <v>18</v>
      </c>
    </row>
    <row r="123" spans="1:11" x14ac:dyDescent="0.25">
      <c r="A123" t="s">
        <v>28</v>
      </c>
      <c r="B123" t="s">
        <v>147</v>
      </c>
      <c r="C123" t="s">
        <v>120</v>
      </c>
      <c r="D123" t="s">
        <v>132</v>
      </c>
      <c r="E123">
        <v>2007</v>
      </c>
      <c r="F123" t="s">
        <v>37</v>
      </c>
      <c r="G123" t="s">
        <v>37</v>
      </c>
      <c r="H123" t="s">
        <v>37</v>
      </c>
      <c r="I123" t="s">
        <v>37</v>
      </c>
      <c r="J123" t="s">
        <v>37</v>
      </c>
      <c r="K123" t="s">
        <v>37</v>
      </c>
    </row>
    <row r="124" spans="1:11" x14ac:dyDescent="0.25">
      <c r="A124" t="s">
        <v>29</v>
      </c>
      <c r="B124" t="s">
        <v>147</v>
      </c>
      <c r="C124" t="s">
        <v>120</v>
      </c>
      <c r="D124" t="s">
        <v>132</v>
      </c>
      <c r="E124">
        <v>2007</v>
      </c>
      <c r="F124" t="s">
        <v>37</v>
      </c>
      <c r="G124" t="s">
        <v>37</v>
      </c>
      <c r="H124" t="s">
        <v>37</v>
      </c>
      <c r="I124" t="s">
        <v>37</v>
      </c>
      <c r="J124" t="s">
        <v>37</v>
      </c>
      <c r="K124" t="s">
        <v>37</v>
      </c>
    </row>
    <row r="125" spans="1:11" x14ac:dyDescent="0.25">
      <c r="A125" t="s">
        <v>30</v>
      </c>
      <c r="B125" t="s">
        <v>147</v>
      </c>
      <c r="C125" t="s">
        <v>120</v>
      </c>
      <c r="D125" t="s">
        <v>127</v>
      </c>
      <c r="E125">
        <v>2007</v>
      </c>
      <c r="F125">
        <v>7</v>
      </c>
      <c r="G125">
        <v>9</v>
      </c>
      <c r="H125">
        <v>3</v>
      </c>
      <c r="I125">
        <v>1</v>
      </c>
      <c r="J125">
        <v>2</v>
      </c>
      <c r="K125">
        <v>7</v>
      </c>
    </row>
    <row r="126" spans="1:11" x14ac:dyDescent="0.25">
      <c r="A126" t="s">
        <v>31</v>
      </c>
      <c r="B126" t="s">
        <v>147</v>
      </c>
      <c r="C126" t="s">
        <v>120</v>
      </c>
      <c r="D126" t="s">
        <v>127</v>
      </c>
      <c r="E126">
        <v>2007</v>
      </c>
      <c r="F126">
        <v>48</v>
      </c>
      <c r="G126">
        <v>56</v>
      </c>
      <c r="H126">
        <v>4</v>
      </c>
      <c r="I126">
        <v>13</v>
      </c>
      <c r="J126">
        <v>21</v>
      </c>
      <c r="K126">
        <v>35</v>
      </c>
    </row>
    <row r="127" spans="1:11" x14ac:dyDescent="0.25">
      <c r="A127" t="s">
        <v>32</v>
      </c>
      <c r="B127" t="s">
        <v>147</v>
      </c>
      <c r="C127" t="s">
        <v>121</v>
      </c>
      <c r="D127" t="s">
        <v>62</v>
      </c>
      <c r="E127">
        <v>2007</v>
      </c>
      <c r="F127">
        <v>13</v>
      </c>
      <c r="G127">
        <v>22</v>
      </c>
      <c r="H127">
        <v>6</v>
      </c>
      <c r="I127">
        <v>10</v>
      </c>
      <c r="J127">
        <v>8</v>
      </c>
      <c r="K127">
        <v>14</v>
      </c>
    </row>
    <row r="128" spans="1:11" x14ac:dyDescent="0.25">
      <c r="A128" t="s">
        <v>33</v>
      </c>
      <c r="B128" t="s">
        <v>147</v>
      </c>
      <c r="C128" t="s">
        <v>121</v>
      </c>
      <c r="D128" t="s">
        <v>128</v>
      </c>
      <c r="E128">
        <v>2007</v>
      </c>
      <c r="F128">
        <v>2</v>
      </c>
      <c r="G128">
        <v>2</v>
      </c>
      <c r="H128">
        <v>0</v>
      </c>
      <c r="I128">
        <v>0</v>
      </c>
      <c r="J128">
        <v>0</v>
      </c>
      <c r="K128">
        <v>2</v>
      </c>
    </row>
    <row r="129" spans="1:11" x14ac:dyDescent="0.25">
      <c r="A129" t="s">
        <v>34</v>
      </c>
      <c r="B129" t="s">
        <v>147</v>
      </c>
      <c r="C129" t="s">
        <v>121</v>
      </c>
      <c r="D129" t="s">
        <v>136</v>
      </c>
      <c r="E129">
        <v>2007</v>
      </c>
      <c r="F129" t="s">
        <v>37</v>
      </c>
      <c r="G129" t="s">
        <v>37</v>
      </c>
      <c r="H129" t="s">
        <v>37</v>
      </c>
      <c r="I129" t="s">
        <v>37</v>
      </c>
      <c r="J129" t="s">
        <v>37</v>
      </c>
      <c r="K129" t="s">
        <v>37</v>
      </c>
    </row>
    <row r="130" spans="1:11" x14ac:dyDescent="0.25">
      <c r="A130" t="s">
        <v>35</v>
      </c>
      <c r="B130" t="s">
        <v>147</v>
      </c>
      <c r="C130" t="s">
        <v>121</v>
      </c>
      <c r="D130" t="s">
        <v>136</v>
      </c>
      <c r="E130">
        <v>2007</v>
      </c>
      <c r="F130" t="s">
        <v>37</v>
      </c>
      <c r="G130" t="s">
        <v>37</v>
      </c>
      <c r="H130" t="s">
        <v>37</v>
      </c>
      <c r="I130" t="s">
        <v>37</v>
      </c>
      <c r="J130" t="s">
        <v>37</v>
      </c>
      <c r="K130" t="s">
        <v>37</v>
      </c>
    </row>
    <row r="131" spans="1:11" x14ac:dyDescent="0.25">
      <c r="A131" t="s">
        <v>38</v>
      </c>
      <c r="B131" t="s">
        <v>147</v>
      </c>
      <c r="C131" t="s">
        <v>120</v>
      </c>
      <c r="D131" t="s">
        <v>65</v>
      </c>
      <c r="E131">
        <v>2007</v>
      </c>
      <c r="F131">
        <v>22</v>
      </c>
      <c r="G131">
        <v>44</v>
      </c>
      <c r="H131">
        <v>15</v>
      </c>
      <c r="I131">
        <v>19</v>
      </c>
      <c r="J131">
        <v>25</v>
      </c>
      <c r="K131">
        <v>19</v>
      </c>
    </row>
    <row r="132" spans="1:11" x14ac:dyDescent="0.25">
      <c r="A132" t="s">
        <v>39</v>
      </c>
      <c r="B132" t="s">
        <v>147</v>
      </c>
      <c r="C132" t="s">
        <v>120</v>
      </c>
      <c r="D132" t="s">
        <v>135</v>
      </c>
      <c r="E132">
        <v>2007</v>
      </c>
      <c r="F132">
        <v>8</v>
      </c>
      <c r="G132">
        <v>14</v>
      </c>
      <c r="H132">
        <v>2</v>
      </c>
      <c r="I132">
        <v>3</v>
      </c>
      <c r="J132">
        <v>7</v>
      </c>
      <c r="K132">
        <v>7</v>
      </c>
    </row>
    <row r="133" spans="1:11" x14ac:dyDescent="0.25">
      <c r="A133" t="s">
        <v>1</v>
      </c>
      <c r="B133" t="s">
        <v>146</v>
      </c>
      <c r="C133" t="s">
        <v>119</v>
      </c>
      <c r="D133" t="s">
        <v>131</v>
      </c>
      <c r="E133">
        <v>2008</v>
      </c>
      <c r="F133">
        <v>6</v>
      </c>
      <c r="G133">
        <v>23</v>
      </c>
      <c r="H133">
        <v>32</v>
      </c>
      <c r="I133">
        <v>43</v>
      </c>
      <c r="J133">
        <v>14</v>
      </c>
      <c r="K133">
        <v>9</v>
      </c>
    </row>
    <row r="134" spans="1:11" x14ac:dyDescent="0.25">
      <c r="A134" t="s">
        <v>2</v>
      </c>
      <c r="B134" t="s">
        <v>146</v>
      </c>
      <c r="C134" t="s">
        <v>123</v>
      </c>
      <c r="D134" t="s">
        <v>129</v>
      </c>
      <c r="E134">
        <v>2008</v>
      </c>
      <c r="F134">
        <v>3</v>
      </c>
      <c r="G134">
        <v>1</v>
      </c>
      <c r="H134">
        <v>9</v>
      </c>
      <c r="I134">
        <v>11</v>
      </c>
      <c r="J134">
        <v>0</v>
      </c>
      <c r="K134">
        <v>1</v>
      </c>
    </row>
    <row r="135" spans="1:11" x14ac:dyDescent="0.25">
      <c r="A135" t="s">
        <v>77</v>
      </c>
      <c r="B135" t="s">
        <v>146</v>
      </c>
      <c r="C135" t="s">
        <v>123</v>
      </c>
      <c r="D135" t="s">
        <v>131</v>
      </c>
      <c r="E135">
        <v>2008</v>
      </c>
      <c r="F135">
        <v>2</v>
      </c>
      <c r="G135">
        <v>19</v>
      </c>
      <c r="H135">
        <v>17</v>
      </c>
      <c r="I135">
        <v>25</v>
      </c>
      <c r="J135">
        <v>3</v>
      </c>
      <c r="K135">
        <v>17</v>
      </c>
    </row>
    <row r="136" spans="1:11" x14ac:dyDescent="0.25">
      <c r="A136" t="s">
        <v>3</v>
      </c>
      <c r="B136" t="s">
        <v>146</v>
      </c>
      <c r="C136" t="s">
        <v>123</v>
      </c>
      <c r="D136" t="s">
        <v>131</v>
      </c>
      <c r="E136">
        <v>2008</v>
      </c>
      <c r="F136">
        <v>0</v>
      </c>
      <c r="G136">
        <v>1</v>
      </c>
      <c r="H136">
        <v>2</v>
      </c>
      <c r="I136">
        <v>9</v>
      </c>
      <c r="J136">
        <v>0</v>
      </c>
      <c r="K136">
        <v>1</v>
      </c>
    </row>
    <row r="137" spans="1:11" x14ac:dyDescent="0.25">
      <c r="A137" t="s">
        <v>4</v>
      </c>
      <c r="B137" t="s">
        <v>146</v>
      </c>
      <c r="C137" t="s">
        <v>123</v>
      </c>
      <c r="D137" t="s">
        <v>131</v>
      </c>
      <c r="E137">
        <v>2008</v>
      </c>
      <c r="F137" t="s">
        <v>37</v>
      </c>
      <c r="G137" t="s">
        <v>37</v>
      </c>
      <c r="H137" t="s">
        <v>37</v>
      </c>
      <c r="I137" t="s">
        <v>37</v>
      </c>
      <c r="J137" t="s">
        <v>37</v>
      </c>
      <c r="K137" t="s">
        <v>37</v>
      </c>
    </row>
    <row r="138" spans="1:11" x14ac:dyDescent="0.25">
      <c r="A138" t="s">
        <v>6</v>
      </c>
      <c r="B138" t="s">
        <v>146</v>
      </c>
      <c r="C138" t="s">
        <v>119</v>
      </c>
      <c r="D138" t="s">
        <v>133</v>
      </c>
      <c r="E138">
        <v>2008</v>
      </c>
      <c r="F138">
        <v>13</v>
      </c>
      <c r="G138">
        <v>33</v>
      </c>
      <c r="H138">
        <v>26</v>
      </c>
      <c r="I138">
        <v>35</v>
      </c>
      <c r="J138">
        <v>10</v>
      </c>
      <c r="K138">
        <v>23</v>
      </c>
    </row>
    <row r="139" spans="1:11" x14ac:dyDescent="0.25">
      <c r="A139" t="s">
        <v>11</v>
      </c>
      <c r="B139" t="s">
        <v>146</v>
      </c>
      <c r="C139" t="s">
        <v>119</v>
      </c>
      <c r="D139" t="s">
        <v>11</v>
      </c>
      <c r="E139">
        <v>2008</v>
      </c>
      <c r="F139">
        <v>19</v>
      </c>
      <c r="G139">
        <v>75</v>
      </c>
      <c r="H139">
        <v>84</v>
      </c>
      <c r="I139">
        <v>74</v>
      </c>
      <c r="J139">
        <v>28</v>
      </c>
      <c r="K139">
        <v>47</v>
      </c>
    </row>
    <row r="140" spans="1:11" x14ac:dyDescent="0.25">
      <c r="A140" t="s">
        <v>12</v>
      </c>
      <c r="B140" t="s">
        <v>146</v>
      </c>
      <c r="C140" t="s">
        <v>119</v>
      </c>
      <c r="D140" t="s">
        <v>91</v>
      </c>
      <c r="E140">
        <v>2008</v>
      </c>
      <c r="F140">
        <v>4</v>
      </c>
      <c r="G140">
        <v>8</v>
      </c>
      <c r="H140">
        <v>6</v>
      </c>
      <c r="I140">
        <v>1</v>
      </c>
      <c r="J140">
        <v>2</v>
      </c>
      <c r="K140">
        <v>6</v>
      </c>
    </row>
    <row r="141" spans="1:11" x14ac:dyDescent="0.25">
      <c r="A141" t="s">
        <v>13</v>
      </c>
      <c r="B141" t="s">
        <v>146</v>
      </c>
      <c r="C141" t="s">
        <v>119</v>
      </c>
      <c r="D141" t="s">
        <v>91</v>
      </c>
      <c r="E141">
        <v>2008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</row>
    <row r="142" spans="1:11" x14ac:dyDescent="0.25">
      <c r="A142" t="s">
        <v>14</v>
      </c>
      <c r="B142" t="s">
        <v>146</v>
      </c>
      <c r="C142" t="s">
        <v>119</v>
      </c>
      <c r="D142" t="s">
        <v>135</v>
      </c>
      <c r="E142">
        <v>2008</v>
      </c>
      <c r="F142">
        <v>35</v>
      </c>
      <c r="G142">
        <v>33</v>
      </c>
      <c r="H142">
        <v>21</v>
      </c>
      <c r="I142">
        <v>20</v>
      </c>
      <c r="J142">
        <v>12</v>
      </c>
      <c r="K142">
        <v>21</v>
      </c>
    </row>
    <row r="143" spans="1:11" x14ac:dyDescent="0.25">
      <c r="A143" t="s">
        <v>15</v>
      </c>
      <c r="B143" t="s">
        <v>147</v>
      </c>
      <c r="C143" t="s">
        <v>122</v>
      </c>
      <c r="D143" t="s">
        <v>133</v>
      </c>
      <c r="E143">
        <v>2008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</row>
    <row r="144" spans="1:11" x14ac:dyDescent="0.25">
      <c r="A144" t="s">
        <v>16</v>
      </c>
      <c r="B144" t="s">
        <v>147</v>
      </c>
      <c r="C144" t="s">
        <v>122</v>
      </c>
      <c r="D144" t="s">
        <v>133</v>
      </c>
      <c r="E144">
        <v>2008</v>
      </c>
      <c r="F144">
        <v>8</v>
      </c>
      <c r="G144">
        <v>4</v>
      </c>
      <c r="H144">
        <v>8</v>
      </c>
      <c r="I144">
        <v>5</v>
      </c>
      <c r="J144">
        <v>1</v>
      </c>
      <c r="K144">
        <v>3</v>
      </c>
    </row>
    <row r="145" spans="1:11" x14ac:dyDescent="0.25">
      <c r="A145" t="s">
        <v>17</v>
      </c>
      <c r="B145" t="s">
        <v>147</v>
      </c>
      <c r="C145" t="s">
        <v>122</v>
      </c>
      <c r="D145" t="s">
        <v>126</v>
      </c>
      <c r="E145">
        <v>2008</v>
      </c>
      <c r="F145">
        <v>7</v>
      </c>
      <c r="G145">
        <v>45</v>
      </c>
      <c r="H145">
        <v>43</v>
      </c>
      <c r="I145">
        <v>32</v>
      </c>
      <c r="J145">
        <v>22</v>
      </c>
      <c r="K145">
        <v>23</v>
      </c>
    </row>
    <row r="146" spans="1:11" x14ac:dyDescent="0.25">
      <c r="A146" t="s">
        <v>18</v>
      </c>
      <c r="B146" t="s">
        <v>147</v>
      </c>
      <c r="C146" t="s">
        <v>122</v>
      </c>
      <c r="D146" t="s">
        <v>126</v>
      </c>
      <c r="E146">
        <v>2008</v>
      </c>
      <c r="F146">
        <v>2</v>
      </c>
      <c r="G146">
        <v>1</v>
      </c>
      <c r="H146">
        <v>0</v>
      </c>
      <c r="I146">
        <v>0</v>
      </c>
      <c r="J146">
        <v>0</v>
      </c>
      <c r="K146">
        <v>1</v>
      </c>
    </row>
    <row r="147" spans="1:11" x14ac:dyDescent="0.25">
      <c r="A147" t="s">
        <v>19</v>
      </c>
      <c r="B147" t="s">
        <v>147</v>
      </c>
      <c r="C147" t="s">
        <v>122</v>
      </c>
      <c r="D147" t="s">
        <v>126</v>
      </c>
      <c r="E147">
        <v>2008</v>
      </c>
      <c r="F147">
        <v>9</v>
      </c>
      <c r="G147">
        <v>27</v>
      </c>
      <c r="H147">
        <v>7</v>
      </c>
      <c r="I147">
        <v>8</v>
      </c>
      <c r="J147">
        <v>13</v>
      </c>
      <c r="K147">
        <v>14</v>
      </c>
    </row>
    <row r="148" spans="1:11" x14ac:dyDescent="0.25">
      <c r="A148" t="s">
        <v>20</v>
      </c>
      <c r="B148" t="s">
        <v>147</v>
      </c>
      <c r="C148" t="s">
        <v>122</v>
      </c>
      <c r="D148" t="s">
        <v>126</v>
      </c>
      <c r="E148">
        <v>2008</v>
      </c>
      <c r="F148">
        <v>10</v>
      </c>
      <c r="G148">
        <v>27</v>
      </c>
      <c r="H148">
        <v>9</v>
      </c>
      <c r="I148">
        <v>11</v>
      </c>
      <c r="J148">
        <v>17</v>
      </c>
      <c r="K148">
        <v>10</v>
      </c>
    </row>
    <row r="149" spans="1:11" x14ac:dyDescent="0.25">
      <c r="A149" t="s">
        <v>21</v>
      </c>
      <c r="B149" t="s">
        <v>147</v>
      </c>
      <c r="C149" t="s">
        <v>122</v>
      </c>
      <c r="D149" t="s">
        <v>130</v>
      </c>
      <c r="E149">
        <v>2008</v>
      </c>
      <c r="F149">
        <v>6</v>
      </c>
      <c r="G149">
        <v>19</v>
      </c>
      <c r="H149">
        <v>8</v>
      </c>
      <c r="I149">
        <v>9</v>
      </c>
      <c r="J149">
        <v>5</v>
      </c>
      <c r="K149">
        <v>14</v>
      </c>
    </row>
    <row r="150" spans="1:11" x14ac:dyDescent="0.25">
      <c r="A150" t="s">
        <v>22</v>
      </c>
      <c r="B150" t="s">
        <v>147</v>
      </c>
      <c r="C150" t="s">
        <v>122</v>
      </c>
      <c r="D150" t="s">
        <v>134</v>
      </c>
      <c r="E150">
        <v>2008</v>
      </c>
      <c r="F150">
        <v>1</v>
      </c>
      <c r="G150">
        <v>3</v>
      </c>
      <c r="H150">
        <v>1</v>
      </c>
      <c r="I150">
        <v>3</v>
      </c>
      <c r="J150">
        <v>1</v>
      </c>
      <c r="K150">
        <v>2</v>
      </c>
    </row>
    <row r="151" spans="1:11" x14ac:dyDescent="0.25">
      <c r="A151" t="s">
        <v>23</v>
      </c>
      <c r="B151" t="s">
        <v>147</v>
      </c>
      <c r="C151" t="s">
        <v>122</v>
      </c>
      <c r="D151" t="s">
        <v>134</v>
      </c>
      <c r="E151">
        <v>2008</v>
      </c>
      <c r="F151">
        <v>7</v>
      </c>
      <c r="G151">
        <v>25</v>
      </c>
      <c r="H151">
        <v>25</v>
      </c>
      <c r="I151">
        <v>24</v>
      </c>
      <c r="J151">
        <v>12</v>
      </c>
      <c r="K151">
        <v>13</v>
      </c>
    </row>
    <row r="152" spans="1:11" x14ac:dyDescent="0.25">
      <c r="A152" t="s">
        <v>24</v>
      </c>
      <c r="B152" t="s">
        <v>147</v>
      </c>
      <c r="C152" t="s">
        <v>122</v>
      </c>
      <c r="D152" t="s">
        <v>128</v>
      </c>
      <c r="E152">
        <v>2008</v>
      </c>
      <c r="F152" t="s">
        <v>37</v>
      </c>
      <c r="G152" t="s">
        <v>37</v>
      </c>
      <c r="H152" t="s">
        <v>37</v>
      </c>
      <c r="I152" t="s">
        <v>37</v>
      </c>
      <c r="J152" t="s">
        <v>37</v>
      </c>
      <c r="K152" t="s">
        <v>37</v>
      </c>
    </row>
    <row r="153" spans="1:11" x14ac:dyDescent="0.25">
      <c r="A153" t="s">
        <v>25</v>
      </c>
      <c r="B153" t="s">
        <v>147</v>
      </c>
      <c r="C153" t="s">
        <v>120</v>
      </c>
      <c r="D153" t="s">
        <v>127</v>
      </c>
      <c r="E153">
        <v>2008</v>
      </c>
      <c r="F153">
        <v>2</v>
      </c>
      <c r="G153">
        <v>2</v>
      </c>
      <c r="H153">
        <v>5</v>
      </c>
      <c r="I153">
        <v>6</v>
      </c>
      <c r="J153">
        <v>1</v>
      </c>
      <c r="K153">
        <v>1</v>
      </c>
    </row>
    <row r="154" spans="1:11" x14ac:dyDescent="0.25">
      <c r="A154" t="s">
        <v>26</v>
      </c>
      <c r="B154" t="s">
        <v>147</v>
      </c>
      <c r="C154" t="s">
        <v>120</v>
      </c>
      <c r="D154" t="s">
        <v>127</v>
      </c>
      <c r="E154">
        <v>2008</v>
      </c>
      <c r="F154">
        <v>8</v>
      </c>
      <c r="G154">
        <v>21</v>
      </c>
      <c r="H154">
        <v>3</v>
      </c>
      <c r="I154">
        <v>14</v>
      </c>
      <c r="J154">
        <v>4</v>
      </c>
      <c r="K154">
        <v>17</v>
      </c>
    </row>
    <row r="155" spans="1:11" x14ac:dyDescent="0.25">
      <c r="A155" t="s">
        <v>27</v>
      </c>
      <c r="B155" t="s">
        <v>147</v>
      </c>
      <c r="C155" t="s">
        <v>120</v>
      </c>
      <c r="D155" t="s">
        <v>127</v>
      </c>
      <c r="E155">
        <v>2008</v>
      </c>
      <c r="F155">
        <v>31</v>
      </c>
      <c r="G155">
        <v>51</v>
      </c>
      <c r="H155">
        <v>36</v>
      </c>
      <c r="I155">
        <v>51</v>
      </c>
      <c r="J155">
        <v>26</v>
      </c>
      <c r="K155">
        <v>25</v>
      </c>
    </row>
    <row r="156" spans="1:11" x14ac:dyDescent="0.25">
      <c r="A156" t="s">
        <v>28</v>
      </c>
      <c r="B156" t="s">
        <v>147</v>
      </c>
      <c r="C156" t="s">
        <v>120</v>
      </c>
      <c r="D156" t="s">
        <v>132</v>
      </c>
      <c r="E156">
        <v>2008</v>
      </c>
      <c r="F156" t="s">
        <v>37</v>
      </c>
      <c r="G156" t="s">
        <v>37</v>
      </c>
      <c r="H156" t="s">
        <v>37</v>
      </c>
      <c r="I156" t="s">
        <v>37</v>
      </c>
      <c r="J156" t="s">
        <v>37</v>
      </c>
      <c r="K156" t="s">
        <v>37</v>
      </c>
    </row>
    <row r="157" spans="1:11" x14ac:dyDescent="0.25">
      <c r="A157" t="s">
        <v>29</v>
      </c>
      <c r="B157" t="s">
        <v>147</v>
      </c>
      <c r="C157" t="s">
        <v>120</v>
      </c>
      <c r="D157" t="s">
        <v>132</v>
      </c>
      <c r="E157">
        <v>2008</v>
      </c>
      <c r="F157" t="s">
        <v>37</v>
      </c>
      <c r="G157" t="s">
        <v>37</v>
      </c>
      <c r="H157" t="s">
        <v>37</v>
      </c>
      <c r="I157" t="s">
        <v>37</v>
      </c>
      <c r="J157" t="s">
        <v>37</v>
      </c>
      <c r="K157" t="s">
        <v>37</v>
      </c>
    </row>
    <row r="158" spans="1:11" x14ac:dyDescent="0.25">
      <c r="A158" t="s">
        <v>30</v>
      </c>
      <c r="B158" t="s">
        <v>147</v>
      </c>
      <c r="C158" t="s">
        <v>120</v>
      </c>
      <c r="D158" t="s">
        <v>127</v>
      </c>
      <c r="E158">
        <v>2008</v>
      </c>
      <c r="F158">
        <v>2</v>
      </c>
      <c r="G158">
        <v>4</v>
      </c>
      <c r="H158">
        <v>0</v>
      </c>
      <c r="I158">
        <v>4</v>
      </c>
      <c r="J158">
        <v>1</v>
      </c>
      <c r="K158">
        <v>3</v>
      </c>
    </row>
    <row r="159" spans="1:11" x14ac:dyDescent="0.25">
      <c r="A159" t="s">
        <v>31</v>
      </c>
      <c r="B159" t="s">
        <v>147</v>
      </c>
      <c r="C159" t="s">
        <v>120</v>
      </c>
      <c r="D159" t="s">
        <v>127</v>
      </c>
      <c r="E159">
        <v>2008</v>
      </c>
      <c r="F159">
        <v>15</v>
      </c>
      <c r="G159">
        <v>46</v>
      </c>
      <c r="H159">
        <v>28</v>
      </c>
      <c r="I159">
        <v>47</v>
      </c>
      <c r="J159">
        <v>19</v>
      </c>
      <c r="K159">
        <v>27</v>
      </c>
    </row>
    <row r="160" spans="1:11" x14ac:dyDescent="0.25">
      <c r="A160" t="s">
        <v>32</v>
      </c>
      <c r="B160" t="s">
        <v>147</v>
      </c>
      <c r="C160" t="s">
        <v>121</v>
      </c>
      <c r="D160" t="s">
        <v>62</v>
      </c>
      <c r="E160">
        <v>2008</v>
      </c>
      <c r="F160">
        <v>16</v>
      </c>
      <c r="G160">
        <v>27</v>
      </c>
      <c r="H160">
        <v>21</v>
      </c>
      <c r="I160">
        <v>14</v>
      </c>
      <c r="J160">
        <v>8</v>
      </c>
      <c r="K160">
        <v>19</v>
      </c>
    </row>
    <row r="161" spans="1:11" x14ac:dyDescent="0.25">
      <c r="A161" t="s">
        <v>33</v>
      </c>
      <c r="B161" t="s">
        <v>147</v>
      </c>
      <c r="C161" t="s">
        <v>121</v>
      </c>
      <c r="D161" t="s">
        <v>128</v>
      </c>
      <c r="E161">
        <v>2008</v>
      </c>
      <c r="F161">
        <v>2</v>
      </c>
      <c r="G161">
        <v>3</v>
      </c>
      <c r="H161">
        <v>6</v>
      </c>
      <c r="I161">
        <v>5</v>
      </c>
      <c r="J161">
        <v>3</v>
      </c>
      <c r="K161">
        <v>0</v>
      </c>
    </row>
    <row r="162" spans="1:11" x14ac:dyDescent="0.25">
      <c r="A162" t="s">
        <v>34</v>
      </c>
      <c r="B162" t="s">
        <v>147</v>
      </c>
      <c r="C162" t="s">
        <v>121</v>
      </c>
      <c r="D162" t="s">
        <v>136</v>
      </c>
      <c r="E162">
        <v>2008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0</v>
      </c>
    </row>
    <row r="163" spans="1:11" x14ac:dyDescent="0.25">
      <c r="A163" t="s">
        <v>35</v>
      </c>
      <c r="B163" t="s">
        <v>147</v>
      </c>
      <c r="C163" t="s">
        <v>121</v>
      </c>
      <c r="D163" t="s">
        <v>136</v>
      </c>
      <c r="E163">
        <v>2008</v>
      </c>
      <c r="F163" t="s">
        <v>37</v>
      </c>
      <c r="G163" t="s">
        <v>37</v>
      </c>
      <c r="H163" t="s">
        <v>37</v>
      </c>
      <c r="I163" t="s">
        <v>37</v>
      </c>
      <c r="J163" t="s">
        <v>37</v>
      </c>
      <c r="K163" t="s">
        <v>37</v>
      </c>
    </row>
    <row r="164" spans="1:11" x14ac:dyDescent="0.25">
      <c r="A164" t="s">
        <v>38</v>
      </c>
      <c r="B164" t="s">
        <v>147</v>
      </c>
      <c r="C164" t="s">
        <v>120</v>
      </c>
      <c r="D164" t="s">
        <v>65</v>
      </c>
      <c r="E164">
        <v>2008</v>
      </c>
      <c r="F164">
        <v>11</v>
      </c>
      <c r="G164">
        <v>30</v>
      </c>
      <c r="H164">
        <v>16</v>
      </c>
      <c r="I164">
        <v>26</v>
      </c>
      <c r="J164">
        <v>19</v>
      </c>
      <c r="K164">
        <v>11</v>
      </c>
    </row>
    <row r="165" spans="1:11" x14ac:dyDescent="0.25">
      <c r="A165" t="s">
        <v>39</v>
      </c>
      <c r="B165" t="s">
        <v>147</v>
      </c>
      <c r="C165" t="s">
        <v>120</v>
      </c>
      <c r="D165" t="s">
        <v>135</v>
      </c>
      <c r="E165">
        <v>2008</v>
      </c>
      <c r="F165">
        <v>0</v>
      </c>
      <c r="G165">
        <v>8</v>
      </c>
      <c r="H165">
        <v>6</v>
      </c>
      <c r="I165">
        <v>6</v>
      </c>
      <c r="J165">
        <v>7</v>
      </c>
      <c r="K165">
        <v>1</v>
      </c>
    </row>
    <row r="166" spans="1:11" x14ac:dyDescent="0.25">
      <c r="A166" t="s">
        <v>1</v>
      </c>
      <c r="B166" t="s">
        <v>146</v>
      </c>
      <c r="C166" t="s">
        <v>119</v>
      </c>
      <c r="D166" t="s">
        <v>131</v>
      </c>
      <c r="E166">
        <v>2009</v>
      </c>
      <c r="F166">
        <v>9</v>
      </c>
      <c r="G166">
        <v>38</v>
      </c>
      <c r="H166">
        <v>35</v>
      </c>
      <c r="I166">
        <v>58</v>
      </c>
      <c r="J166">
        <v>21</v>
      </c>
      <c r="K166">
        <v>17</v>
      </c>
    </row>
    <row r="167" spans="1:11" x14ac:dyDescent="0.25">
      <c r="A167" t="s">
        <v>2</v>
      </c>
      <c r="B167" t="s">
        <v>146</v>
      </c>
      <c r="C167" t="s">
        <v>123</v>
      </c>
      <c r="D167" t="s">
        <v>129</v>
      </c>
      <c r="E167">
        <v>2009</v>
      </c>
      <c r="F167">
        <v>13</v>
      </c>
      <c r="G167">
        <v>13</v>
      </c>
      <c r="H167">
        <v>20</v>
      </c>
      <c r="I167">
        <v>25</v>
      </c>
      <c r="J167">
        <v>7</v>
      </c>
      <c r="K167">
        <v>6</v>
      </c>
    </row>
    <row r="168" spans="1:11" x14ac:dyDescent="0.25">
      <c r="A168" t="s">
        <v>77</v>
      </c>
      <c r="B168" t="s">
        <v>146</v>
      </c>
      <c r="C168" t="s">
        <v>123</v>
      </c>
      <c r="D168" t="s">
        <v>131</v>
      </c>
      <c r="E168">
        <v>2009</v>
      </c>
      <c r="F168">
        <v>36</v>
      </c>
      <c r="G168">
        <v>57</v>
      </c>
      <c r="H168">
        <v>47</v>
      </c>
      <c r="I168">
        <v>76</v>
      </c>
      <c r="J168">
        <v>29</v>
      </c>
      <c r="K168">
        <v>28</v>
      </c>
    </row>
    <row r="169" spans="1:11" x14ac:dyDescent="0.25">
      <c r="A169" t="s">
        <v>3</v>
      </c>
      <c r="B169" t="s">
        <v>146</v>
      </c>
      <c r="C169" t="s">
        <v>123</v>
      </c>
      <c r="D169" t="s">
        <v>131</v>
      </c>
      <c r="E169">
        <v>2009</v>
      </c>
      <c r="F169">
        <v>9</v>
      </c>
      <c r="G169">
        <v>6</v>
      </c>
      <c r="H169">
        <v>7</v>
      </c>
      <c r="I169">
        <v>8</v>
      </c>
      <c r="J169">
        <v>4</v>
      </c>
      <c r="K169">
        <v>2</v>
      </c>
    </row>
    <row r="170" spans="1:11" x14ac:dyDescent="0.25">
      <c r="A170" t="s">
        <v>4</v>
      </c>
      <c r="B170" t="s">
        <v>146</v>
      </c>
      <c r="C170" t="s">
        <v>123</v>
      </c>
      <c r="D170" t="s">
        <v>131</v>
      </c>
      <c r="E170">
        <v>2009</v>
      </c>
      <c r="F170" t="s">
        <v>37</v>
      </c>
      <c r="G170" t="s">
        <v>37</v>
      </c>
      <c r="H170" t="s">
        <v>37</v>
      </c>
      <c r="I170" t="s">
        <v>37</v>
      </c>
      <c r="J170" t="s">
        <v>37</v>
      </c>
      <c r="K170" t="s">
        <v>37</v>
      </c>
    </row>
    <row r="171" spans="1:11" x14ac:dyDescent="0.25">
      <c r="A171" t="s">
        <v>6</v>
      </c>
      <c r="B171" t="s">
        <v>146</v>
      </c>
      <c r="C171" t="s">
        <v>119</v>
      </c>
      <c r="D171" t="s">
        <v>133</v>
      </c>
      <c r="E171">
        <v>2009</v>
      </c>
      <c r="F171">
        <v>22</v>
      </c>
      <c r="G171">
        <v>82</v>
      </c>
      <c r="H171">
        <v>46</v>
      </c>
      <c r="I171">
        <v>66</v>
      </c>
      <c r="J171">
        <v>45</v>
      </c>
      <c r="K171">
        <v>37</v>
      </c>
    </row>
    <row r="172" spans="1:11" x14ac:dyDescent="0.25">
      <c r="A172" t="s">
        <v>11</v>
      </c>
      <c r="B172" t="s">
        <v>146</v>
      </c>
      <c r="C172" t="s">
        <v>119</v>
      </c>
      <c r="D172" t="s">
        <v>11</v>
      </c>
      <c r="E172">
        <v>2009</v>
      </c>
      <c r="F172">
        <v>93</v>
      </c>
      <c r="G172">
        <v>133</v>
      </c>
      <c r="H172">
        <v>177</v>
      </c>
      <c r="I172">
        <v>213</v>
      </c>
      <c r="J172">
        <v>69</v>
      </c>
      <c r="K172">
        <v>64</v>
      </c>
    </row>
    <row r="173" spans="1:11" x14ac:dyDescent="0.25">
      <c r="A173" t="s">
        <v>12</v>
      </c>
      <c r="B173" t="s">
        <v>146</v>
      </c>
      <c r="C173" t="s">
        <v>119</v>
      </c>
      <c r="D173" t="s">
        <v>91</v>
      </c>
      <c r="E173">
        <v>2009</v>
      </c>
      <c r="F173">
        <v>0</v>
      </c>
      <c r="G173">
        <v>9</v>
      </c>
      <c r="H173">
        <v>11</v>
      </c>
      <c r="I173">
        <v>15</v>
      </c>
      <c r="J173">
        <v>2</v>
      </c>
      <c r="K173">
        <v>7</v>
      </c>
    </row>
    <row r="174" spans="1:11" x14ac:dyDescent="0.25">
      <c r="A174" t="s">
        <v>13</v>
      </c>
      <c r="B174" t="s">
        <v>146</v>
      </c>
      <c r="C174" t="s">
        <v>119</v>
      </c>
      <c r="D174" t="s">
        <v>91</v>
      </c>
      <c r="E174">
        <v>2009</v>
      </c>
      <c r="F174">
        <v>5</v>
      </c>
      <c r="G174">
        <v>4</v>
      </c>
      <c r="H174">
        <v>11</v>
      </c>
      <c r="I174">
        <v>9</v>
      </c>
      <c r="J174">
        <v>4</v>
      </c>
      <c r="K174">
        <v>0</v>
      </c>
    </row>
    <row r="175" spans="1:11" x14ac:dyDescent="0.25">
      <c r="A175" t="s">
        <v>14</v>
      </c>
      <c r="B175" t="s">
        <v>146</v>
      </c>
      <c r="C175" t="s">
        <v>119</v>
      </c>
      <c r="D175" t="s">
        <v>135</v>
      </c>
      <c r="E175">
        <v>2009</v>
      </c>
      <c r="F175">
        <v>10</v>
      </c>
      <c r="G175">
        <v>39</v>
      </c>
      <c r="H175">
        <v>27</v>
      </c>
      <c r="I175">
        <v>25</v>
      </c>
      <c r="J175">
        <v>27</v>
      </c>
      <c r="K175">
        <v>12</v>
      </c>
    </row>
    <row r="176" spans="1:11" x14ac:dyDescent="0.25">
      <c r="A176" t="s">
        <v>15</v>
      </c>
      <c r="B176" t="s">
        <v>147</v>
      </c>
      <c r="C176" t="s">
        <v>122</v>
      </c>
      <c r="D176" t="s">
        <v>133</v>
      </c>
      <c r="E176">
        <v>2009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5">
      <c r="A177" t="s">
        <v>16</v>
      </c>
      <c r="B177" t="s">
        <v>147</v>
      </c>
      <c r="C177" t="s">
        <v>122</v>
      </c>
      <c r="D177" t="s">
        <v>133</v>
      </c>
      <c r="E177">
        <v>2009</v>
      </c>
      <c r="F177">
        <v>1</v>
      </c>
      <c r="G177">
        <v>5</v>
      </c>
      <c r="H177">
        <v>17</v>
      </c>
      <c r="I177">
        <v>13</v>
      </c>
      <c r="J177">
        <v>4</v>
      </c>
      <c r="K177">
        <v>1</v>
      </c>
    </row>
    <row r="178" spans="1:11" x14ac:dyDescent="0.25">
      <c r="A178" t="s">
        <v>17</v>
      </c>
      <c r="B178" t="s">
        <v>147</v>
      </c>
      <c r="C178" t="s">
        <v>122</v>
      </c>
      <c r="D178" t="s">
        <v>126</v>
      </c>
      <c r="E178">
        <v>2009</v>
      </c>
      <c r="F178">
        <v>31</v>
      </c>
      <c r="G178">
        <v>79</v>
      </c>
      <c r="H178">
        <v>77</v>
      </c>
      <c r="I178">
        <v>87</v>
      </c>
      <c r="J178">
        <v>40</v>
      </c>
      <c r="K178">
        <v>39</v>
      </c>
    </row>
    <row r="179" spans="1:11" x14ac:dyDescent="0.25">
      <c r="A179" t="s">
        <v>18</v>
      </c>
      <c r="B179" t="s">
        <v>147</v>
      </c>
      <c r="C179" t="s">
        <v>122</v>
      </c>
      <c r="D179" t="s">
        <v>126</v>
      </c>
      <c r="E179">
        <v>2009</v>
      </c>
      <c r="F179">
        <v>1</v>
      </c>
      <c r="G179">
        <v>3</v>
      </c>
      <c r="H179">
        <v>7</v>
      </c>
      <c r="I179">
        <v>2</v>
      </c>
      <c r="J179">
        <v>3</v>
      </c>
      <c r="K179">
        <v>0</v>
      </c>
    </row>
    <row r="180" spans="1:11" x14ac:dyDescent="0.25">
      <c r="A180" t="s">
        <v>19</v>
      </c>
      <c r="B180" t="s">
        <v>147</v>
      </c>
      <c r="C180" t="s">
        <v>122</v>
      </c>
      <c r="D180" t="s">
        <v>126</v>
      </c>
      <c r="E180">
        <v>2009</v>
      </c>
      <c r="F180">
        <v>7</v>
      </c>
      <c r="G180">
        <v>18</v>
      </c>
      <c r="H180">
        <v>16</v>
      </c>
      <c r="I180">
        <v>18</v>
      </c>
      <c r="J180">
        <v>11</v>
      </c>
      <c r="K180">
        <v>7</v>
      </c>
    </row>
    <row r="181" spans="1:11" x14ac:dyDescent="0.25">
      <c r="A181" t="s">
        <v>20</v>
      </c>
      <c r="B181" t="s">
        <v>147</v>
      </c>
      <c r="C181" t="s">
        <v>122</v>
      </c>
      <c r="D181" t="s">
        <v>126</v>
      </c>
      <c r="E181">
        <v>2009</v>
      </c>
      <c r="F181">
        <v>6</v>
      </c>
      <c r="G181">
        <v>23</v>
      </c>
      <c r="H181">
        <v>8</v>
      </c>
      <c r="I181">
        <v>8</v>
      </c>
      <c r="J181">
        <v>13</v>
      </c>
      <c r="K181">
        <v>10</v>
      </c>
    </row>
    <row r="182" spans="1:11" x14ac:dyDescent="0.25">
      <c r="A182" t="s">
        <v>21</v>
      </c>
      <c r="B182" t="s">
        <v>147</v>
      </c>
      <c r="C182" t="s">
        <v>122</v>
      </c>
      <c r="D182" t="s">
        <v>130</v>
      </c>
      <c r="E182">
        <v>2009</v>
      </c>
      <c r="F182">
        <v>3</v>
      </c>
      <c r="G182">
        <v>17</v>
      </c>
      <c r="H182">
        <v>4</v>
      </c>
      <c r="I182">
        <v>8</v>
      </c>
      <c r="J182">
        <v>9</v>
      </c>
      <c r="K182">
        <v>8</v>
      </c>
    </row>
    <row r="183" spans="1:11" x14ac:dyDescent="0.25">
      <c r="A183" t="s">
        <v>22</v>
      </c>
      <c r="B183" t="s">
        <v>147</v>
      </c>
      <c r="C183" t="s">
        <v>122</v>
      </c>
      <c r="D183" t="s">
        <v>134</v>
      </c>
      <c r="E183">
        <v>2009</v>
      </c>
      <c r="F183">
        <v>8</v>
      </c>
      <c r="G183">
        <v>17</v>
      </c>
      <c r="H183">
        <v>8</v>
      </c>
      <c r="I183">
        <v>8</v>
      </c>
      <c r="J183">
        <v>3</v>
      </c>
      <c r="K183">
        <v>14</v>
      </c>
    </row>
    <row r="184" spans="1:11" x14ac:dyDescent="0.25">
      <c r="A184" t="s">
        <v>23</v>
      </c>
      <c r="B184" t="s">
        <v>147</v>
      </c>
      <c r="C184" t="s">
        <v>122</v>
      </c>
      <c r="D184" t="s">
        <v>134</v>
      </c>
      <c r="E184">
        <v>2009</v>
      </c>
      <c r="F184">
        <v>3</v>
      </c>
      <c r="G184">
        <v>21</v>
      </c>
      <c r="H184">
        <v>32</v>
      </c>
      <c r="I184">
        <v>35</v>
      </c>
      <c r="J184">
        <v>12</v>
      </c>
      <c r="K184">
        <v>9</v>
      </c>
    </row>
    <row r="185" spans="1:11" x14ac:dyDescent="0.25">
      <c r="A185" t="s">
        <v>24</v>
      </c>
      <c r="B185" t="s">
        <v>147</v>
      </c>
      <c r="C185" t="s">
        <v>122</v>
      </c>
      <c r="D185" t="s">
        <v>128</v>
      </c>
      <c r="E185">
        <v>2009</v>
      </c>
      <c r="F185" t="s">
        <v>37</v>
      </c>
      <c r="G185" t="s">
        <v>37</v>
      </c>
      <c r="H185" t="s">
        <v>37</v>
      </c>
      <c r="I185" t="s">
        <v>37</v>
      </c>
      <c r="J185" t="s">
        <v>37</v>
      </c>
      <c r="K185" t="s">
        <v>37</v>
      </c>
    </row>
    <row r="186" spans="1:11" x14ac:dyDescent="0.25">
      <c r="A186" t="s">
        <v>25</v>
      </c>
      <c r="B186" t="s">
        <v>147</v>
      </c>
      <c r="C186" t="s">
        <v>120</v>
      </c>
      <c r="D186" t="s">
        <v>127</v>
      </c>
      <c r="E186">
        <v>2009</v>
      </c>
      <c r="F186">
        <v>7</v>
      </c>
      <c r="G186">
        <v>7</v>
      </c>
      <c r="H186">
        <v>13</v>
      </c>
      <c r="I186">
        <v>13</v>
      </c>
      <c r="J186">
        <v>6</v>
      </c>
      <c r="K186">
        <v>1</v>
      </c>
    </row>
    <row r="187" spans="1:11" x14ac:dyDescent="0.25">
      <c r="A187" t="s">
        <v>26</v>
      </c>
      <c r="B187" t="s">
        <v>147</v>
      </c>
      <c r="C187" t="s">
        <v>120</v>
      </c>
      <c r="D187" t="s">
        <v>127</v>
      </c>
      <c r="E187">
        <v>2009</v>
      </c>
      <c r="F187">
        <v>6</v>
      </c>
      <c r="G187">
        <v>6</v>
      </c>
      <c r="H187">
        <v>8</v>
      </c>
      <c r="I187">
        <v>9</v>
      </c>
      <c r="J187">
        <v>5</v>
      </c>
      <c r="K187">
        <v>1</v>
      </c>
    </row>
    <row r="188" spans="1:11" x14ac:dyDescent="0.25">
      <c r="A188" t="s">
        <v>27</v>
      </c>
      <c r="B188" t="s">
        <v>147</v>
      </c>
      <c r="C188" t="s">
        <v>120</v>
      </c>
      <c r="D188" t="s">
        <v>127</v>
      </c>
      <c r="E188">
        <v>2009</v>
      </c>
      <c r="F188">
        <v>9</v>
      </c>
      <c r="G188">
        <v>37</v>
      </c>
      <c r="H188">
        <v>22</v>
      </c>
      <c r="I188">
        <v>49</v>
      </c>
      <c r="J188">
        <v>24</v>
      </c>
      <c r="K188">
        <v>13</v>
      </c>
    </row>
    <row r="189" spans="1:11" x14ac:dyDescent="0.25">
      <c r="A189" t="s">
        <v>28</v>
      </c>
      <c r="B189" t="s">
        <v>147</v>
      </c>
      <c r="C189" t="s">
        <v>120</v>
      </c>
      <c r="D189" t="s">
        <v>132</v>
      </c>
      <c r="E189">
        <v>2009</v>
      </c>
      <c r="F189" t="s">
        <v>37</v>
      </c>
      <c r="G189" t="s">
        <v>37</v>
      </c>
      <c r="H189" t="s">
        <v>37</v>
      </c>
      <c r="I189" t="s">
        <v>37</v>
      </c>
      <c r="J189" t="s">
        <v>37</v>
      </c>
      <c r="K189" t="s">
        <v>37</v>
      </c>
    </row>
    <row r="190" spans="1:11" x14ac:dyDescent="0.25">
      <c r="A190" t="s">
        <v>29</v>
      </c>
      <c r="B190" t="s">
        <v>147</v>
      </c>
      <c r="C190" t="s">
        <v>120</v>
      </c>
      <c r="D190" t="s">
        <v>132</v>
      </c>
      <c r="E190">
        <v>2009</v>
      </c>
      <c r="F190" t="s">
        <v>37</v>
      </c>
      <c r="G190" t="s">
        <v>37</v>
      </c>
      <c r="H190" t="s">
        <v>37</v>
      </c>
      <c r="I190" t="s">
        <v>37</v>
      </c>
      <c r="J190" t="s">
        <v>37</v>
      </c>
      <c r="K190" t="s">
        <v>37</v>
      </c>
    </row>
    <row r="191" spans="1:11" x14ac:dyDescent="0.25">
      <c r="A191" t="s">
        <v>30</v>
      </c>
      <c r="B191" t="s">
        <v>147</v>
      </c>
      <c r="C191" t="s">
        <v>120</v>
      </c>
      <c r="D191" t="s">
        <v>127</v>
      </c>
      <c r="E191">
        <v>2009</v>
      </c>
      <c r="F191">
        <v>1</v>
      </c>
      <c r="G191">
        <v>5</v>
      </c>
      <c r="H191">
        <v>4</v>
      </c>
      <c r="I191">
        <v>4</v>
      </c>
      <c r="J191">
        <v>2</v>
      </c>
      <c r="K191">
        <v>3</v>
      </c>
    </row>
    <row r="192" spans="1:11" x14ac:dyDescent="0.25">
      <c r="A192" t="s">
        <v>31</v>
      </c>
      <c r="B192" t="s">
        <v>147</v>
      </c>
      <c r="C192" t="s">
        <v>120</v>
      </c>
      <c r="D192" t="s">
        <v>127</v>
      </c>
      <c r="E192">
        <v>2009</v>
      </c>
      <c r="F192">
        <v>18</v>
      </c>
      <c r="G192">
        <v>43</v>
      </c>
      <c r="H192">
        <v>30</v>
      </c>
      <c r="I192">
        <v>36</v>
      </c>
      <c r="J192">
        <v>31</v>
      </c>
      <c r="K192">
        <v>12</v>
      </c>
    </row>
    <row r="193" spans="1:11" x14ac:dyDescent="0.25">
      <c r="A193" t="s">
        <v>32</v>
      </c>
      <c r="B193" t="s">
        <v>147</v>
      </c>
      <c r="C193" t="s">
        <v>121</v>
      </c>
      <c r="D193" t="s">
        <v>62</v>
      </c>
      <c r="E193">
        <v>2009</v>
      </c>
      <c r="F193">
        <v>5</v>
      </c>
      <c r="G193">
        <v>15</v>
      </c>
      <c r="H193">
        <v>23</v>
      </c>
      <c r="I193">
        <v>21</v>
      </c>
      <c r="J193">
        <v>15</v>
      </c>
      <c r="K193">
        <v>0</v>
      </c>
    </row>
    <row r="194" spans="1:11" x14ac:dyDescent="0.25">
      <c r="A194" t="s">
        <v>33</v>
      </c>
      <c r="B194" t="s">
        <v>147</v>
      </c>
      <c r="C194" t="s">
        <v>121</v>
      </c>
      <c r="D194" t="s">
        <v>128</v>
      </c>
      <c r="E194">
        <v>2009</v>
      </c>
      <c r="F194">
        <v>3</v>
      </c>
      <c r="G194">
        <v>9</v>
      </c>
      <c r="H194">
        <v>2</v>
      </c>
      <c r="I194">
        <v>1</v>
      </c>
      <c r="J194">
        <v>5</v>
      </c>
      <c r="K194">
        <v>4</v>
      </c>
    </row>
    <row r="195" spans="1:11" x14ac:dyDescent="0.25">
      <c r="A195" t="s">
        <v>34</v>
      </c>
      <c r="B195" t="s">
        <v>147</v>
      </c>
      <c r="C195" t="s">
        <v>121</v>
      </c>
      <c r="D195" t="s">
        <v>136</v>
      </c>
      <c r="E195">
        <v>2009</v>
      </c>
      <c r="F195" t="s">
        <v>37</v>
      </c>
      <c r="G195" t="s">
        <v>37</v>
      </c>
      <c r="H195" t="s">
        <v>37</v>
      </c>
      <c r="I195" t="s">
        <v>37</v>
      </c>
      <c r="J195" t="s">
        <v>37</v>
      </c>
      <c r="K195" t="s">
        <v>37</v>
      </c>
    </row>
    <row r="196" spans="1:11" x14ac:dyDescent="0.25">
      <c r="A196" t="s">
        <v>35</v>
      </c>
      <c r="B196" t="s">
        <v>147</v>
      </c>
      <c r="C196" t="s">
        <v>121</v>
      </c>
      <c r="D196" t="s">
        <v>136</v>
      </c>
      <c r="E196">
        <v>2009</v>
      </c>
      <c r="F196">
        <v>3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5">
      <c r="A197" t="s">
        <v>38</v>
      </c>
      <c r="B197" t="s">
        <v>147</v>
      </c>
      <c r="C197" t="s">
        <v>120</v>
      </c>
      <c r="D197" t="s">
        <v>65</v>
      </c>
      <c r="E197">
        <v>2009</v>
      </c>
      <c r="F197">
        <v>8</v>
      </c>
      <c r="G197">
        <v>44</v>
      </c>
      <c r="H197">
        <v>43</v>
      </c>
      <c r="I197">
        <v>41</v>
      </c>
      <c r="J197">
        <v>23</v>
      </c>
      <c r="K197">
        <v>21</v>
      </c>
    </row>
    <row r="198" spans="1:11" x14ac:dyDescent="0.25">
      <c r="A198" t="s">
        <v>39</v>
      </c>
      <c r="B198" t="s">
        <v>147</v>
      </c>
      <c r="C198" t="s">
        <v>120</v>
      </c>
      <c r="D198" t="s">
        <v>135</v>
      </c>
      <c r="E198">
        <v>2009</v>
      </c>
      <c r="F198">
        <v>1</v>
      </c>
      <c r="G198">
        <v>14</v>
      </c>
      <c r="H198">
        <v>5</v>
      </c>
      <c r="I198">
        <v>6</v>
      </c>
      <c r="J198">
        <v>12</v>
      </c>
      <c r="K198">
        <v>2</v>
      </c>
    </row>
    <row r="199" spans="1:11" x14ac:dyDescent="0.25">
      <c r="A199" t="s">
        <v>40</v>
      </c>
      <c r="B199" t="s">
        <v>146</v>
      </c>
      <c r="C199" t="s">
        <v>123</v>
      </c>
      <c r="D199" t="s">
        <v>131</v>
      </c>
      <c r="E199">
        <v>2009</v>
      </c>
      <c r="F199">
        <v>5</v>
      </c>
      <c r="G199">
        <v>10</v>
      </c>
      <c r="H199">
        <v>5</v>
      </c>
      <c r="I199">
        <v>6</v>
      </c>
      <c r="J199">
        <v>8</v>
      </c>
      <c r="K199">
        <v>2</v>
      </c>
    </row>
    <row r="200" spans="1:11" x14ac:dyDescent="0.25">
      <c r="A200" t="s">
        <v>1</v>
      </c>
      <c r="B200" t="s">
        <v>146</v>
      </c>
      <c r="C200" t="s">
        <v>119</v>
      </c>
      <c r="D200" t="s">
        <v>131</v>
      </c>
      <c r="E200">
        <v>2010</v>
      </c>
      <c r="F200">
        <v>15</v>
      </c>
      <c r="G200">
        <v>28</v>
      </c>
      <c r="H200">
        <v>36</v>
      </c>
      <c r="I200">
        <v>50</v>
      </c>
      <c r="J200">
        <v>22</v>
      </c>
      <c r="K200">
        <v>6</v>
      </c>
    </row>
    <row r="201" spans="1:11" x14ac:dyDescent="0.25">
      <c r="A201" t="s">
        <v>2</v>
      </c>
      <c r="B201" t="s">
        <v>146</v>
      </c>
      <c r="C201" t="s">
        <v>123</v>
      </c>
      <c r="D201" t="s">
        <v>129</v>
      </c>
      <c r="E201">
        <v>2010</v>
      </c>
      <c r="F201">
        <v>6</v>
      </c>
      <c r="G201">
        <v>11</v>
      </c>
      <c r="H201">
        <v>4</v>
      </c>
      <c r="I201">
        <v>7</v>
      </c>
      <c r="J201">
        <v>5</v>
      </c>
      <c r="K201">
        <v>6</v>
      </c>
    </row>
    <row r="202" spans="1:11" x14ac:dyDescent="0.25">
      <c r="A202" t="s">
        <v>77</v>
      </c>
      <c r="B202" t="s">
        <v>146</v>
      </c>
      <c r="C202" t="s">
        <v>123</v>
      </c>
      <c r="D202" t="s">
        <v>131</v>
      </c>
      <c r="E202">
        <v>2010</v>
      </c>
      <c r="F202">
        <v>12</v>
      </c>
      <c r="G202">
        <v>60</v>
      </c>
      <c r="H202">
        <v>42</v>
      </c>
      <c r="I202">
        <v>55</v>
      </c>
      <c r="J202">
        <v>38</v>
      </c>
      <c r="K202">
        <v>27</v>
      </c>
    </row>
    <row r="203" spans="1:11" x14ac:dyDescent="0.25">
      <c r="A203" t="s">
        <v>3</v>
      </c>
      <c r="B203" t="s">
        <v>146</v>
      </c>
      <c r="C203" t="s">
        <v>123</v>
      </c>
      <c r="D203" t="s">
        <v>131</v>
      </c>
      <c r="E203">
        <v>2010</v>
      </c>
      <c r="F203">
        <v>4</v>
      </c>
      <c r="G203">
        <v>5</v>
      </c>
      <c r="H203">
        <v>7</v>
      </c>
      <c r="I203">
        <v>4</v>
      </c>
      <c r="J203">
        <v>1</v>
      </c>
      <c r="K203">
        <v>4</v>
      </c>
    </row>
    <row r="204" spans="1:11" x14ac:dyDescent="0.25">
      <c r="A204" t="s">
        <v>4</v>
      </c>
      <c r="B204" t="s">
        <v>146</v>
      </c>
      <c r="C204" t="s">
        <v>123</v>
      </c>
      <c r="D204" t="s">
        <v>131</v>
      </c>
      <c r="E204">
        <v>2010</v>
      </c>
      <c r="F204" t="s">
        <v>37</v>
      </c>
      <c r="G204" t="s">
        <v>37</v>
      </c>
      <c r="H204" t="s">
        <v>37</v>
      </c>
      <c r="I204" t="s">
        <v>37</v>
      </c>
      <c r="J204" t="s">
        <v>37</v>
      </c>
      <c r="K204" t="s">
        <v>37</v>
      </c>
    </row>
    <row r="205" spans="1:11" x14ac:dyDescent="0.25">
      <c r="A205" t="s">
        <v>6</v>
      </c>
      <c r="B205" t="s">
        <v>146</v>
      </c>
      <c r="C205" t="s">
        <v>119</v>
      </c>
      <c r="D205" t="s">
        <v>133</v>
      </c>
      <c r="E205">
        <v>2010</v>
      </c>
      <c r="F205">
        <v>29</v>
      </c>
      <c r="G205">
        <v>60</v>
      </c>
      <c r="H205">
        <v>29</v>
      </c>
      <c r="I205">
        <v>41</v>
      </c>
      <c r="J205">
        <v>25</v>
      </c>
      <c r="K205">
        <v>35</v>
      </c>
    </row>
    <row r="206" spans="1:11" x14ac:dyDescent="0.25">
      <c r="A206" t="s">
        <v>11</v>
      </c>
      <c r="B206" t="s">
        <v>146</v>
      </c>
      <c r="C206" t="s">
        <v>119</v>
      </c>
      <c r="D206" t="s">
        <v>11</v>
      </c>
      <c r="E206">
        <v>2010</v>
      </c>
      <c r="F206">
        <v>53</v>
      </c>
      <c r="G206">
        <v>105</v>
      </c>
      <c r="H206">
        <v>153</v>
      </c>
      <c r="I206">
        <v>132</v>
      </c>
      <c r="J206">
        <v>43</v>
      </c>
      <c r="K206">
        <v>62</v>
      </c>
    </row>
    <row r="207" spans="1:11" x14ac:dyDescent="0.25">
      <c r="A207" t="s">
        <v>12</v>
      </c>
      <c r="B207" t="s">
        <v>146</v>
      </c>
      <c r="C207" t="s">
        <v>119</v>
      </c>
      <c r="D207" t="s">
        <v>91</v>
      </c>
      <c r="E207">
        <v>2010</v>
      </c>
      <c r="F207" t="s">
        <v>37</v>
      </c>
      <c r="G207" t="s">
        <v>37</v>
      </c>
      <c r="H207" t="s">
        <v>37</v>
      </c>
      <c r="I207" t="s">
        <v>37</v>
      </c>
      <c r="J207" t="s">
        <v>37</v>
      </c>
      <c r="K207" t="s">
        <v>37</v>
      </c>
    </row>
    <row r="208" spans="1:11" x14ac:dyDescent="0.25">
      <c r="A208" t="s">
        <v>13</v>
      </c>
      <c r="B208" t="s">
        <v>146</v>
      </c>
      <c r="C208" t="s">
        <v>119</v>
      </c>
      <c r="D208" t="s">
        <v>91</v>
      </c>
      <c r="E208">
        <v>2010</v>
      </c>
      <c r="F208">
        <v>10</v>
      </c>
      <c r="G208">
        <v>4</v>
      </c>
      <c r="H208">
        <v>7</v>
      </c>
      <c r="I208">
        <v>6</v>
      </c>
      <c r="J208">
        <v>2</v>
      </c>
      <c r="K208">
        <v>2</v>
      </c>
    </row>
    <row r="209" spans="1:11" x14ac:dyDescent="0.25">
      <c r="A209" t="s">
        <v>14</v>
      </c>
      <c r="B209" t="s">
        <v>146</v>
      </c>
      <c r="C209" t="s">
        <v>119</v>
      </c>
      <c r="D209" t="s">
        <v>135</v>
      </c>
      <c r="E209">
        <v>2010</v>
      </c>
      <c r="F209">
        <v>30</v>
      </c>
      <c r="G209">
        <v>31</v>
      </c>
      <c r="H209">
        <v>32</v>
      </c>
      <c r="I209">
        <v>35</v>
      </c>
      <c r="J209">
        <v>18</v>
      </c>
      <c r="K209">
        <v>13</v>
      </c>
    </row>
    <row r="210" spans="1:11" x14ac:dyDescent="0.25">
      <c r="A210" t="s">
        <v>15</v>
      </c>
      <c r="B210" t="s">
        <v>147</v>
      </c>
      <c r="C210" t="s">
        <v>122</v>
      </c>
      <c r="D210" t="s">
        <v>133</v>
      </c>
      <c r="E210">
        <v>2010</v>
      </c>
      <c r="F210">
        <v>7</v>
      </c>
      <c r="G210">
        <v>6</v>
      </c>
      <c r="H210">
        <v>2</v>
      </c>
      <c r="I210">
        <v>4</v>
      </c>
      <c r="J210">
        <v>2</v>
      </c>
      <c r="K210">
        <v>4</v>
      </c>
    </row>
    <row r="211" spans="1:11" x14ac:dyDescent="0.25">
      <c r="A211" t="s">
        <v>16</v>
      </c>
      <c r="B211" t="s">
        <v>147</v>
      </c>
      <c r="C211" t="s">
        <v>122</v>
      </c>
      <c r="D211" t="s">
        <v>133</v>
      </c>
      <c r="E211">
        <v>2010</v>
      </c>
      <c r="F211">
        <v>16</v>
      </c>
      <c r="G211">
        <v>21</v>
      </c>
      <c r="H211">
        <v>16</v>
      </c>
      <c r="I211">
        <v>23</v>
      </c>
      <c r="J211">
        <v>11</v>
      </c>
      <c r="K211">
        <v>10</v>
      </c>
    </row>
    <row r="212" spans="1:11" x14ac:dyDescent="0.25">
      <c r="A212" t="s">
        <v>17</v>
      </c>
      <c r="B212" t="s">
        <v>147</v>
      </c>
      <c r="C212" t="s">
        <v>122</v>
      </c>
      <c r="D212" t="s">
        <v>126</v>
      </c>
      <c r="E212">
        <v>2010</v>
      </c>
      <c r="F212">
        <v>22</v>
      </c>
      <c r="G212">
        <v>61</v>
      </c>
      <c r="H212">
        <v>80</v>
      </c>
      <c r="I212">
        <v>61</v>
      </c>
      <c r="J212">
        <v>31</v>
      </c>
      <c r="K212">
        <v>30</v>
      </c>
    </row>
    <row r="213" spans="1:11" x14ac:dyDescent="0.25">
      <c r="A213" t="s">
        <v>18</v>
      </c>
      <c r="B213" t="s">
        <v>147</v>
      </c>
      <c r="C213" t="s">
        <v>122</v>
      </c>
      <c r="D213" t="s">
        <v>126</v>
      </c>
      <c r="E213">
        <v>2010</v>
      </c>
      <c r="F213">
        <v>2</v>
      </c>
      <c r="G213">
        <v>2</v>
      </c>
      <c r="H213">
        <v>1</v>
      </c>
      <c r="I213">
        <v>1</v>
      </c>
      <c r="J213">
        <v>0</v>
      </c>
      <c r="K213">
        <v>2</v>
      </c>
    </row>
    <row r="214" spans="1:11" x14ac:dyDescent="0.25">
      <c r="A214" t="s">
        <v>19</v>
      </c>
      <c r="B214" t="s">
        <v>147</v>
      </c>
      <c r="C214" t="s">
        <v>122</v>
      </c>
      <c r="D214" t="s">
        <v>126</v>
      </c>
      <c r="E214">
        <v>2010</v>
      </c>
      <c r="F214">
        <v>0</v>
      </c>
      <c r="G214">
        <v>14</v>
      </c>
      <c r="H214">
        <v>6</v>
      </c>
      <c r="I214">
        <v>11</v>
      </c>
      <c r="J214">
        <v>8</v>
      </c>
      <c r="K214">
        <v>6</v>
      </c>
    </row>
    <row r="215" spans="1:11" x14ac:dyDescent="0.25">
      <c r="A215" t="s">
        <v>20</v>
      </c>
      <c r="B215" t="s">
        <v>147</v>
      </c>
      <c r="C215" t="s">
        <v>122</v>
      </c>
      <c r="D215" t="s">
        <v>126</v>
      </c>
      <c r="E215">
        <v>2010</v>
      </c>
      <c r="F215">
        <v>0</v>
      </c>
      <c r="G215">
        <v>6</v>
      </c>
      <c r="H215">
        <v>4</v>
      </c>
      <c r="I215">
        <v>6</v>
      </c>
      <c r="J215">
        <v>3</v>
      </c>
      <c r="K215">
        <v>3</v>
      </c>
    </row>
    <row r="216" spans="1:11" x14ac:dyDescent="0.25">
      <c r="A216" t="s">
        <v>21</v>
      </c>
      <c r="B216" t="s">
        <v>147</v>
      </c>
      <c r="C216" t="s">
        <v>122</v>
      </c>
      <c r="D216" t="s">
        <v>130</v>
      </c>
      <c r="E216">
        <v>2010</v>
      </c>
      <c r="F216">
        <v>5</v>
      </c>
      <c r="G216">
        <v>11</v>
      </c>
      <c r="H216">
        <v>9</v>
      </c>
      <c r="I216">
        <v>14</v>
      </c>
      <c r="J216">
        <v>9</v>
      </c>
      <c r="K216">
        <v>2</v>
      </c>
    </row>
    <row r="217" spans="1:11" x14ac:dyDescent="0.25">
      <c r="A217" t="s">
        <v>22</v>
      </c>
      <c r="B217" t="s">
        <v>147</v>
      </c>
      <c r="C217" t="s">
        <v>122</v>
      </c>
      <c r="D217" t="s">
        <v>134</v>
      </c>
      <c r="E217">
        <v>2010</v>
      </c>
      <c r="F217">
        <v>2</v>
      </c>
      <c r="G217">
        <v>5</v>
      </c>
      <c r="H217">
        <v>5</v>
      </c>
      <c r="I217">
        <v>3</v>
      </c>
      <c r="J217">
        <v>3</v>
      </c>
      <c r="K217">
        <v>2</v>
      </c>
    </row>
    <row r="218" spans="1:11" x14ac:dyDescent="0.25">
      <c r="A218" t="s">
        <v>23</v>
      </c>
      <c r="B218" t="s">
        <v>147</v>
      </c>
      <c r="C218" t="s">
        <v>122</v>
      </c>
      <c r="D218" t="s">
        <v>134</v>
      </c>
      <c r="E218">
        <v>2010</v>
      </c>
      <c r="F218">
        <v>11</v>
      </c>
      <c r="G218">
        <v>37</v>
      </c>
      <c r="H218">
        <v>16</v>
      </c>
      <c r="I218">
        <v>30</v>
      </c>
      <c r="J218">
        <v>9</v>
      </c>
      <c r="K218">
        <v>28</v>
      </c>
    </row>
    <row r="219" spans="1:11" x14ac:dyDescent="0.25">
      <c r="A219" t="s">
        <v>24</v>
      </c>
      <c r="B219" t="s">
        <v>147</v>
      </c>
      <c r="C219" t="s">
        <v>122</v>
      </c>
      <c r="D219" t="s">
        <v>128</v>
      </c>
      <c r="E219">
        <v>2010</v>
      </c>
      <c r="F219" t="s">
        <v>37</v>
      </c>
      <c r="G219" t="s">
        <v>37</v>
      </c>
      <c r="H219" t="s">
        <v>37</v>
      </c>
      <c r="I219" t="s">
        <v>37</v>
      </c>
      <c r="J219" t="s">
        <v>37</v>
      </c>
      <c r="K219" t="s">
        <v>37</v>
      </c>
    </row>
    <row r="220" spans="1:11" x14ac:dyDescent="0.25">
      <c r="A220" t="s">
        <v>25</v>
      </c>
      <c r="B220" t="s">
        <v>147</v>
      </c>
      <c r="C220" t="s">
        <v>120</v>
      </c>
      <c r="D220" t="s">
        <v>127</v>
      </c>
      <c r="E220">
        <v>2010</v>
      </c>
      <c r="F220">
        <v>6</v>
      </c>
      <c r="G220">
        <v>4</v>
      </c>
      <c r="H220">
        <v>0</v>
      </c>
      <c r="I220">
        <v>7</v>
      </c>
      <c r="J220">
        <v>4</v>
      </c>
      <c r="K220">
        <v>0</v>
      </c>
    </row>
    <row r="221" spans="1:11" x14ac:dyDescent="0.25">
      <c r="A221" t="s">
        <v>26</v>
      </c>
      <c r="B221" t="s">
        <v>147</v>
      </c>
      <c r="C221" t="s">
        <v>120</v>
      </c>
      <c r="D221" t="s">
        <v>127</v>
      </c>
      <c r="E221">
        <v>2010</v>
      </c>
      <c r="F221">
        <v>6</v>
      </c>
      <c r="G221">
        <v>10</v>
      </c>
      <c r="H221">
        <v>3</v>
      </c>
      <c r="I221">
        <v>3</v>
      </c>
      <c r="J221">
        <v>5</v>
      </c>
      <c r="K221">
        <v>5</v>
      </c>
    </row>
    <row r="222" spans="1:11" x14ac:dyDescent="0.25">
      <c r="A222" t="s">
        <v>27</v>
      </c>
      <c r="B222" t="s">
        <v>147</v>
      </c>
      <c r="C222" t="s">
        <v>120</v>
      </c>
      <c r="D222" t="s">
        <v>127</v>
      </c>
      <c r="E222">
        <v>2010</v>
      </c>
      <c r="F222">
        <v>24</v>
      </c>
      <c r="G222">
        <v>53</v>
      </c>
      <c r="H222">
        <v>35</v>
      </c>
      <c r="I222">
        <v>32</v>
      </c>
      <c r="J222">
        <v>34</v>
      </c>
      <c r="K222">
        <v>19</v>
      </c>
    </row>
    <row r="223" spans="1:11" x14ac:dyDescent="0.25">
      <c r="A223" t="s">
        <v>28</v>
      </c>
      <c r="B223" t="s">
        <v>147</v>
      </c>
      <c r="C223" t="s">
        <v>120</v>
      </c>
      <c r="D223" t="s">
        <v>132</v>
      </c>
      <c r="E223">
        <v>2010</v>
      </c>
      <c r="F223" t="s">
        <v>37</v>
      </c>
      <c r="G223" t="s">
        <v>37</v>
      </c>
      <c r="H223" t="s">
        <v>37</v>
      </c>
      <c r="I223" t="s">
        <v>37</v>
      </c>
      <c r="J223" t="s">
        <v>37</v>
      </c>
      <c r="K223" t="s">
        <v>37</v>
      </c>
    </row>
    <row r="224" spans="1:11" x14ac:dyDescent="0.25">
      <c r="A224" t="s">
        <v>29</v>
      </c>
      <c r="B224" t="s">
        <v>147</v>
      </c>
      <c r="C224" t="s">
        <v>120</v>
      </c>
      <c r="D224" t="s">
        <v>132</v>
      </c>
      <c r="E224">
        <v>2010</v>
      </c>
      <c r="F224" t="s">
        <v>37</v>
      </c>
      <c r="G224" t="s">
        <v>37</v>
      </c>
      <c r="H224" t="s">
        <v>37</v>
      </c>
      <c r="I224" t="s">
        <v>37</v>
      </c>
      <c r="J224" t="s">
        <v>37</v>
      </c>
      <c r="K224" t="s">
        <v>37</v>
      </c>
    </row>
    <row r="225" spans="1:11" x14ac:dyDescent="0.25">
      <c r="A225" t="s">
        <v>30</v>
      </c>
      <c r="B225" t="s">
        <v>147</v>
      </c>
      <c r="C225" t="s">
        <v>120</v>
      </c>
      <c r="D225" t="s">
        <v>127</v>
      </c>
      <c r="E225">
        <v>2010</v>
      </c>
      <c r="F225">
        <v>2</v>
      </c>
      <c r="G225">
        <v>5</v>
      </c>
      <c r="H225">
        <v>3</v>
      </c>
      <c r="I225">
        <v>1</v>
      </c>
      <c r="J225">
        <v>2</v>
      </c>
      <c r="K225">
        <v>3</v>
      </c>
    </row>
    <row r="226" spans="1:11" x14ac:dyDescent="0.25">
      <c r="A226" t="s">
        <v>31</v>
      </c>
      <c r="B226" t="s">
        <v>147</v>
      </c>
      <c r="C226" t="s">
        <v>120</v>
      </c>
      <c r="D226" t="s">
        <v>127</v>
      </c>
      <c r="E226">
        <v>2010</v>
      </c>
      <c r="F226">
        <v>12</v>
      </c>
      <c r="G226">
        <v>30</v>
      </c>
      <c r="H226">
        <v>18</v>
      </c>
      <c r="I226">
        <v>45</v>
      </c>
      <c r="J226">
        <v>17</v>
      </c>
      <c r="K226">
        <v>16</v>
      </c>
    </row>
    <row r="227" spans="1:11" x14ac:dyDescent="0.25">
      <c r="A227" t="s">
        <v>32</v>
      </c>
      <c r="B227" t="s">
        <v>147</v>
      </c>
      <c r="C227" t="s">
        <v>121</v>
      </c>
      <c r="D227" t="s">
        <v>62</v>
      </c>
      <c r="E227">
        <v>2010</v>
      </c>
      <c r="F227">
        <v>7</v>
      </c>
      <c r="G227">
        <v>35</v>
      </c>
      <c r="H227">
        <v>22</v>
      </c>
      <c r="I227">
        <v>29</v>
      </c>
      <c r="J227">
        <v>28</v>
      </c>
      <c r="K227">
        <v>6</v>
      </c>
    </row>
    <row r="228" spans="1:11" x14ac:dyDescent="0.25">
      <c r="A228" t="s">
        <v>33</v>
      </c>
      <c r="B228" t="s">
        <v>147</v>
      </c>
      <c r="C228" t="s">
        <v>121</v>
      </c>
      <c r="D228" t="s">
        <v>128</v>
      </c>
      <c r="E228">
        <v>2010</v>
      </c>
      <c r="F228">
        <v>1</v>
      </c>
      <c r="G228">
        <v>6</v>
      </c>
      <c r="H228">
        <v>2</v>
      </c>
      <c r="I228">
        <v>3</v>
      </c>
      <c r="J228">
        <v>3</v>
      </c>
      <c r="K228">
        <v>3</v>
      </c>
    </row>
    <row r="229" spans="1:11" x14ac:dyDescent="0.25">
      <c r="A229" t="s">
        <v>34</v>
      </c>
      <c r="B229" t="s">
        <v>147</v>
      </c>
      <c r="C229" t="s">
        <v>121</v>
      </c>
      <c r="D229" t="s">
        <v>136</v>
      </c>
      <c r="E229">
        <v>2010</v>
      </c>
      <c r="F229" t="s">
        <v>37</v>
      </c>
      <c r="G229" t="s">
        <v>37</v>
      </c>
      <c r="H229" t="s">
        <v>37</v>
      </c>
      <c r="I229" t="s">
        <v>37</v>
      </c>
      <c r="J229" t="s">
        <v>37</v>
      </c>
      <c r="K229" t="s">
        <v>37</v>
      </c>
    </row>
    <row r="230" spans="1:11" x14ac:dyDescent="0.25">
      <c r="A230" t="s">
        <v>35</v>
      </c>
      <c r="B230" t="s">
        <v>147</v>
      </c>
      <c r="C230" t="s">
        <v>121</v>
      </c>
      <c r="D230" t="s">
        <v>136</v>
      </c>
      <c r="E230">
        <v>2010</v>
      </c>
      <c r="F230">
        <v>3</v>
      </c>
      <c r="G230">
        <v>1</v>
      </c>
      <c r="H230">
        <v>0</v>
      </c>
      <c r="I230">
        <v>0</v>
      </c>
      <c r="J230">
        <v>1</v>
      </c>
      <c r="K230">
        <v>0</v>
      </c>
    </row>
    <row r="231" spans="1:11" x14ac:dyDescent="0.25">
      <c r="A231" t="s">
        <v>38</v>
      </c>
      <c r="B231" t="s">
        <v>147</v>
      </c>
      <c r="C231" t="s">
        <v>120</v>
      </c>
      <c r="D231" t="s">
        <v>65</v>
      </c>
      <c r="E231">
        <v>2010</v>
      </c>
      <c r="F231">
        <v>9</v>
      </c>
      <c r="G231">
        <v>33</v>
      </c>
      <c r="H231">
        <v>24</v>
      </c>
      <c r="I231">
        <v>25</v>
      </c>
      <c r="J231">
        <v>25</v>
      </c>
      <c r="K231">
        <v>8</v>
      </c>
    </row>
    <row r="232" spans="1:11" x14ac:dyDescent="0.25">
      <c r="A232" t="s">
        <v>39</v>
      </c>
      <c r="B232" t="s">
        <v>147</v>
      </c>
      <c r="C232" t="s">
        <v>120</v>
      </c>
      <c r="D232" t="s">
        <v>135</v>
      </c>
      <c r="E232">
        <v>2010</v>
      </c>
      <c r="F232">
        <v>4</v>
      </c>
      <c r="G232">
        <v>12</v>
      </c>
      <c r="H232">
        <v>11</v>
      </c>
      <c r="I232">
        <v>24</v>
      </c>
      <c r="J232">
        <v>10</v>
      </c>
      <c r="K232">
        <v>2</v>
      </c>
    </row>
    <row r="233" spans="1:11" x14ac:dyDescent="0.25">
      <c r="A233" t="s">
        <v>40</v>
      </c>
      <c r="B233" t="s">
        <v>147</v>
      </c>
      <c r="C233" t="s">
        <v>120</v>
      </c>
      <c r="D233" t="s">
        <v>127</v>
      </c>
      <c r="E233">
        <v>2010</v>
      </c>
      <c r="F233">
        <v>12</v>
      </c>
      <c r="G233">
        <v>5</v>
      </c>
      <c r="H233">
        <v>3</v>
      </c>
      <c r="I233">
        <v>4</v>
      </c>
      <c r="J233">
        <v>2</v>
      </c>
      <c r="K233">
        <v>3</v>
      </c>
    </row>
    <row r="234" spans="1:11" x14ac:dyDescent="0.25">
      <c r="A234" t="s">
        <v>1</v>
      </c>
      <c r="B234" t="s">
        <v>146</v>
      </c>
      <c r="C234" t="s">
        <v>119</v>
      </c>
      <c r="D234" t="s">
        <v>131</v>
      </c>
      <c r="E234">
        <v>2011</v>
      </c>
      <c r="F234">
        <v>28</v>
      </c>
      <c r="G234">
        <v>62</v>
      </c>
      <c r="H234">
        <v>49</v>
      </c>
      <c r="I234">
        <v>47</v>
      </c>
      <c r="J234">
        <v>45</v>
      </c>
      <c r="K234">
        <v>17</v>
      </c>
    </row>
    <row r="235" spans="1:11" x14ac:dyDescent="0.25">
      <c r="A235" t="s">
        <v>2</v>
      </c>
      <c r="B235" t="s">
        <v>146</v>
      </c>
      <c r="C235" t="s">
        <v>123</v>
      </c>
      <c r="D235" t="s">
        <v>129</v>
      </c>
      <c r="E235">
        <v>2011</v>
      </c>
      <c r="F235">
        <v>26</v>
      </c>
      <c r="G235">
        <v>55</v>
      </c>
      <c r="H235">
        <v>17</v>
      </c>
      <c r="I235">
        <v>17</v>
      </c>
      <c r="J235">
        <v>14</v>
      </c>
      <c r="K235">
        <v>21</v>
      </c>
    </row>
    <row r="236" spans="1:11" x14ac:dyDescent="0.25">
      <c r="A236" t="s">
        <v>77</v>
      </c>
      <c r="B236" t="s">
        <v>146</v>
      </c>
      <c r="C236" t="s">
        <v>123</v>
      </c>
      <c r="D236" t="s">
        <v>131</v>
      </c>
      <c r="E236">
        <v>2011</v>
      </c>
      <c r="F236">
        <v>19</v>
      </c>
      <c r="G236">
        <v>44</v>
      </c>
      <c r="H236">
        <v>32</v>
      </c>
      <c r="I236">
        <v>47</v>
      </c>
      <c r="J236">
        <v>16</v>
      </c>
      <c r="K236">
        <v>28</v>
      </c>
    </row>
    <row r="237" spans="1:11" x14ac:dyDescent="0.25">
      <c r="A237" t="s">
        <v>3</v>
      </c>
      <c r="B237" t="s">
        <v>146</v>
      </c>
      <c r="C237" t="s">
        <v>123</v>
      </c>
      <c r="D237" t="s">
        <v>131</v>
      </c>
      <c r="E237">
        <v>2011</v>
      </c>
      <c r="F237">
        <v>2</v>
      </c>
      <c r="G237">
        <v>14</v>
      </c>
      <c r="H237">
        <v>5</v>
      </c>
      <c r="I237">
        <v>3</v>
      </c>
      <c r="J237">
        <v>9</v>
      </c>
      <c r="K237">
        <v>5</v>
      </c>
    </row>
    <row r="238" spans="1:11" x14ac:dyDescent="0.25">
      <c r="A238" t="s">
        <v>4</v>
      </c>
      <c r="B238" t="s">
        <v>146</v>
      </c>
      <c r="C238" t="s">
        <v>123</v>
      </c>
      <c r="D238" t="s">
        <v>131</v>
      </c>
      <c r="E238">
        <v>2011</v>
      </c>
      <c r="F238" t="s">
        <v>37</v>
      </c>
      <c r="G238" t="s">
        <v>37</v>
      </c>
      <c r="H238" t="s">
        <v>37</v>
      </c>
      <c r="I238" t="s">
        <v>37</v>
      </c>
      <c r="J238" t="s">
        <v>37</v>
      </c>
      <c r="K238" t="s">
        <v>37</v>
      </c>
    </row>
    <row r="239" spans="1:11" x14ac:dyDescent="0.25">
      <c r="A239" t="s">
        <v>6</v>
      </c>
      <c r="B239" t="s">
        <v>146</v>
      </c>
      <c r="C239" t="s">
        <v>119</v>
      </c>
      <c r="D239" t="s">
        <v>133</v>
      </c>
      <c r="E239">
        <v>2011</v>
      </c>
      <c r="F239">
        <v>18</v>
      </c>
      <c r="G239">
        <v>29</v>
      </c>
      <c r="H239">
        <v>13</v>
      </c>
      <c r="I239">
        <v>7</v>
      </c>
      <c r="J239">
        <v>9</v>
      </c>
      <c r="K239">
        <v>20</v>
      </c>
    </row>
    <row r="240" spans="1:11" x14ac:dyDescent="0.25">
      <c r="A240" t="s">
        <v>11</v>
      </c>
      <c r="B240" t="s">
        <v>146</v>
      </c>
      <c r="C240" t="s">
        <v>119</v>
      </c>
      <c r="D240" t="s">
        <v>11</v>
      </c>
      <c r="E240">
        <v>2011</v>
      </c>
      <c r="F240">
        <v>54</v>
      </c>
      <c r="G240">
        <v>105</v>
      </c>
      <c r="H240">
        <v>99</v>
      </c>
      <c r="I240">
        <v>81</v>
      </c>
      <c r="J240">
        <v>52</v>
      </c>
      <c r="K240">
        <v>53</v>
      </c>
    </row>
    <row r="241" spans="1:11" x14ac:dyDescent="0.25">
      <c r="A241" t="s">
        <v>12</v>
      </c>
      <c r="B241" t="s">
        <v>146</v>
      </c>
      <c r="C241" t="s">
        <v>119</v>
      </c>
      <c r="D241" t="s">
        <v>91</v>
      </c>
      <c r="E241">
        <v>2011</v>
      </c>
      <c r="F241" t="s">
        <v>37</v>
      </c>
      <c r="G241" t="s">
        <v>37</v>
      </c>
      <c r="H241" t="s">
        <v>37</v>
      </c>
      <c r="I241" t="s">
        <v>37</v>
      </c>
      <c r="J241" t="s">
        <v>37</v>
      </c>
      <c r="K241" t="s">
        <v>37</v>
      </c>
    </row>
    <row r="242" spans="1:11" x14ac:dyDescent="0.25">
      <c r="A242" t="s">
        <v>13</v>
      </c>
      <c r="B242" t="s">
        <v>146</v>
      </c>
      <c r="C242" t="s">
        <v>119</v>
      </c>
      <c r="D242" t="s">
        <v>91</v>
      </c>
      <c r="E242">
        <v>2011</v>
      </c>
      <c r="F242">
        <v>1</v>
      </c>
      <c r="G242">
        <v>4</v>
      </c>
      <c r="H242">
        <v>3</v>
      </c>
      <c r="I242">
        <v>2</v>
      </c>
      <c r="J242">
        <v>1</v>
      </c>
      <c r="K242">
        <v>3</v>
      </c>
    </row>
    <row r="243" spans="1:11" x14ac:dyDescent="0.25">
      <c r="A243" t="s">
        <v>14</v>
      </c>
      <c r="B243" t="s">
        <v>146</v>
      </c>
      <c r="C243" t="s">
        <v>119</v>
      </c>
      <c r="D243" t="s">
        <v>135</v>
      </c>
      <c r="E243">
        <v>2011</v>
      </c>
      <c r="F243">
        <v>15</v>
      </c>
      <c r="G243">
        <v>67</v>
      </c>
      <c r="H243">
        <v>52</v>
      </c>
      <c r="I243">
        <v>54</v>
      </c>
      <c r="J243">
        <v>37</v>
      </c>
      <c r="K243">
        <v>30</v>
      </c>
    </row>
    <row r="244" spans="1:11" x14ac:dyDescent="0.25">
      <c r="A244" t="s">
        <v>15</v>
      </c>
      <c r="B244" t="s">
        <v>147</v>
      </c>
      <c r="C244" t="s">
        <v>122</v>
      </c>
      <c r="D244" t="s">
        <v>133</v>
      </c>
      <c r="E244">
        <v>2011</v>
      </c>
      <c r="F244" t="s">
        <v>37</v>
      </c>
      <c r="G244" t="s">
        <v>37</v>
      </c>
      <c r="H244" t="s">
        <v>37</v>
      </c>
      <c r="I244" t="s">
        <v>37</v>
      </c>
      <c r="J244" t="s">
        <v>37</v>
      </c>
      <c r="K244" t="s">
        <v>37</v>
      </c>
    </row>
    <row r="245" spans="1:11" x14ac:dyDescent="0.25">
      <c r="A245" t="s">
        <v>16</v>
      </c>
      <c r="B245" t="s">
        <v>147</v>
      </c>
      <c r="C245" t="s">
        <v>122</v>
      </c>
      <c r="D245" t="s">
        <v>133</v>
      </c>
      <c r="E245">
        <v>2011</v>
      </c>
      <c r="F245">
        <v>14</v>
      </c>
      <c r="G245">
        <v>9</v>
      </c>
      <c r="H245">
        <v>11</v>
      </c>
      <c r="I245">
        <v>11</v>
      </c>
      <c r="J245">
        <v>3</v>
      </c>
      <c r="K245">
        <v>6</v>
      </c>
    </row>
    <row r="246" spans="1:11" x14ac:dyDescent="0.25">
      <c r="A246" t="s">
        <v>17</v>
      </c>
      <c r="B246" t="s">
        <v>147</v>
      </c>
      <c r="C246" t="s">
        <v>122</v>
      </c>
      <c r="D246" t="s">
        <v>126</v>
      </c>
      <c r="E246">
        <v>2011</v>
      </c>
      <c r="F246">
        <v>35</v>
      </c>
      <c r="G246">
        <v>52</v>
      </c>
      <c r="H246">
        <v>42</v>
      </c>
      <c r="I246">
        <v>45</v>
      </c>
      <c r="J246">
        <v>24</v>
      </c>
      <c r="K246">
        <v>28</v>
      </c>
    </row>
    <row r="247" spans="1:11" x14ac:dyDescent="0.25">
      <c r="A247" t="s">
        <v>18</v>
      </c>
      <c r="B247" t="s">
        <v>147</v>
      </c>
      <c r="C247" t="s">
        <v>122</v>
      </c>
      <c r="D247" t="s">
        <v>126</v>
      </c>
      <c r="E247">
        <v>2011</v>
      </c>
      <c r="F247" t="s">
        <v>37</v>
      </c>
      <c r="G247" t="s">
        <v>37</v>
      </c>
      <c r="H247" t="s">
        <v>37</v>
      </c>
      <c r="I247" t="s">
        <v>37</v>
      </c>
      <c r="J247" t="s">
        <v>37</v>
      </c>
      <c r="K247" t="s">
        <v>37</v>
      </c>
    </row>
    <row r="248" spans="1:11" x14ac:dyDescent="0.25">
      <c r="A248" t="s">
        <v>19</v>
      </c>
      <c r="B248" t="s">
        <v>147</v>
      </c>
      <c r="C248" t="s">
        <v>122</v>
      </c>
      <c r="D248" t="s">
        <v>126</v>
      </c>
      <c r="E248">
        <v>2011</v>
      </c>
      <c r="F248">
        <v>21</v>
      </c>
      <c r="G248">
        <v>30</v>
      </c>
      <c r="H248">
        <v>7</v>
      </c>
      <c r="I248">
        <v>15</v>
      </c>
      <c r="J248">
        <v>15</v>
      </c>
      <c r="K248">
        <v>15</v>
      </c>
    </row>
    <row r="249" spans="1:11" x14ac:dyDescent="0.25">
      <c r="A249" t="s">
        <v>20</v>
      </c>
      <c r="B249" t="s">
        <v>147</v>
      </c>
      <c r="C249" t="s">
        <v>122</v>
      </c>
      <c r="D249" t="s">
        <v>126</v>
      </c>
      <c r="E249">
        <v>2011</v>
      </c>
      <c r="F249">
        <v>3</v>
      </c>
      <c r="G249">
        <v>7</v>
      </c>
      <c r="H249">
        <v>0</v>
      </c>
      <c r="I249">
        <v>1</v>
      </c>
      <c r="J249">
        <v>5</v>
      </c>
      <c r="K249">
        <v>2</v>
      </c>
    </row>
    <row r="250" spans="1:11" x14ac:dyDescent="0.25">
      <c r="A250" t="s">
        <v>21</v>
      </c>
      <c r="B250" t="s">
        <v>147</v>
      </c>
      <c r="C250" t="s">
        <v>122</v>
      </c>
      <c r="D250" t="s">
        <v>130</v>
      </c>
      <c r="E250">
        <v>2011</v>
      </c>
      <c r="F250">
        <v>1</v>
      </c>
      <c r="G250">
        <v>12</v>
      </c>
      <c r="H250">
        <v>2</v>
      </c>
      <c r="I250">
        <v>0</v>
      </c>
      <c r="J250">
        <v>7</v>
      </c>
      <c r="K250">
        <v>5</v>
      </c>
    </row>
    <row r="251" spans="1:11" x14ac:dyDescent="0.25">
      <c r="A251" t="s">
        <v>22</v>
      </c>
      <c r="B251" t="s">
        <v>147</v>
      </c>
      <c r="C251" t="s">
        <v>122</v>
      </c>
      <c r="D251" t="s">
        <v>134</v>
      </c>
      <c r="E251">
        <v>2011</v>
      </c>
      <c r="F251">
        <v>1</v>
      </c>
      <c r="G251">
        <v>3</v>
      </c>
      <c r="H251">
        <v>11</v>
      </c>
      <c r="I251">
        <v>4</v>
      </c>
      <c r="J251">
        <v>3</v>
      </c>
      <c r="K251">
        <v>0</v>
      </c>
    </row>
    <row r="252" spans="1:11" x14ac:dyDescent="0.25">
      <c r="A252" t="s">
        <v>23</v>
      </c>
      <c r="B252" t="s">
        <v>147</v>
      </c>
      <c r="C252" t="s">
        <v>122</v>
      </c>
      <c r="D252" t="s">
        <v>134</v>
      </c>
      <c r="E252">
        <v>2011</v>
      </c>
      <c r="F252">
        <v>5</v>
      </c>
      <c r="G252">
        <v>18</v>
      </c>
      <c r="H252">
        <v>9</v>
      </c>
      <c r="I252">
        <v>8</v>
      </c>
      <c r="J252">
        <v>5</v>
      </c>
      <c r="K252">
        <v>13</v>
      </c>
    </row>
    <row r="253" spans="1:11" x14ac:dyDescent="0.25">
      <c r="A253" t="s">
        <v>24</v>
      </c>
      <c r="B253" t="s">
        <v>147</v>
      </c>
      <c r="C253" t="s">
        <v>122</v>
      </c>
      <c r="D253" t="s">
        <v>128</v>
      </c>
      <c r="E253">
        <v>2011</v>
      </c>
      <c r="F253" t="s">
        <v>37</v>
      </c>
      <c r="G253" t="s">
        <v>37</v>
      </c>
      <c r="H253" t="s">
        <v>37</v>
      </c>
      <c r="I253" t="s">
        <v>37</v>
      </c>
      <c r="J253" t="s">
        <v>37</v>
      </c>
      <c r="K253" t="s">
        <v>37</v>
      </c>
    </row>
    <row r="254" spans="1:11" x14ac:dyDescent="0.25">
      <c r="A254" t="s">
        <v>25</v>
      </c>
      <c r="B254" t="s">
        <v>147</v>
      </c>
      <c r="C254" t="s">
        <v>120</v>
      </c>
      <c r="D254" t="s">
        <v>127</v>
      </c>
      <c r="E254">
        <v>2011</v>
      </c>
      <c r="F254">
        <v>3</v>
      </c>
      <c r="G254">
        <v>4</v>
      </c>
      <c r="H254">
        <v>4</v>
      </c>
      <c r="I254">
        <v>4</v>
      </c>
      <c r="J254">
        <v>2</v>
      </c>
      <c r="K254">
        <v>2</v>
      </c>
    </row>
    <row r="255" spans="1:11" x14ac:dyDescent="0.25">
      <c r="A255" t="s">
        <v>26</v>
      </c>
      <c r="B255" t="s">
        <v>147</v>
      </c>
      <c r="C255" t="s">
        <v>120</v>
      </c>
      <c r="D255" t="s">
        <v>127</v>
      </c>
      <c r="E255">
        <v>2011</v>
      </c>
      <c r="F255">
        <v>12</v>
      </c>
      <c r="G255">
        <v>12</v>
      </c>
      <c r="H255">
        <v>2</v>
      </c>
      <c r="I255">
        <v>3</v>
      </c>
      <c r="J255">
        <v>9</v>
      </c>
      <c r="K255">
        <v>3</v>
      </c>
    </row>
    <row r="256" spans="1:11" x14ac:dyDescent="0.25">
      <c r="A256" t="s">
        <v>27</v>
      </c>
      <c r="B256" t="s">
        <v>147</v>
      </c>
      <c r="C256" t="s">
        <v>120</v>
      </c>
      <c r="D256" t="s">
        <v>127</v>
      </c>
      <c r="E256">
        <v>2011</v>
      </c>
      <c r="F256">
        <v>20</v>
      </c>
      <c r="G256">
        <v>32</v>
      </c>
      <c r="H256">
        <v>21</v>
      </c>
      <c r="I256">
        <v>28</v>
      </c>
      <c r="J256">
        <v>21</v>
      </c>
      <c r="K256">
        <v>11</v>
      </c>
    </row>
    <row r="257" spans="1:11" x14ac:dyDescent="0.25">
      <c r="A257" t="s">
        <v>28</v>
      </c>
      <c r="B257" t="s">
        <v>147</v>
      </c>
      <c r="C257" t="s">
        <v>120</v>
      </c>
      <c r="D257" t="s">
        <v>132</v>
      </c>
      <c r="E257">
        <v>2011</v>
      </c>
      <c r="F257" t="s">
        <v>37</v>
      </c>
      <c r="G257" t="s">
        <v>37</v>
      </c>
      <c r="H257" t="s">
        <v>37</v>
      </c>
      <c r="I257" t="s">
        <v>37</v>
      </c>
      <c r="J257" t="s">
        <v>37</v>
      </c>
      <c r="K257" t="s">
        <v>37</v>
      </c>
    </row>
    <row r="258" spans="1:11" x14ac:dyDescent="0.25">
      <c r="A258" t="s">
        <v>29</v>
      </c>
      <c r="B258" t="s">
        <v>147</v>
      </c>
      <c r="C258" t="s">
        <v>120</v>
      </c>
      <c r="D258" t="s">
        <v>132</v>
      </c>
      <c r="E258">
        <v>2011</v>
      </c>
      <c r="F258" t="s">
        <v>37</v>
      </c>
      <c r="G258" t="s">
        <v>37</v>
      </c>
      <c r="H258" t="s">
        <v>37</v>
      </c>
      <c r="I258" t="s">
        <v>37</v>
      </c>
      <c r="J258" t="s">
        <v>37</v>
      </c>
      <c r="K258" t="s">
        <v>37</v>
      </c>
    </row>
    <row r="259" spans="1:11" x14ac:dyDescent="0.25">
      <c r="A259" t="s">
        <v>30</v>
      </c>
      <c r="B259" t="s">
        <v>147</v>
      </c>
      <c r="C259" t="s">
        <v>120</v>
      </c>
      <c r="D259" t="s">
        <v>127</v>
      </c>
      <c r="E259">
        <v>2011</v>
      </c>
      <c r="F259">
        <v>4</v>
      </c>
      <c r="G259">
        <v>6</v>
      </c>
      <c r="H259">
        <v>2</v>
      </c>
      <c r="I259">
        <v>8</v>
      </c>
      <c r="J259">
        <v>3</v>
      </c>
      <c r="K259">
        <v>3</v>
      </c>
    </row>
    <row r="260" spans="1:11" x14ac:dyDescent="0.25">
      <c r="A260" t="s">
        <v>31</v>
      </c>
      <c r="B260" t="s">
        <v>147</v>
      </c>
      <c r="C260" t="s">
        <v>120</v>
      </c>
      <c r="D260" t="s">
        <v>127</v>
      </c>
      <c r="E260">
        <v>2011</v>
      </c>
      <c r="F260">
        <v>16</v>
      </c>
      <c r="G260">
        <v>37</v>
      </c>
      <c r="H260">
        <v>28</v>
      </c>
      <c r="I260">
        <v>19</v>
      </c>
      <c r="J260">
        <v>18</v>
      </c>
      <c r="K260">
        <v>19</v>
      </c>
    </row>
    <row r="261" spans="1:11" x14ac:dyDescent="0.25">
      <c r="A261" t="s">
        <v>32</v>
      </c>
      <c r="B261" t="s">
        <v>147</v>
      </c>
      <c r="C261" t="s">
        <v>121</v>
      </c>
      <c r="D261" t="s">
        <v>62</v>
      </c>
      <c r="E261">
        <v>2011</v>
      </c>
      <c r="F261">
        <v>9</v>
      </c>
      <c r="G261">
        <v>20</v>
      </c>
      <c r="H261">
        <v>21</v>
      </c>
      <c r="I261">
        <v>17</v>
      </c>
      <c r="J261">
        <v>12</v>
      </c>
      <c r="K261">
        <v>8</v>
      </c>
    </row>
    <row r="262" spans="1:11" x14ac:dyDescent="0.25">
      <c r="A262" t="s">
        <v>33</v>
      </c>
      <c r="B262" t="s">
        <v>147</v>
      </c>
      <c r="C262" t="s">
        <v>121</v>
      </c>
      <c r="D262" t="s">
        <v>128</v>
      </c>
      <c r="E262">
        <v>2011</v>
      </c>
      <c r="F262">
        <v>2</v>
      </c>
      <c r="G262">
        <v>4</v>
      </c>
      <c r="H262">
        <v>0</v>
      </c>
      <c r="I262">
        <v>1</v>
      </c>
      <c r="J262">
        <v>1</v>
      </c>
      <c r="K262">
        <v>3</v>
      </c>
    </row>
    <row r="263" spans="1:11" x14ac:dyDescent="0.25">
      <c r="A263" t="s">
        <v>34</v>
      </c>
      <c r="B263" t="s">
        <v>147</v>
      </c>
      <c r="C263" t="s">
        <v>121</v>
      </c>
      <c r="D263" t="s">
        <v>136</v>
      </c>
      <c r="E263">
        <v>2011</v>
      </c>
      <c r="F263" t="s">
        <v>37</v>
      </c>
      <c r="G263" t="s">
        <v>37</v>
      </c>
      <c r="H263" t="s">
        <v>37</v>
      </c>
      <c r="I263" t="s">
        <v>37</v>
      </c>
      <c r="J263" t="s">
        <v>37</v>
      </c>
      <c r="K263" t="s">
        <v>37</v>
      </c>
    </row>
    <row r="264" spans="1:11" x14ac:dyDescent="0.25">
      <c r="A264" t="s">
        <v>35</v>
      </c>
      <c r="B264" t="s">
        <v>147</v>
      </c>
      <c r="C264" t="s">
        <v>121</v>
      </c>
      <c r="D264" t="s">
        <v>136</v>
      </c>
      <c r="E264">
        <v>2011</v>
      </c>
      <c r="F264">
        <v>0</v>
      </c>
      <c r="G264">
        <v>1</v>
      </c>
      <c r="H264">
        <v>3</v>
      </c>
      <c r="I264">
        <v>2</v>
      </c>
      <c r="J264">
        <v>1</v>
      </c>
      <c r="K264">
        <v>0</v>
      </c>
    </row>
    <row r="265" spans="1:11" x14ac:dyDescent="0.25">
      <c r="A265" t="s">
        <v>38</v>
      </c>
      <c r="B265" t="s">
        <v>147</v>
      </c>
      <c r="C265" t="s">
        <v>120</v>
      </c>
      <c r="D265" t="s">
        <v>65</v>
      </c>
      <c r="E265">
        <v>2011</v>
      </c>
      <c r="F265">
        <v>30</v>
      </c>
      <c r="G265">
        <v>39</v>
      </c>
      <c r="H265">
        <v>35</v>
      </c>
      <c r="I265">
        <v>41</v>
      </c>
      <c r="J265">
        <v>22</v>
      </c>
      <c r="K265">
        <v>17</v>
      </c>
    </row>
    <row r="266" spans="1:11" x14ac:dyDescent="0.25">
      <c r="A266" t="s">
        <v>39</v>
      </c>
      <c r="B266" t="s">
        <v>147</v>
      </c>
      <c r="C266" t="s">
        <v>120</v>
      </c>
      <c r="D266" t="s">
        <v>135</v>
      </c>
      <c r="E266">
        <v>2011</v>
      </c>
      <c r="F266">
        <v>5</v>
      </c>
      <c r="G266">
        <v>12</v>
      </c>
      <c r="H266">
        <v>13</v>
      </c>
      <c r="I266">
        <v>13</v>
      </c>
      <c r="J266">
        <v>8</v>
      </c>
      <c r="K266">
        <v>4</v>
      </c>
    </row>
    <row r="267" spans="1:11" x14ac:dyDescent="0.25">
      <c r="A267" t="s">
        <v>1</v>
      </c>
      <c r="B267" t="s">
        <v>146</v>
      </c>
      <c r="C267" t="s">
        <v>119</v>
      </c>
      <c r="D267" t="s">
        <v>131</v>
      </c>
      <c r="E267">
        <v>2012</v>
      </c>
      <c r="F267">
        <v>21</v>
      </c>
      <c r="G267">
        <v>53</v>
      </c>
      <c r="H267">
        <v>2</v>
      </c>
      <c r="I267">
        <v>5</v>
      </c>
      <c r="J267">
        <v>35</v>
      </c>
      <c r="K267">
        <v>18</v>
      </c>
    </row>
    <row r="268" spans="1:11" x14ac:dyDescent="0.25">
      <c r="A268" t="s">
        <v>2</v>
      </c>
      <c r="B268" t="s">
        <v>146</v>
      </c>
      <c r="C268" t="s">
        <v>123</v>
      </c>
      <c r="D268" t="s">
        <v>129</v>
      </c>
      <c r="E268">
        <v>2012</v>
      </c>
      <c r="F268">
        <v>5</v>
      </c>
      <c r="G268">
        <v>28</v>
      </c>
      <c r="H268">
        <v>0</v>
      </c>
      <c r="I268">
        <v>0</v>
      </c>
      <c r="J268">
        <v>16</v>
      </c>
      <c r="K268">
        <v>12</v>
      </c>
    </row>
    <row r="269" spans="1:11" x14ac:dyDescent="0.25">
      <c r="A269" t="s">
        <v>77</v>
      </c>
      <c r="B269" t="s">
        <v>146</v>
      </c>
      <c r="C269" t="s">
        <v>123</v>
      </c>
      <c r="D269" t="s">
        <v>131</v>
      </c>
      <c r="E269">
        <v>2012</v>
      </c>
      <c r="F269">
        <v>28</v>
      </c>
      <c r="G269">
        <v>41</v>
      </c>
      <c r="H269">
        <v>7</v>
      </c>
      <c r="I269">
        <v>36</v>
      </c>
      <c r="J269">
        <v>22</v>
      </c>
      <c r="K269">
        <v>19</v>
      </c>
    </row>
    <row r="270" spans="1:11" x14ac:dyDescent="0.25">
      <c r="A270" t="s">
        <v>3</v>
      </c>
      <c r="B270" t="s">
        <v>146</v>
      </c>
      <c r="C270" t="s">
        <v>123</v>
      </c>
      <c r="D270" t="s">
        <v>131</v>
      </c>
      <c r="E270">
        <v>2012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5">
      <c r="A271" t="s">
        <v>4</v>
      </c>
      <c r="B271" t="s">
        <v>146</v>
      </c>
      <c r="C271" t="s">
        <v>123</v>
      </c>
      <c r="D271" t="s">
        <v>131</v>
      </c>
      <c r="E271">
        <v>2012</v>
      </c>
      <c r="F271" t="s">
        <v>37</v>
      </c>
      <c r="G271" t="s">
        <v>37</v>
      </c>
      <c r="H271" t="s">
        <v>37</v>
      </c>
      <c r="I271" t="s">
        <v>37</v>
      </c>
      <c r="J271" t="s">
        <v>37</v>
      </c>
      <c r="K271" t="s">
        <v>37</v>
      </c>
    </row>
    <row r="272" spans="1:11" x14ac:dyDescent="0.25">
      <c r="A272" t="s">
        <v>5</v>
      </c>
      <c r="B272" t="s">
        <v>146</v>
      </c>
      <c r="C272" t="s">
        <v>123</v>
      </c>
      <c r="D272" t="s">
        <v>131</v>
      </c>
      <c r="E272">
        <v>2012</v>
      </c>
      <c r="F272">
        <v>3</v>
      </c>
      <c r="G272">
        <v>1</v>
      </c>
      <c r="H272">
        <v>0</v>
      </c>
      <c r="I272">
        <v>0</v>
      </c>
      <c r="J272">
        <v>0</v>
      </c>
      <c r="K272">
        <v>1</v>
      </c>
    </row>
    <row r="273" spans="1:11" x14ac:dyDescent="0.25">
      <c r="A273" t="s">
        <v>6</v>
      </c>
      <c r="B273" t="s">
        <v>146</v>
      </c>
      <c r="C273" t="s">
        <v>119</v>
      </c>
      <c r="D273" t="s">
        <v>133</v>
      </c>
      <c r="E273">
        <v>2012</v>
      </c>
      <c r="F273">
        <v>12</v>
      </c>
      <c r="G273">
        <v>31</v>
      </c>
      <c r="H273">
        <v>5</v>
      </c>
      <c r="I273">
        <v>10</v>
      </c>
      <c r="J273">
        <v>15</v>
      </c>
      <c r="K273">
        <v>16</v>
      </c>
    </row>
    <row r="274" spans="1:11" x14ac:dyDescent="0.25">
      <c r="A274" t="s">
        <v>11</v>
      </c>
      <c r="B274" t="s">
        <v>146</v>
      </c>
      <c r="C274" t="s">
        <v>119</v>
      </c>
      <c r="D274" t="s">
        <v>11</v>
      </c>
      <c r="E274">
        <v>2012</v>
      </c>
      <c r="F274" t="s">
        <v>37</v>
      </c>
      <c r="G274" t="s">
        <v>37</v>
      </c>
      <c r="H274" t="s">
        <v>37</v>
      </c>
      <c r="I274" t="s">
        <v>37</v>
      </c>
      <c r="J274" t="s">
        <v>37</v>
      </c>
      <c r="K274" t="s">
        <v>37</v>
      </c>
    </row>
    <row r="275" spans="1:11" x14ac:dyDescent="0.25">
      <c r="A275" t="s">
        <v>12</v>
      </c>
      <c r="B275" t="s">
        <v>146</v>
      </c>
      <c r="C275" t="s">
        <v>119</v>
      </c>
      <c r="D275" t="s">
        <v>91</v>
      </c>
      <c r="E275">
        <v>2012</v>
      </c>
      <c r="F275" t="s">
        <v>37</v>
      </c>
      <c r="G275" t="s">
        <v>37</v>
      </c>
      <c r="H275" t="s">
        <v>37</v>
      </c>
      <c r="I275" t="s">
        <v>37</v>
      </c>
      <c r="J275" t="s">
        <v>37</v>
      </c>
      <c r="K275" t="s">
        <v>37</v>
      </c>
    </row>
    <row r="276" spans="1:11" x14ac:dyDescent="0.25">
      <c r="A276" t="s">
        <v>13</v>
      </c>
      <c r="B276" t="s">
        <v>146</v>
      </c>
      <c r="C276" t="s">
        <v>119</v>
      </c>
      <c r="D276" t="s">
        <v>91</v>
      </c>
      <c r="E276">
        <v>2012</v>
      </c>
      <c r="F276">
        <v>1</v>
      </c>
      <c r="G276">
        <v>1</v>
      </c>
      <c r="H276">
        <v>0</v>
      </c>
      <c r="I276">
        <v>2</v>
      </c>
      <c r="J276">
        <v>0</v>
      </c>
      <c r="K276">
        <v>1</v>
      </c>
    </row>
    <row r="277" spans="1:11" x14ac:dyDescent="0.25">
      <c r="A277" t="s">
        <v>14</v>
      </c>
      <c r="B277" t="s">
        <v>146</v>
      </c>
      <c r="C277" t="s">
        <v>119</v>
      </c>
      <c r="D277" t="s">
        <v>135</v>
      </c>
      <c r="E277">
        <v>2012</v>
      </c>
      <c r="F277">
        <v>24</v>
      </c>
      <c r="G277">
        <v>51</v>
      </c>
      <c r="H277">
        <v>4</v>
      </c>
      <c r="I277">
        <v>7</v>
      </c>
      <c r="J277">
        <v>21</v>
      </c>
      <c r="K277">
        <v>30</v>
      </c>
    </row>
    <row r="278" spans="1:11" x14ac:dyDescent="0.25">
      <c r="A278" t="s">
        <v>15</v>
      </c>
      <c r="B278" t="s">
        <v>147</v>
      </c>
      <c r="C278" t="s">
        <v>122</v>
      </c>
      <c r="D278" t="s">
        <v>133</v>
      </c>
      <c r="E278">
        <v>2012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1</v>
      </c>
    </row>
    <row r="279" spans="1:11" x14ac:dyDescent="0.25">
      <c r="A279" t="s">
        <v>16</v>
      </c>
      <c r="B279" t="s">
        <v>147</v>
      </c>
      <c r="C279" t="s">
        <v>122</v>
      </c>
      <c r="D279" t="s">
        <v>133</v>
      </c>
      <c r="E279">
        <v>2012</v>
      </c>
      <c r="F279">
        <v>5</v>
      </c>
      <c r="G279">
        <v>16</v>
      </c>
      <c r="H279">
        <v>3</v>
      </c>
      <c r="I279">
        <v>6</v>
      </c>
      <c r="J279">
        <v>7</v>
      </c>
      <c r="K279">
        <v>9</v>
      </c>
    </row>
    <row r="280" spans="1:11" x14ac:dyDescent="0.25">
      <c r="A280" t="s">
        <v>17</v>
      </c>
      <c r="B280" t="s">
        <v>147</v>
      </c>
      <c r="C280" t="s">
        <v>122</v>
      </c>
      <c r="D280" t="s">
        <v>126</v>
      </c>
      <c r="E280">
        <v>2012</v>
      </c>
      <c r="F280">
        <v>29</v>
      </c>
      <c r="G280">
        <v>48</v>
      </c>
      <c r="H280">
        <v>31</v>
      </c>
      <c r="I280">
        <v>42</v>
      </c>
      <c r="J280">
        <v>16</v>
      </c>
      <c r="K280">
        <v>32</v>
      </c>
    </row>
    <row r="281" spans="1:11" x14ac:dyDescent="0.25">
      <c r="A281" t="s">
        <v>18</v>
      </c>
      <c r="B281" t="s">
        <v>147</v>
      </c>
      <c r="C281" t="s">
        <v>122</v>
      </c>
      <c r="D281" t="s">
        <v>126</v>
      </c>
      <c r="E281">
        <v>2012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5">
      <c r="A282" t="s">
        <v>19</v>
      </c>
      <c r="B282" t="s">
        <v>147</v>
      </c>
      <c r="C282" t="s">
        <v>122</v>
      </c>
      <c r="D282" t="s">
        <v>126</v>
      </c>
      <c r="E282">
        <v>2012</v>
      </c>
      <c r="F282">
        <v>11</v>
      </c>
      <c r="G282">
        <v>32</v>
      </c>
      <c r="H282">
        <v>6</v>
      </c>
      <c r="I282">
        <v>17</v>
      </c>
      <c r="J282">
        <v>13</v>
      </c>
      <c r="K282">
        <v>19</v>
      </c>
    </row>
    <row r="283" spans="1:11" x14ac:dyDescent="0.25">
      <c r="A283" t="s">
        <v>20</v>
      </c>
      <c r="B283" t="s">
        <v>147</v>
      </c>
      <c r="C283" t="s">
        <v>122</v>
      </c>
      <c r="D283" t="s">
        <v>126</v>
      </c>
      <c r="E283">
        <v>2012</v>
      </c>
      <c r="F283">
        <v>2</v>
      </c>
      <c r="G283">
        <v>5</v>
      </c>
      <c r="H283">
        <v>4</v>
      </c>
      <c r="I283">
        <v>0</v>
      </c>
      <c r="J283">
        <v>1</v>
      </c>
      <c r="K283">
        <v>4</v>
      </c>
    </row>
    <row r="284" spans="1:11" x14ac:dyDescent="0.25">
      <c r="A284" t="s">
        <v>21</v>
      </c>
      <c r="B284" t="s">
        <v>147</v>
      </c>
      <c r="C284" t="s">
        <v>122</v>
      </c>
      <c r="D284" t="s">
        <v>130</v>
      </c>
      <c r="E284">
        <v>2012</v>
      </c>
      <c r="F284">
        <v>10</v>
      </c>
      <c r="G284">
        <v>8</v>
      </c>
      <c r="H284">
        <v>2</v>
      </c>
      <c r="I284">
        <v>2</v>
      </c>
      <c r="J284">
        <v>2</v>
      </c>
      <c r="K284">
        <v>6</v>
      </c>
    </row>
    <row r="285" spans="1:11" x14ac:dyDescent="0.25">
      <c r="A285" t="s">
        <v>22</v>
      </c>
      <c r="B285" t="s">
        <v>147</v>
      </c>
      <c r="C285" t="s">
        <v>122</v>
      </c>
      <c r="D285" t="s">
        <v>134</v>
      </c>
      <c r="E285">
        <v>2012</v>
      </c>
      <c r="F285">
        <v>6</v>
      </c>
      <c r="G285">
        <v>9</v>
      </c>
      <c r="H285">
        <v>2</v>
      </c>
      <c r="I285">
        <v>2</v>
      </c>
      <c r="J285">
        <v>5</v>
      </c>
      <c r="K285">
        <v>4</v>
      </c>
    </row>
    <row r="286" spans="1:11" x14ac:dyDescent="0.25">
      <c r="A286" t="s">
        <v>23</v>
      </c>
      <c r="B286" t="s">
        <v>147</v>
      </c>
      <c r="C286" t="s">
        <v>122</v>
      </c>
      <c r="D286" t="s">
        <v>134</v>
      </c>
      <c r="E286">
        <v>2012</v>
      </c>
      <c r="F286">
        <v>7</v>
      </c>
      <c r="G286">
        <v>27</v>
      </c>
      <c r="H286">
        <v>11</v>
      </c>
      <c r="I286">
        <v>13</v>
      </c>
      <c r="J286">
        <v>12</v>
      </c>
      <c r="K286">
        <v>15</v>
      </c>
    </row>
    <row r="287" spans="1:11" x14ac:dyDescent="0.25">
      <c r="A287" t="s">
        <v>24</v>
      </c>
      <c r="B287" t="s">
        <v>147</v>
      </c>
      <c r="C287" t="s">
        <v>122</v>
      </c>
      <c r="D287" t="s">
        <v>128</v>
      </c>
      <c r="E287">
        <v>2012</v>
      </c>
      <c r="F287" t="s">
        <v>37</v>
      </c>
      <c r="G287" t="s">
        <v>37</v>
      </c>
      <c r="H287" t="s">
        <v>37</v>
      </c>
      <c r="I287" t="s">
        <v>37</v>
      </c>
      <c r="J287" t="s">
        <v>37</v>
      </c>
      <c r="K287" t="s">
        <v>37</v>
      </c>
    </row>
    <row r="288" spans="1:11" x14ac:dyDescent="0.25">
      <c r="A288" t="s">
        <v>25</v>
      </c>
      <c r="B288" t="s">
        <v>147</v>
      </c>
      <c r="C288" t="s">
        <v>120</v>
      </c>
      <c r="D288" t="s">
        <v>127</v>
      </c>
      <c r="E288">
        <v>2012</v>
      </c>
      <c r="F288">
        <v>12</v>
      </c>
      <c r="G288">
        <v>2</v>
      </c>
      <c r="H288">
        <v>4</v>
      </c>
      <c r="I288">
        <v>4</v>
      </c>
      <c r="J288">
        <v>1</v>
      </c>
      <c r="K288">
        <v>1</v>
      </c>
    </row>
    <row r="289" spans="1:11" x14ac:dyDescent="0.25">
      <c r="A289" t="s">
        <v>26</v>
      </c>
      <c r="B289" t="s">
        <v>147</v>
      </c>
      <c r="C289" t="s">
        <v>120</v>
      </c>
      <c r="D289" t="s">
        <v>127</v>
      </c>
      <c r="E289">
        <v>2012</v>
      </c>
      <c r="F289">
        <v>6</v>
      </c>
      <c r="G289">
        <v>10</v>
      </c>
      <c r="H289">
        <v>1</v>
      </c>
      <c r="I289">
        <v>5</v>
      </c>
      <c r="J289">
        <v>6</v>
      </c>
      <c r="K289">
        <v>4</v>
      </c>
    </row>
    <row r="290" spans="1:11" x14ac:dyDescent="0.25">
      <c r="A290" t="s">
        <v>27</v>
      </c>
      <c r="B290" t="s">
        <v>147</v>
      </c>
      <c r="C290" t="s">
        <v>120</v>
      </c>
      <c r="D290" t="s">
        <v>127</v>
      </c>
      <c r="E290">
        <v>2012</v>
      </c>
      <c r="F290">
        <v>10</v>
      </c>
      <c r="G290">
        <v>21</v>
      </c>
      <c r="H290">
        <v>7</v>
      </c>
      <c r="I290">
        <v>15</v>
      </c>
      <c r="J290">
        <v>12</v>
      </c>
      <c r="K290">
        <v>9</v>
      </c>
    </row>
    <row r="291" spans="1:11" x14ac:dyDescent="0.25">
      <c r="A291" t="s">
        <v>28</v>
      </c>
      <c r="B291" t="s">
        <v>147</v>
      </c>
      <c r="C291" t="s">
        <v>120</v>
      </c>
      <c r="D291" t="s">
        <v>132</v>
      </c>
      <c r="E291">
        <v>2012</v>
      </c>
      <c r="F291" t="s">
        <v>37</v>
      </c>
      <c r="G291" t="s">
        <v>37</v>
      </c>
      <c r="H291" t="s">
        <v>37</v>
      </c>
      <c r="I291" t="s">
        <v>37</v>
      </c>
      <c r="J291" t="s">
        <v>37</v>
      </c>
      <c r="K291" t="s">
        <v>37</v>
      </c>
    </row>
    <row r="292" spans="1:11" x14ac:dyDescent="0.25">
      <c r="A292" t="s">
        <v>29</v>
      </c>
      <c r="B292" t="s">
        <v>147</v>
      </c>
      <c r="C292" t="s">
        <v>120</v>
      </c>
      <c r="D292" t="s">
        <v>132</v>
      </c>
      <c r="E292">
        <v>2012</v>
      </c>
      <c r="F292" t="s">
        <v>37</v>
      </c>
      <c r="G292" t="s">
        <v>37</v>
      </c>
      <c r="H292" t="s">
        <v>37</v>
      </c>
      <c r="I292" t="s">
        <v>37</v>
      </c>
      <c r="J292" t="s">
        <v>37</v>
      </c>
      <c r="K292" t="s">
        <v>37</v>
      </c>
    </row>
    <row r="293" spans="1:11" x14ac:dyDescent="0.25">
      <c r="A293" t="s">
        <v>30</v>
      </c>
      <c r="B293" t="s">
        <v>147</v>
      </c>
      <c r="C293" t="s">
        <v>120</v>
      </c>
      <c r="D293" t="s">
        <v>127</v>
      </c>
      <c r="E293">
        <v>2012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1</v>
      </c>
    </row>
    <row r="294" spans="1:11" x14ac:dyDescent="0.25">
      <c r="A294" t="s">
        <v>31</v>
      </c>
      <c r="B294" t="s">
        <v>147</v>
      </c>
      <c r="C294" t="s">
        <v>120</v>
      </c>
      <c r="D294" t="s">
        <v>127</v>
      </c>
      <c r="E294">
        <v>2012</v>
      </c>
      <c r="F294">
        <v>45</v>
      </c>
      <c r="G294">
        <v>52</v>
      </c>
      <c r="H294">
        <v>11</v>
      </c>
      <c r="I294">
        <v>20</v>
      </c>
      <c r="J294">
        <v>28</v>
      </c>
      <c r="K294">
        <v>24</v>
      </c>
    </row>
    <row r="295" spans="1:11" x14ac:dyDescent="0.25">
      <c r="A295" t="s">
        <v>32</v>
      </c>
      <c r="B295" t="s">
        <v>147</v>
      </c>
      <c r="C295" t="s">
        <v>121</v>
      </c>
      <c r="D295" t="s">
        <v>62</v>
      </c>
      <c r="E295">
        <v>2012</v>
      </c>
      <c r="F295">
        <v>12</v>
      </c>
      <c r="G295">
        <v>18</v>
      </c>
      <c r="H295">
        <v>9</v>
      </c>
      <c r="I295">
        <v>17</v>
      </c>
      <c r="J295">
        <v>7</v>
      </c>
      <c r="K295">
        <v>11</v>
      </c>
    </row>
    <row r="296" spans="1:11" x14ac:dyDescent="0.25">
      <c r="A296" t="s">
        <v>33</v>
      </c>
      <c r="B296" t="s">
        <v>147</v>
      </c>
      <c r="C296" t="s">
        <v>121</v>
      </c>
      <c r="D296" t="s">
        <v>128</v>
      </c>
      <c r="E296">
        <v>2012</v>
      </c>
      <c r="F296">
        <v>6</v>
      </c>
      <c r="G296">
        <v>3</v>
      </c>
      <c r="H296">
        <v>8</v>
      </c>
      <c r="I296">
        <v>6</v>
      </c>
      <c r="J296">
        <v>0</v>
      </c>
      <c r="K296">
        <v>3</v>
      </c>
    </row>
    <row r="297" spans="1:11" x14ac:dyDescent="0.25">
      <c r="A297" t="s">
        <v>34</v>
      </c>
      <c r="B297" t="s">
        <v>147</v>
      </c>
      <c r="C297" t="s">
        <v>121</v>
      </c>
      <c r="D297" t="s">
        <v>136</v>
      </c>
      <c r="E297">
        <v>2012</v>
      </c>
      <c r="F297" t="s">
        <v>37</v>
      </c>
      <c r="G297" t="s">
        <v>37</v>
      </c>
      <c r="H297" t="s">
        <v>37</v>
      </c>
      <c r="I297" t="s">
        <v>37</v>
      </c>
      <c r="J297" t="s">
        <v>37</v>
      </c>
      <c r="K297" t="s">
        <v>37</v>
      </c>
    </row>
    <row r="298" spans="1:11" x14ac:dyDescent="0.25">
      <c r="A298" t="s">
        <v>35</v>
      </c>
      <c r="B298" t="s">
        <v>147</v>
      </c>
      <c r="C298" t="s">
        <v>121</v>
      </c>
      <c r="D298" t="s">
        <v>136</v>
      </c>
      <c r="E298">
        <v>2012</v>
      </c>
      <c r="F298" t="s">
        <v>37</v>
      </c>
      <c r="G298" t="s">
        <v>37</v>
      </c>
      <c r="H298" t="s">
        <v>37</v>
      </c>
      <c r="I298" t="s">
        <v>37</v>
      </c>
      <c r="J298" t="s">
        <v>37</v>
      </c>
      <c r="K298" t="s">
        <v>37</v>
      </c>
    </row>
    <row r="299" spans="1:11" x14ac:dyDescent="0.25">
      <c r="A299" t="s">
        <v>38</v>
      </c>
      <c r="B299" t="s">
        <v>147</v>
      </c>
      <c r="C299" t="s">
        <v>120</v>
      </c>
      <c r="D299" t="s">
        <v>65</v>
      </c>
      <c r="E299">
        <v>2012</v>
      </c>
      <c r="F299">
        <v>27</v>
      </c>
      <c r="G299">
        <v>18</v>
      </c>
      <c r="H299">
        <v>6</v>
      </c>
      <c r="I299">
        <v>15</v>
      </c>
      <c r="J299">
        <v>11</v>
      </c>
      <c r="K299">
        <v>7</v>
      </c>
    </row>
    <row r="300" spans="1:11" x14ac:dyDescent="0.25">
      <c r="A300" t="s">
        <v>39</v>
      </c>
      <c r="B300" t="s">
        <v>147</v>
      </c>
      <c r="C300" t="s">
        <v>120</v>
      </c>
      <c r="D300" t="s">
        <v>135</v>
      </c>
      <c r="E300">
        <v>2012</v>
      </c>
      <c r="F300">
        <v>7</v>
      </c>
      <c r="G300">
        <v>2</v>
      </c>
      <c r="H300">
        <v>1</v>
      </c>
      <c r="I300">
        <v>2</v>
      </c>
      <c r="J300">
        <v>2</v>
      </c>
      <c r="K300">
        <v>0</v>
      </c>
    </row>
    <row r="301" spans="1:11" x14ac:dyDescent="0.25">
      <c r="A301" t="s">
        <v>1</v>
      </c>
      <c r="B301" t="s">
        <v>146</v>
      </c>
      <c r="C301" t="s">
        <v>119</v>
      </c>
      <c r="D301" t="s">
        <v>131</v>
      </c>
      <c r="E301">
        <v>2013</v>
      </c>
      <c r="F301">
        <v>0</v>
      </c>
      <c r="G301">
        <v>7</v>
      </c>
      <c r="H301">
        <v>3</v>
      </c>
      <c r="I301">
        <v>5</v>
      </c>
      <c r="J301">
        <v>4</v>
      </c>
      <c r="K301">
        <v>3</v>
      </c>
    </row>
    <row r="302" spans="1:11" x14ac:dyDescent="0.25">
      <c r="A302" t="s">
        <v>2</v>
      </c>
      <c r="B302" t="s">
        <v>146</v>
      </c>
      <c r="C302" t="s">
        <v>123</v>
      </c>
      <c r="D302" t="s">
        <v>129</v>
      </c>
      <c r="E302">
        <v>2013</v>
      </c>
      <c r="F302">
        <v>0</v>
      </c>
      <c r="G302">
        <v>4</v>
      </c>
      <c r="H302">
        <v>4</v>
      </c>
      <c r="I302">
        <v>8</v>
      </c>
      <c r="J302">
        <v>0</v>
      </c>
      <c r="K302">
        <v>4</v>
      </c>
    </row>
    <row r="303" spans="1:11" x14ac:dyDescent="0.25">
      <c r="A303" t="s">
        <v>77</v>
      </c>
      <c r="B303" t="s">
        <v>146</v>
      </c>
      <c r="C303" t="s">
        <v>123</v>
      </c>
      <c r="D303" t="s">
        <v>131</v>
      </c>
      <c r="E303">
        <v>2013</v>
      </c>
      <c r="F303">
        <v>0</v>
      </c>
      <c r="G303">
        <v>10</v>
      </c>
      <c r="H303">
        <v>6</v>
      </c>
      <c r="I303">
        <v>14</v>
      </c>
      <c r="J303">
        <v>3</v>
      </c>
      <c r="K303">
        <v>6</v>
      </c>
    </row>
    <row r="304" spans="1:11" x14ac:dyDescent="0.25">
      <c r="A304" t="s">
        <v>3</v>
      </c>
      <c r="B304" t="s">
        <v>146</v>
      </c>
      <c r="C304" t="s">
        <v>123</v>
      </c>
      <c r="D304" t="s">
        <v>131</v>
      </c>
      <c r="E304">
        <v>2013</v>
      </c>
      <c r="F304">
        <v>0</v>
      </c>
      <c r="G304">
        <v>1</v>
      </c>
      <c r="H304">
        <v>4</v>
      </c>
      <c r="I304">
        <v>4</v>
      </c>
      <c r="J304">
        <v>0</v>
      </c>
      <c r="K304">
        <v>1</v>
      </c>
    </row>
    <row r="305" spans="1:11" x14ac:dyDescent="0.25">
      <c r="A305" t="s">
        <v>4</v>
      </c>
      <c r="B305" t="s">
        <v>146</v>
      </c>
      <c r="C305" t="s">
        <v>123</v>
      </c>
      <c r="D305" t="s">
        <v>131</v>
      </c>
      <c r="E305">
        <v>2013</v>
      </c>
      <c r="F305" t="s">
        <v>37</v>
      </c>
      <c r="G305" t="s">
        <v>37</v>
      </c>
      <c r="H305" t="s">
        <v>37</v>
      </c>
      <c r="I305" t="s">
        <v>37</v>
      </c>
      <c r="J305" t="s">
        <v>37</v>
      </c>
      <c r="K305" t="s">
        <v>37</v>
      </c>
    </row>
    <row r="306" spans="1:11" x14ac:dyDescent="0.25">
      <c r="A306" t="s">
        <v>5</v>
      </c>
      <c r="B306" t="s">
        <v>146</v>
      </c>
      <c r="C306" t="s">
        <v>123</v>
      </c>
      <c r="D306" t="s">
        <v>131</v>
      </c>
      <c r="E306">
        <v>2013</v>
      </c>
      <c r="F306" t="s">
        <v>37</v>
      </c>
      <c r="G306" t="s">
        <v>37</v>
      </c>
      <c r="H306" t="s">
        <v>37</v>
      </c>
      <c r="I306" t="s">
        <v>37</v>
      </c>
      <c r="J306" t="s">
        <v>37</v>
      </c>
      <c r="K306" t="s">
        <v>37</v>
      </c>
    </row>
    <row r="307" spans="1:11" x14ac:dyDescent="0.25">
      <c r="A307" t="s">
        <v>6</v>
      </c>
      <c r="B307" t="s">
        <v>146</v>
      </c>
      <c r="C307" t="s">
        <v>119</v>
      </c>
      <c r="D307" t="s">
        <v>133</v>
      </c>
      <c r="E307">
        <v>2013</v>
      </c>
      <c r="F307">
        <v>15</v>
      </c>
      <c r="G307">
        <v>23</v>
      </c>
      <c r="H307">
        <v>17</v>
      </c>
      <c r="I307">
        <v>19</v>
      </c>
      <c r="J307">
        <v>6</v>
      </c>
      <c r="K307">
        <v>17</v>
      </c>
    </row>
    <row r="308" spans="1:11" x14ac:dyDescent="0.25">
      <c r="A308" t="s">
        <v>11</v>
      </c>
      <c r="B308" t="s">
        <v>146</v>
      </c>
      <c r="C308" t="s">
        <v>119</v>
      </c>
      <c r="D308" t="s">
        <v>11</v>
      </c>
      <c r="E308">
        <v>2013</v>
      </c>
      <c r="F308" t="s">
        <v>37</v>
      </c>
      <c r="G308" t="s">
        <v>37</v>
      </c>
      <c r="H308" t="s">
        <v>37</v>
      </c>
      <c r="I308" t="s">
        <v>37</v>
      </c>
      <c r="J308" t="s">
        <v>37</v>
      </c>
      <c r="K308" t="s">
        <v>37</v>
      </c>
    </row>
    <row r="309" spans="1:11" x14ac:dyDescent="0.25">
      <c r="A309" t="s">
        <v>12</v>
      </c>
      <c r="B309" t="s">
        <v>146</v>
      </c>
      <c r="C309" t="s">
        <v>119</v>
      </c>
      <c r="D309" t="s">
        <v>91</v>
      </c>
      <c r="E309">
        <v>2013</v>
      </c>
      <c r="F309" t="s">
        <v>37</v>
      </c>
      <c r="G309" t="s">
        <v>37</v>
      </c>
      <c r="H309" t="s">
        <v>37</v>
      </c>
      <c r="I309" t="s">
        <v>37</v>
      </c>
      <c r="J309" t="s">
        <v>37</v>
      </c>
      <c r="K309" t="s">
        <v>37</v>
      </c>
    </row>
    <row r="310" spans="1:11" x14ac:dyDescent="0.25">
      <c r="A310" t="s">
        <v>13</v>
      </c>
      <c r="B310" t="s">
        <v>146</v>
      </c>
      <c r="C310" t="s">
        <v>119</v>
      </c>
      <c r="D310" t="s">
        <v>91</v>
      </c>
      <c r="E310">
        <v>2013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25">
      <c r="A311" t="s">
        <v>14</v>
      </c>
      <c r="B311" t="s">
        <v>146</v>
      </c>
      <c r="C311" t="s">
        <v>119</v>
      </c>
      <c r="D311" t="s">
        <v>135</v>
      </c>
      <c r="E311">
        <v>2013</v>
      </c>
      <c r="F311">
        <v>9</v>
      </c>
      <c r="G311">
        <v>16</v>
      </c>
      <c r="H311">
        <v>13</v>
      </c>
      <c r="I311">
        <v>19</v>
      </c>
      <c r="J311">
        <v>9</v>
      </c>
      <c r="K311">
        <v>7</v>
      </c>
    </row>
    <row r="312" spans="1:11" x14ac:dyDescent="0.25">
      <c r="A312" t="s">
        <v>15</v>
      </c>
      <c r="B312" t="s">
        <v>147</v>
      </c>
      <c r="C312" t="s">
        <v>122</v>
      </c>
      <c r="D312" t="s">
        <v>133</v>
      </c>
      <c r="E312">
        <v>2013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25">
      <c r="A313" t="s">
        <v>16</v>
      </c>
      <c r="B313" t="s">
        <v>147</v>
      </c>
      <c r="C313" t="s">
        <v>122</v>
      </c>
      <c r="D313" t="s">
        <v>133</v>
      </c>
      <c r="E313">
        <v>2013</v>
      </c>
      <c r="F313">
        <v>6</v>
      </c>
      <c r="G313">
        <v>11</v>
      </c>
      <c r="H313">
        <v>13</v>
      </c>
      <c r="I313">
        <v>4</v>
      </c>
      <c r="J313">
        <v>3</v>
      </c>
      <c r="K313">
        <v>8</v>
      </c>
    </row>
    <row r="314" spans="1:11" x14ac:dyDescent="0.25">
      <c r="A314" t="s">
        <v>17</v>
      </c>
      <c r="B314" t="s">
        <v>147</v>
      </c>
      <c r="C314" t="s">
        <v>122</v>
      </c>
      <c r="D314" t="s">
        <v>126</v>
      </c>
      <c r="E314">
        <v>2013</v>
      </c>
      <c r="F314">
        <v>14</v>
      </c>
      <c r="G314">
        <v>49</v>
      </c>
      <c r="H314">
        <v>29</v>
      </c>
      <c r="I314">
        <v>29</v>
      </c>
      <c r="J314">
        <v>20</v>
      </c>
      <c r="K314">
        <v>29</v>
      </c>
    </row>
    <row r="315" spans="1:11" x14ac:dyDescent="0.25">
      <c r="A315" t="s">
        <v>18</v>
      </c>
      <c r="B315" t="s">
        <v>147</v>
      </c>
      <c r="C315" t="s">
        <v>122</v>
      </c>
      <c r="D315" t="s">
        <v>126</v>
      </c>
      <c r="E315">
        <v>2013</v>
      </c>
      <c r="F315">
        <v>0</v>
      </c>
      <c r="G315">
        <v>2</v>
      </c>
      <c r="H315">
        <v>1</v>
      </c>
      <c r="I315">
        <v>0</v>
      </c>
      <c r="J315">
        <v>0</v>
      </c>
      <c r="K315">
        <v>2</v>
      </c>
    </row>
    <row r="316" spans="1:11" x14ac:dyDescent="0.25">
      <c r="A316" t="s">
        <v>19</v>
      </c>
      <c r="B316" t="s">
        <v>147</v>
      </c>
      <c r="C316" t="s">
        <v>122</v>
      </c>
      <c r="D316" t="s">
        <v>126</v>
      </c>
      <c r="E316">
        <v>2013</v>
      </c>
      <c r="F316">
        <v>6</v>
      </c>
      <c r="G316">
        <v>17</v>
      </c>
      <c r="H316">
        <v>9</v>
      </c>
      <c r="I316">
        <v>17</v>
      </c>
      <c r="J316">
        <v>6</v>
      </c>
      <c r="K316">
        <v>11</v>
      </c>
    </row>
    <row r="317" spans="1:11" x14ac:dyDescent="0.25">
      <c r="A317" t="s">
        <v>20</v>
      </c>
      <c r="B317" t="s">
        <v>147</v>
      </c>
      <c r="C317" t="s">
        <v>122</v>
      </c>
      <c r="D317" t="s">
        <v>126</v>
      </c>
      <c r="E317">
        <v>2013</v>
      </c>
      <c r="F317">
        <v>3</v>
      </c>
      <c r="G317">
        <v>4</v>
      </c>
      <c r="H317">
        <v>3</v>
      </c>
      <c r="I317">
        <v>5</v>
      </c>
      <c r="J317">
        <v>1</v>
      </c>
      <c r="K317">
        <v>1</v>
      </c>
    </row>
    <row r="318" spans="1:11" x14ac:dyDescent="0.25">
      <c r="A318" t="s">
        <v>21</v>
      </c>
      <c r="B318" t="s">
        <v>147</v>
      </c>
      <c r="C318" t="s">
        <v>122</v>
      </c>
      <c r="D318" t="s">
        <v>130</v>
      </c>
      <c r="E318">
        <v>2013</v>
      </c>
      <c r="F318">
        <v>1</v>
      </c>
      <c r="G318">
        <v>2</v>
      </c>
      <c r="H318">
        <v>6</v>
      </c>
      <c r="I318">
        <v>3</v>
      </c>
      <c r="J318">
        <v>1</v>
      </c>
      <c r="K318">
        <v>1</v>
      </c>
    </row>
    <row r="319" spans="1:11" x14ac:dyDescent="0.25">
      <c r="A319" t="s">
        <v>22</v>
      </c>
      <c r="B319" t="s">
        <v>147</v>
      </c>
      <c r="C319" t="s">
        <v>122</v>
      </c>
      <c r="D319" t="s">
        <v>134</v>
      </c>
      <c r="E319">
        <v>2013</v>
      </c>
      <c r="F319">
        <v>4</v>
      </c>
      <c r="G319">
        <v>2</v>
      </c>
      <c r="H319">
        <v>4</v>
      </c>
      <c r="I319">
        <v>5</v>
      </c>
      <c r="J319">
        <v>2</v>
      </c>
      <c r="K319">
        <v>0</v>
      </c>
    </row>
    <row r="320" spans="1:11" x14ac:dyDescent="0.25">
      <c r="A320" t="s">
        <v>23</v>
      </c>
      <c r="B320" t="s">
        <v>147</v>
      </c>
      <c r="C320" t="s">
        <v>122</v>
      </c>
      <c r="D320" t="s">
        <v>134</v>
      </c>
      <c r="E320">
        <v>2013</v>
      </c>
      <c r="F320">
        <v>12</v>
      </c>
      <c r="G320">
        <v>20</v>
      </c>
      <c r="H320">
        <v>18</v>
      </c>
      <c r="I320">
        <v>10</v>
      </c>
      <c r="J320">
        <v>10</v>
      </c>
      <c r="K320">
        <v>10</v>
      </c>
    </row>
    <row r="321" spans="1:11" x14ac:dyDescent="0.25">
      <c r="A321" t="s">
        <v>24</v>
      </c>
      <c r="B321" t="s">
        <v>147</v>
      </c>
      <c r="C321" t="s">
        <v>122</v>
      </c>
      <c r="D321" t="s">
        <v>128</v>
      </c>
      <c r="E321">
        <v>2013</v>
      </c>
      <c r="F321" t="s">
        <v>37</v>
      </c>
      <c r="G321" t="s">
        <v>37</v>
      </c>
      <c r="H321" t="s">
        <v>37</v>
      </c>
      <c r="I321" t="s">
        <v>37</v>
      </c>
      <c r="J321" t="s">
        <v>37</v>
      </c>
      <c r="K321" t="s">
        <v>37</v>
      </c>
    </row>
    <row r="322" spans="1:11" x14ac:dyDescent="0.25">
      <c r="A322" t="s">
        <v>25</v>
      </c>
      <c r="B322" t="s">
        <v>147</v>
      </c>
      <c r="C322" t="s">
        <v>120</v>
      </c>
      <c r="D322" t="s">
        <v>127</v>
      </c>
      <c r="E322">
        <v>2013</v>
      </c>
      <c r="F322">
        <v>1</v>
      </c>
      <c r="G322">
        <v>4</v>
      </c>
      <c r="H322">
        <v>2</v>
      </c>
      <c r="I322">
        <v>5</v>
      </c>
      <c r="J322">
        <v>3</v>
      </c>
      <c r="K322">
        <v>1</v>
      </c>
    </row>
    <row r="323" spans="1:11" x14ac:dyDescent="0.25">
      <c r="A323" t="s">
        <v>26</v>
      </c>
      <c r="B323" t="s">
        <v>147</v>
      </c>
      <c r="C323" t="s">
        <v>120</v>
      </c>
      <c r="D323" t="s">
        <v>127</v>
      </c>
      <c r="E323">
        <v>2013</v>
      </c>
      <c r="F323">
        <v>13</v>
      </c>
      <c r="G323">
        <v>4</v>
      </c>
      <c r="H323">
        <v>4</v>
      </c>
      <c r="I323">
        <v>7</v>
      </c>
      <c r="J323">
        <v>2</v>
      </c>
      <c r="K323">
        <v>2</v>
      </c>
    </row>
    <row r="324" spans="1:11" x14ac:dyDescent="0.25">
      <c r="A324" t="s">
        <v>27</v>
      </c>
      <c r="B324" t="s">
        <v>147</v>
      </c>
      <c r="C324" t="s">
        <v>120</v>
      </c>
      <c r="D324" t="s">
        <v>127</v>
      </c>
      <c r="E324">
        <v>2013</v>
      </c>
      <c r="F324">
        <v>5</v>
      </c>
      <c r="G324">
        <v>14</v>
      </c>
      <c r="H324">
        <v>20</v>
      </c>
      <c r="I324">
        <v>16</v>
      </c>
      <c r="J324">
        <v>10</v>
      </c>
      <c r="K324">
        <v>4</v>
      </c>
    </row>
    <row r="325" spans="1:11" x14ac:dyDescent="0.25">
      <c r="A325" t="s">
        <v>28</v>
      </c>
      <c r="B325" t="s">
        <v>147</v>
      </c>
      <c r="C325" t="s">
        <v>120</v>
      </c>
      <c r="D325" t="s">
        <v>132</v>
      </c>
      <c r="E325">
        <v>2013</v>
      </c>
      <c r="F325" t="s">
        <v>37</v>
      </c>
      <c r="G325" t="s">
        <v>37</v>
      </c>
      <c r="H325" t="s">
        <v>37</v>
      </c>
      <c r="I325" t="s">
        <v>37</v>
      </c>
      <c r="J325" t="s">
        <v>37</v>
      </c>
      <c r="K325" t="s">
        <v>37</v>
      </c>
    </row>
    <row r="326" spans="1:11" x14ac:dyDescent="0.25">
      <c r="A326" t="s">
        <v>29</v>
      </c>
      <c r="B326" t="s">
        <v>147</v>
      </c>
      <c r="C326" t="s">
        <v>120</v>
      </c>
      <c r="D326" t="s">
        <v>132</v>
      </c>
      <c r="E326">
        <v>2013</v>
      </c>
      <c r="F326" t="s">
        <v>37</v>
      </c>
      <c r="G326" t="s">
        <v>37</v>
      </c>
      <c r="H326" t="s">
        <v>37</v>
      </c>
      <c r="I326" t="s">
        <v>37</v>
      </c>
      <c r="J326" t="s">
        <v>37</v>
      </c>
      <c r="K326" t="s">
        <v>37</v>
      </c>
    </row>
    <row r="327" spans="1:11" x14ac:dyDescent="0.25">
      <c r="A327" t="s">
        <v>30</v>
      </c>
      <c r="B327" t="s">
        <v>147</v>
      </c>
      <c r="C327" t="s">
        <v>120</v>
      </c>
      <c r="D327" t="s">
        <v>127</v>
      </c>
      <c r="E327">
        <v>2013</v>
      </c>
      <c r="F327">
        <v>0</v>
      </c>
      <c r="G327">
        <v>1</v>
      </c>
      <c r="H327">
        <v>2</v>
      </c>
      <c r="I327">
        <v>3</v>
      </c>
      <c r="J327">
        <v>0</v>
      </c>
      <c r="K327">
        <v>1</v>
      </c>
    </row>
    <row r="328" spans="1:11" x14ac:dyDescent="0.25">
      <c r="A328" t="s">
        <v>31</v>
      </c>
      <c r="B328" t="s">
        <v>147</v>
      </c>
      <c r="C328" t="s">
        <v>120</v>
      </c>
      <c r="D328" t="s">
        <v>127</v>
      </c>
      <c r="E328">
        <v>2013</v>
      </c>
      <c r="F328">
        <v>17</v>
      </c>
      <c r="G328">
        <v>36</v>
      </c>
      <c r="H328">
        <v>26</v>
      </c>
      <c r="I328">
        <v>31</v>
      </c>
      <c r="J328">
        <v>19</v>
      </c>
      <c r="K328">
        <v>17</v>
      </c>
    </row>
    <row r="329" spans="1:11" x14ac:dyDescent="0.25">
      <c r="A329" t="s">
        <v>32</v>
      </c>
      <c r="B329" t="s">
        <v>147</v>
      </c>
      <c r="C329" t="s">
        <v>121</v>
      </c>
      <c r="D329" t="s">
        <v>62</v>
      </c>
      <c r="E329">
        <v>2013</v>
      </c>
      <c r="F329">
        <v>5</v>
      </c>
      <c r="G329">
        <v>18</v>
      </c>
      <c r="H329">
        <v>15</v>
      </c>
      <c r="I329">
        <v>20</v>
      </c>
      <c r="J329">
        <v>12</v>
      </c>
      <c r="K329">
        <v>6</v>
      </c>
    </row>
    <row r="330" spans="1:11" x14ac:dyDescent="0.25">
      <c r="A330" t="s">
        <v>33</v>
      </c>
      <c r="B330" t="s">
        <v>147</v>
      </c>
      <c r="C330" t="s">
        <v>121</v>
      </c>
      <c r="D330" t="s">
        <v>128</v>
      </c>
      <c r="E330">
        <v>2013</v>
      </c>
      <c r="F330">
        <v>0</v>
      </c>
      <c r="G330">
        <v>0</v>
      </c>
      <c r="H330">
        <v>2</v>
      </c>
      <c r="I330">
        <v>2</v>
      </c>
      <c r="J330">
        <v>0</v>
      </c>
      <c r="K330">
        <v>0</v>
      </c>
    </row>
    <row r="331" spans="1:11" x14ac:dyDescent="0.25">
      <c r="A331" t="s">
        <v>34</v>
      </c>
      <c r="B331" t="s">
        <v>147</v>
      </c>
      <c r="C331" t="s">
        <v>121</v>
      </c>
      <c r="D331" t="s">
        <v>136</v>
      </c>
      <c r="E331">
        <v>2013</v>
      </c>
      <c r="F331" t="s">
        <v>37</v>
      </c>
      <c r="G331" t="s">
        <v>37</v>
      </c>
      <c r="H331" t="s">
        <v>37</v>
      </c>
      <c r="I331" t="s">
        <v>37</v>
      </c>
      <c r="J331" t="s">
        <v>37</v>
      </c>
      <c r="K331" t="s">
        <v>37</v>
      </c>
    </row>
    <row r="332" spans="1:11" x14ac:dyDescent="0.25">
      <c r="A332" t="s">
        <v>35</v>
      </c>
      <c r="B332" t="s">
        <v>147</v>
      </c>
      <c r="C332" t="s">
        <v>121</v>
      </c>
      <c r="D332" t="s">
        <v>136</v>
      </c>
      <c r="E332">
        <v>2013</v>
      </c>
      <c r="F332">
        <v>3</v>
      </c>
      <c r="G332">
        <v>1</v>
      </c>
      <c r="H332">
        <v>0</v>
      </c>
      <c r="I332">
        <v>0</v>
      </c>
      <c r="J332">
        <v>0</v>
      </c>
      <c r="K332">
        <v>0</v>
      </c>
    </row>
    <row r="333" spans="1:11" x14ac:dyDescent="0.25">
      <c r="A333" t="s">
        <v>38</v>
      </c>
      <c r="B333" t="s">
        <v>147</v>
      </c>
      <c r="C333" t="s">
        <v>120</v>
      </c>
      <c r="D333" t="s">
        <v>65</v>
      </c>
      <c r="E333">
        <v>2013</v>
      </c>
      <c r="F333">
        <v>6</v>
      </c>
      <c r="G333">
        <v>17</v>
      </c>
      <c r="H333">
        <v>3</v>
      </c>
      <c r="I333">
        <v>7</v>
      </c>
      <c r="J333">
        <v>8</v>
      </c>
      <c r="K333">
        <v>9</v>
      </c>
    </row>
    <row r="334" spans="1:11" x14ac:dyDescent="0.25">
      <c r="A334" t="s">
        <v>39</v>
      </c>
      <c r="B334" t="s">
        <v>147</v>
      </c>
      <c r="C334" t="s">
        <v>120</v>
      </c>
      <c r="D334" t="s">
        <v>135</v>
      </c>
      <c r="E334">
        <v>2013</v>
      </c>
      <c r="F334">
        <v>7</v>
      </c>
      <c r="G334">
        <v>10</v>
      </c>
      <c r="H334">
        <v>8</v>
      </c>
      <c r="I334">
        <v>10</v>
      </c>
      <c r="J334">
        <v>4</v>
      </c>
      <c r="K334">
        <v>6</v>
      </c>
    </row>
    <row r="335" spans="1:11" x14ac:dyDescent="0.25">
      <c r="A335" t="s">
        <v>40</v>
      </c>
      <c r="B335" t="s">
        <v>147</v>
      </c>
      <c r="C335" t="s">
        <v>120</v>
      </c>
      <c r="D335" t="s">
        <v>127</v>
      </c>
      <c r="E335">
        <v>2013</v>
      </c>
      <c r="F335" t="s">
        <v>37</v>
      </c>
      <c r="G335" t="s">
        <v>37</v>
      </c>
      <c r="H335" t="s">
        <v>37</v>
      </c>
      <c r="I335" t="s">
        <v>37</v>
      </c>
      <c r="J335" t="s">
        <v>37</v>
      </c>
      <c r="K335" t="s">
        <v>37</v>
      </c>
    </row>
    <row r="336" spans="1:11" x14ac:dyDescent="0.25">
      <c r="A336" t="s">
        <v>1</v>
      </c>
      <c r="B336" t="s">
        <v>146</v>
      </c>
      <c r="C336" t="s">
        <v>119</v>
      </c>
      <c r="D336" t="s">
        <v>131</v>
      </c>
      <c r="E336">
        <v>2014</v>
      </c>
      <c r="F336">
        <v>3</v>
      </c>
      <c r="G336">
        <v>23</v>
      </c>
      <c r="H336">
        <v>17</v>
      </c>
      <c r="I336">
        <v>26</v>
      </c>
      <c r="J336">
        <v>5</v>
      </c>
      <c r="K336">
        <v>18</v>
      </c>
    </row>
    <row r="337" spans="1:11" x14ac:dyDescent="0.25">
      <c r="A337" t="s">
        <v>2</v>
      </c>
      <c r="B337" t="s">
        <v>146</v>
      </c>
      <c r="C337" t="s">
        <v>123</v>
      </c>
      <c r="D337" t="s">
        <v>129</v>
      </c>
      <c r="E337">
        <v>2014</v>
      </c>
      <c r="F337" t="s">
        <v>37</v>
      </c>
      <c r="G337" t="s">
        <v>37</v>
      </c>
      <c r="H337" t="s">
        <v>37</v>
      </c>
      <c r="I337" t="s">
        <v>37</v>
      </c>
      <c r="J337" t="s">
        <v>37</v>
      </c>
      <c r="K337" t="s">
        <v>37</v>
      </c>
    </row>
    <row r="338" spans="1:11" x14ac:dyDescent="0.25">
      <c r="A338" t="s">
        <v>77</v>
      </c>
      <c r="B338" t="s">
        <v>146</v>
      </c>
      <c r="C338" t="s">
        <v>123</v>
      </c>
      <c r="D338" t="s">
        <v>131</v>
      </c>
      <c r="E338">
        <v>2014</v>
      </c>
      <c r="F338">
        <v>12</v>
      </c>
      <c r="G338">
        <v>23</v>
      </c>
      <c r="H338">
        <v>18</v>
      </c>
      <c r="I338">
        <v>21</v>
      </c>
      <c r="J338">
        <v>14</v>
      </c>
      <c r="K338">
        <v>9</v>
      </c>
    </row>
    <row r="339" spans="1:11" x14ac:dyDescent="0.25">
      <c r="A339" t="s">
        <v>3</v>
      </c>
      <c r="B339" t="s">
        <v>146</v>
      </c>
      <c r="C339" t="s">
        <v>123</v>
      </c>
      <c r="D339" t="s">
        <v>131</v>
      </c>
      <c r="E339">
        <v>2014</v>
      </c>
      <c r="F339">
        <v>1</v>
      </c>
      <c r="G339">
        <v>2</v>
      </c>
      <c r="H339">
        <v>6</v>
      </c>
      <c r="I339">
        <v>4</v>
      </c>
      <c r="J339">
        <v>1</v>
      </c>
      <c r="K339">
        <v>1</v>
      </c>
    </row>
    <row r="340" spans="1:11" x14ac:dyDescent="0.25">
      <c r="A340" t="s">
        <v>4</v>
      </c>
      <c r="B340" t="s">
        <v>146</v>
      </c>
      <c r="C340" t="s">
        <v>123</v>
      </c>
      <c r="D340" t="s">
        <v>131</v>
      </c>
      <c r="E340">
        <v>2014</v>
      </c>
      <c r="F340" t="s">
        <v>37</v>
      </c>
      <c r="G340" t="s">
        <v>37</v>
      </c>
      <c r="H340" t="s">
        <v>37</v>
      </c>
      <c r="I340" t="s">
        <v>37</v>
      </c>
      <c r="J340" t="s">
        <v>37</v>
      </c>
      <c r="K340" t="s">
        <v>37</v>
      </c>
    </row>
    <row r="341" spans="1:11" x14ac:dyDescent="0.25">
      <c r="A341" t="s">
        <v>5</v>
      </c>
      <c r="B341" t="s">
        <v>146</v>
      </c>
      <c r="C341" t="s">
        <v>123</v>
      </c>
      <c r="D341" t="s">
        <v>131</v>
      </c>
      <c r="E341">
        <v>2014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5">
      <c r="A342" t="s">
        <v>6</v>
      </c>
      <c r="B342" t="s">
        <v>146</v>
      </c>
      <c r="C342" t="s">
        <v>119</v>
      </c>
      <c r="D342" t="s">
        <v>133</v>
      </c>
      <c r="E342">
        <v>2014</v>
      </c>
      <c r="F342">
        <v>14</v>
      </c>
      <c r="G342">
        <v>36</v>
      </c>
      <c r="H342">
        <v>30</v>
      </c>
      <c r="I342">
        <v>25</v>
      </c>
      <c r="J342">
        <v>14</v>
      </c>
      <c r="K342">
        <v>22</v>
      </c>
    </row>
    <row r="343" spans="1:11" x14ac:dyDescent="0.25">
      <c r="A343" t="s">
        <v>11</v>
      </c>
      <c r="B343" t="s">
        <v>146</v>
      </c>
      <c r="C343" t="s">
        <v>119</v>
      </c>
      <c r="D343" t="s">
        <v>11</v>
      </c>
      <c r="E343">
        <v>2014</v>
      </c>
      <c r="F343" t="s">
        <v>37</v>
      </c>
      <c r="G343" t="s">
        <v>37</v>
      </c>
      <c r="H343" t="s">
        <v>37</v>
      </c>
      <c r="I343" t="s">
        <v>37</v>
      </c>
      <c r="J343" t="s">
        <v>37</v>
      </c>
      <c r="K343" t="s">
        <v>37</v>
      </c>
    </row>
    <row r="344" spans="1:11" x14ac:dyDescent="0.25">
      <c r="A344" t="s">
        <v>12</v>
      </c>
      <c r="B344" t="s">
        <v>146</v>
      </c>
      <c r="C344" t="s">
        <v>119</v>
      </c>
      <c r="D344" t="s">
        <v>91</v>
      </c>
      <c r="E344">
        <v>2014</v>
      </c>
      <c r="F344" t="s">
        <v>37</v>
      </c>
      <c r="G344" t="s">
        <v>37</v>
      </c>
      <c r="H344" t="s">
        <v>37</v>
      </c>
      <c r="I344" t="s">
        <v>37</v>
      </c>
      <c r="J344" t="s">
        <v>37</v>
      </c>
      <c r="K344" t="s">
        <v>37</v>
      </c>
    </row>
    <row r="345" spans="1:11" x14ac:dyDescent="0.25">
      <c r="A345" t="s">
        <v>13</v>
      </c>
      <c r="B345" t="s">
        <v>146</v>
      </c>
      <c r="C345" t="s">
        <v>119</v>
      </c>
      <c r="D345" t="s">
        <v>91</v>
      </c>
      <c r="E345">
        <v>2014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0</v>
      </c>
    </row>
    <row r="346" spans="1:11" x14ac:dyDescent="0.25">
      <c r="A346" t="s">
        <v>14</v>
      </c>
      <c r="B346" t="s">
        <v>146</v>
      </c>
      <c r="C346" t="s">
        <v>119</v>
      </c>
      <c r="D346" t="s">
        <v>135</v>
      </c>
      <c r="E346">
        <v>2014</v>
      </c>
      <c r="F346">
        <v>19</v>
      </c>
      <c r="G346">
        <v>13</v>
      </c>
      <c r="H346">
        <v>10</v>
      </c>
      <c r="I346">
        <v>14</v>
      </c>
      <c r="J346">
        <v>7</v>
      </c>
      <c r="K346">
        <v>6</v>
      </c>
    </row>
    <row r="347" spans="1:11" x14ac:dyDescent="0.25">
      <c r="A347" t="s">
        <v>15</v>
      </c>
      <c r="B347" t="s">
        <v>147</v>
      </c>
      <c r="C347" t="s">
        <v>122</v>
      </c>
      <c r="D347" t="s">
        <v>133</v>
      </c>
      <c r="E347">
        <v>2014</v>
      </c>
      <c r="F347">
        <v>0</v>
      </c>
      <c r="G347">
        <v>0</v>
      </c>
      <c r="H347">
        <v>1</v>
      </c>
      <c r="I347">
        <v>1</v>
      </c>
      <c r="J347">
        <v>0</v>
      </c>
      <c r="K347">
        <v>0</v>
      </c>
    </row>
    <row r="348" spans="1:11" x14ac:dyDescent="0.25">
      <c r="A348" t="s">
        <v>16</v>
      </c>
      <c r="B348" t="s">
        <v>147</v>
      </c>
      <c r="C348" t="s">
        <v>122</v>
      </c>
      <c r="D348" t="s">
        <v>133</v>
      </c>
      <c r="E348">
        <v>2014</v>
      </c>
      <c r="F348">
        <v>14</v>
      </c>
      <c r="G348">
        <v>30</v>
      </c>
      <c r="H348">
        <v>17</v>
      </c>
      <c r="I348">
        <v>14</v>
      </c>
      <c r="J348">
        <v>12</v>
      </c>
      <c r="K348">
        <v>18</v>
      </c>
    </row>
    <row r="349" spans="1:11" x14ac:dyDescent="0.25">
      <c r="A349" t="s">
        <v>17</v>
      </c>
      <c r="B349" t="s">
        <v>147</v>
      </c>
      <c r="C349" t="s">
        <v>122</v>
      </c>
      <c r="D349" t="s">
        <v>126</v>
      </c>
      <c r="E349">
        <v>2014</v>
      </c>
      <c r="F349">
        <v>17</v>
      </c>
      <c r="G349">
        <v>50</v>
      </c>
      <c r="H349">
        <v>34</v>
      </c>
      <c r="I349">
        <v>24</v>
      </c>
      <c r="J349">
        <v>20</v>
      </c>
      <c r="K349">
        <v>30</v>
      </c>
    </row>
    <row r="350" spans="1:11" x14ac:dyDescent="0.25">
      <c r="A350" t="s">
        <v>18</v>
      </c>
      <c r="B350" t="s">
        <v>147</v>
      </c>
      <c r="C350" t="s">
        <v>122</v>
      </c>
      <c r="D350" t="s">
        <v>126</v>
      </c>
      <c r="E350">
        <v>2014</v>
      </c>
      <c r="F350">
        <v>0</v>
      </c>
      <c r="G350">
        <v>5</v>
      </c>
      <c r="H350">
        <v>0</v>
      </c>
      <c r="I350">
        <v>1</v>
      </c>
      <c r="J350">
        <v>1</v>
      </c>
      <c r="K350">
        <v>4</v>
      </c>
    </row>
    <row r="351" spans="1:11" x14ac:dyDescent="0.25">
      <c r="A351" t="s">
        <v>19</v>
      </c>
      <c r="B351" t="s">
        <v>147</v>
      </c>
      <c r="C351" t="s">
        <v>122</v>
      </c>
      <c r="D351" t="s">
        <v>126</v>
      </c>
      <c r="E351">
        <v>2014</v>
      </c>
      <c r="F351">
        <v>10</v>
      </c>
      <c r="G351">
        <v>3</v>
      </c>
      <c r="H351">
        <v>2</v>
      </c>
      <c r="I351">
        <v>8</v>
      </c>
      <c r="J351">
        <v>1</v>
      </c>
      <c r="K351">
        <v>2</v>
      </c>
    </row>
    <row r="352" spans="1:11" x14ac:dyDescent="0.25">
      <c r="A352" t="s">
        <v>20</v>
      </c>
      <c r="B352" t="s">
        <v>147</v>
      </c>
      <c r="C352" t="s">
        <v>122</v>
      </c>
      <c r="D352" t="s">
        <v>126</v>
      </c>
      <c r="E352">
        <v>2014</v>
      </c>
      <c r="F352">
        <v>1</v>
      </c>
      <c r="G352">
        <v>5</v>
      </c>
      <c r="H352">
        <v>0</v>
      </c>
      <c r="I352">
        <v>2</v>
      </c>
      <c r="J352">
        <v>3</v>
      </c>
      <c r="K352">
        <v>2</v>
      </c>
    </row>
    <row r="353" spans="1:11" x14ac:dyDescent="0.25">
      <c r="A353" t="s">
        <v>21</v>
      </c>
      <c r="B353" t="s">
        <v>147</v>
      </c>
      <c r="C353" t="s">
        <v>122</v>
      </c>
      <c r="D353" t="s">
        <v>130</v>
      </c>
      <c r="E353">
        <v>2014</v>
      </c>
      <c r="F353" t="s">
        <v>37</v>
      </c>
      <c r="G353" t="s">
        <v>37</v>
      </c>
      <c r="H353" t="s">
        <v>37</v>
      </c>
      <c r="I353" t="s">
        <v>37</v>
      </c>
      <c r="J353" t="s">
        <v>37</v>
      </c>
      <c r="K353" t="s">
        <v>37</v>
      </c>
    </row>
    <row r="354" spans="1:11" x14ac:dyDescent="0.25">
      <c r="A354" t="s">
        <v>22</v>
      </c>
      <c r="B354" t="s">
        <v>147</v>
      </c>
      <c r="C354" t="s">
        <v>122</v>
      </c>
      <c r="D354" t="s">
        <v>134</v>
      </c>
      <c r="E354">
        <v>2014</v>
      </c>
      <c r="F354">
        <v>2</v>
      </c>
      <c r="G354">
        <v>0</v>
      </c>
      <c r="H354">
        <v>0</v>
      </c>
      <c r="I354">
        <v>2</v>
      </c>
      <c r="J354">
        <v>0</v>
      </c>
      <c r="K354">
        <v>0</v>
      </c>
    </row>
    <row r="355" spans="1:11" x14ac:dyDescent="0.25">
      <c r="A355" t="s">
        <v>23</v>
      </c>
      <c r="B355" t="s">
        <v>147</v>
      </c>
      <c r="C355" t="s">
        <v>122</v>
      </c>
      <c r="D355" t="s">
        <v>134</v>
      </c>
      <c r="E355">
        <v>2014</v>
      </c>
      <c r="F355">
        <v>12</v>
      </c>
      <c r="G355">
        <v>12</v>
      </c>
      <c r="H355">
        <v>9</v>
      </c>
      <c r="I355">
        <v>17</v>
      </c>
      <c r="J355">
        <v>6</v>
      </c>
      <c r="K355">
        <v>6</v>
      </c>
    </row>
    <row r="356" spans="1:11" x14ac:dyDescent="0.25">
      <c r="A356" t="s">
        <v>24</v>
      </c>
      <c r="B356" t="s">
        <v>147</v>
      </c>
      <c r="C356" t="s">
        <v>122</v>
      </c>
      <c r="D356" t="s">
        <v>128</v>
      </c>
      <c r="E356">
        <v>2014</v>
      </c>
      <c r="F356" t="s">
        <v>7</v>
      </c>
      <c r="G356" t="s">
        <v>8</v>
      </c>
      <c r="H356" t="s">
        <v>9</v>
      </c>
      <c r="I356" t="s">
        <v>10</v>
      </c>
    </row>
    <row r="357" spans="1:11" x14ac:dyDescent="0.25">
      <c r="A357" t="s">
        <v>25</v>
      </c>
      <c r="B357" t="s">
        <v>147</v>
      </c>
      <c r="C357" t="s">
        <v>120</v>
      </c>
      <c r="D357" t="s">
        <v>127</v>
      </c>
      <c r="E357">
        <v>2014</v>
      </c>
      <c r="F357">
        <v>2</v>
      </c>
      <c r="G357">
        <v>2</v>
      </c>
      <c r="H357">
        <v>9</v>
      </c>
      <c r="I357">
        <v>4</v>
      </c>
      <c r="J357">
        <v>1</v>
      </c>
      <c r="K357">
        <v>1</v>
      </c>
    </row>
    <row r="358" spans="1:11" x14ac:dyDescent="0.25">
      <c r="A358" t="s">
        <v>26</v>
      </c>
      <c r="B358" t="s">
        <v>147</v>
      </c>
      <c r="C358" t="s">
        <v>120</v>
      </c>
      <c r="D358" t="s">
        <v>127</v>
      </c>
      <c r="E358">
        <v>2014</v>
      </c>
      <c r="F358">
        <v>13</v>
      </c>
      <c r="G358">
        <v>17</v>
      </c>
      <c r="H358">
        <v>11</v>
      </c>
      <c r="I358">
        <v>10</v>
      </c>
      <c r="J358">
        <v>14</v>
      </c>
      <c r="K358">
        <v>3</v>
      </c>
    </row>
    <row r="359" spans="1:11" x14ac:dyDescent="0.25">
      <c r="A359" t="s">
        <v>27</v>
      </c>
      <c r="B359" t="s">
        <v>147</v>
      </c>
      <c r="C359" t="s">
        <v>120</v>
      </c>
      <c r="D359" t="s">
        <v>127</v>
      </c>
      <c r="E359">
        <v>2014</v>
      </c>
      <c r="F359">
        <v>16</v>
      </c>
      <c r="G359">
        <v>18</v>
      </c>
      <c r="H359">
        <v>9</v>
      </c>
      <c r="I359">
        <v>13</v>
      </c>
      <c r="J359">
        <v>11</v>
      </c>
      <c r="K359">
        <v>7</v>
      </c>
    </row>
    <row r="360" spans="1:11" x14ac:dyDescent="0.25">
      <c r="A360" t="s">
        <v>28</v>
      </c>
      <c r="B360" t="s">
        <v>147</v>
      </c>
      <c r="C360" t="s">
        <v>120</v>
      </c>
      <c r="D360" t="s">
        <v>132</v>
      </c>
      <c r="E360">
        <v>2014</v>
      </c>
      <c r="F360" t="s">
        <v>37</v>
      </c>
      <c r="G360" t="s">
        <v>37</v>
      </c>
      <c r="H360" t="s">
        <v>37</v>
      </c>
      <c r="I360" t="s">
        <v>37</v>
      </c>
      <c r="J360" t="s">
        <v>37</v>
      </c>
      <c r="K360" t="s">
        <v>37</v>
      </c>
    </row>
    <row r="361" spans="1:11" x14ac:dyDescent="0.25">
      <c r="A361" t="s">
        <v>29</v>
      </c>
      <c r="B361" t="s">
        <v>147</v>
      </c>
      <c r="C361" t="s">
        <v>120</v>
      </c>
      <c r="D361" t="s">
        <v>132</v>
      </c>
      <c r="E361">
        <v>2014</v>
      </c>
      <c r="F361" t="s">
        <v>37</v>
      </c>
      <c r="G361" t="s">
        <v>37</v>
      </c>
      <c r="H361" t="s">
        <v>37</v>
      </c>
      <c r="I361" t="s">
        <v>37</v>
      </c>
      <c r="J361" t="s">
        <v>37</v>
      </c>
      <c r="K361" t="s">
        <v>37</v>
      </c>
    </row>
    <row r="362" spans="1:11" x14ac:dyDescent="0.25">
      <c r="A362" t="s">
        <v>30</v>
      </c>
      <c r="B362" t="s">
        <v>147</v>
      </c>
      <c r="C362" t="s">
        <v>120</v>
      </c>
      <c r="D362" t="s">
        <v>127</v>
      </c>
      <c r="E362">
        <v>2014</v>
      </c>
      <c r="F362" t="s">
        <v>37</v>
      </c>
      <c r="G362" t="s">
        <v>37</v>
      </c>
      <c r="H362" t="s">
        <v>37</v>
      </c>
      <c r="I362" t="s">
        <v>37</v>
      </c>
      <c r="J362" t="s">
        <v>37</v>
      </c>
      <c r="K362" t="s">
        <v>37</v>
      </c>
    </row>
    <row r="363" spans="1:11" x14ac:dyDescent="0.25">
      <c r="A363" t="s">
        <v>31</v>
      </c>
      <c r="B363" t="s">
        <v>147</v>
      </c>
      <c r="C363" t="s">
        <v>120</v>
      </c>
      <c r="D363" t="s">
        <v>127</v>
      </c>
      <c r="E363">
        <v>2014</v>
      </c>
      <c r="F363">
        <v>17</v>
      </c>
      <c r="G363">
        <v>23</v>
      </c>
      <c r="H363">
        <v>24</v>
      </c>
      <c r="I363">
        <v>26</v>
      </c>
      <c r="J363">
        <v>15</v>
      </c>
      <c r="K363">
        <v>8</v>
      </c>
    </row>
    <row r="364" spans="1:11" x14ac:dyDescent="0.25">
      <c r="A364" t="s">
        <v>32</v>
      </c>
      <c r="B364" t="s">
        <v>147</v>
      </c>
      <c r="C364" t="s">
        <v>121</v>
      </c>
      <c r="D364" t="s">
        <v>62</v>
      </c>
      <c r="E364">
        <v>2014</v>
      </c>
      <c r="F364">
        <v>27</v>
      </c>
      <c r="G364">
        <v>38</v>
      </c>
      <c r="H364">
        <v>24</v>
      </c>
      <c r="I364">
        <v>25</v>
      </c>
      <c r="J364">
        <v>15</v>
      </c>
      <c r="K364">
        <v>23</v>
      </c>
    </row>
    <row r="365" spans="1:11" x14ac:dyDescent="0.25">
      <c r="A365" t="s">
        <v>33</v>
      </c>
      <c r="B365" t="s">
        <v>147</v>
      </c>
      <c r="C365" t="s">
        <v>121</v>
      </c>
      <c r="D365" t="s">
        <v>128</v>
      </c>
      <c r="E365">
        <v>2014</v>
      </c>
      <c r="F365">
        <v>4</v>
      </c>
      <c r="G365">
        <v>6</v>
      </c>
      <c r="H365">
        <v>5</v>
      </c>
      <c r="I365">
        <v>2</v>
      </c>
      <c r="J365">
        <v>3</v>
      </c>
      <c r="K365">
        <v>3</v>
      </c>
    </row>
    <row r="366" spans="1:11" x14ac:dyDescent="0.25">
      <c r="A366" t="s">
        <v>34</v>
      </c>
      <c r="B366" t="s">
        <v>147</v>
      </c>
      <c r="C366" t="s">
        <v>121</v>
      </c>
      <c r="D366" t="s">
        <v>136</v>
      </c>
      <c r="E366">
        <v>2014</v>
      </c>
      <c r="F366" t="s">
        <v>37</v>
      </c>
      <c r="G366" t="s">
        <v>37</v>
      </c>
      <c r="H366" t="s">
        <v>37</v>
      </c>
      <c r="I366" t="s">
        <v>37</v>
      </c>
      <c r="J366" t="s">
        <v>37</v>
      </c>
      <c r="K366" t="s">
        <v>37</v>
      </c>
    </row>
    <row r="367" spans="1:11" x14ac:dyDescent="0.25">
      <c r="A367" t="s">
        <v>35</v>
      </c>
      <c r="B367" t="s">
        <v>147</v>
      </c>
      <c r="C367" t="s">
        <v>121</v>
      </c>
      <c r="D367" t="s">
        <v>136</v>
      </c>
      <c r="E367">
        <v>2014</v>
      </c>
      <c r="F367" t="s">
        <v>37</v>
      </c>
      <c r="G367" t="s">
        <v>37</v>
      </c>
      <c r="H367" t="s">
        <v>37</v>
      </c>
      <c r="I367" t="s">
        <v>37</v>
      </c>
      <c r="J367" t="s">
        <v>37</v>
      </c>
      <c r="K367" t="s">
        <v>37</v>
      </c>
    </row>
    <row r="368" spans="1:11" x14ac:dyDescent="0.25">
      <c r="A368" t="s">
        <v>38</v>
      </c>
      <c r="B368" t="s">
        <v>147</v>
      </c>
      <c r="C368" t="s">
        <v>120</v>
      </c>
      <c r="D368" t="s">
        <v>65</v>
      </c>
      <c r="E368">
        <v>2014</v>
      </c>
      <c r="F368">
        <v>7</v>
      </c>
      <c r="G368">
        <v>9</v>
      </c>
      <c r="H368">
        <v>3</v>
      </c>
      <c r="I368">
        <v>10</v>
      </c>
      <c r="J368">
        <v>9</v>
      </c>
      <c r="K368">
        <v>4</v>
      </c>
    </row>
    <row r="369" spans="1:11" x14ac:dyDescent="0.25">
      <c r="A369" t="s">
        <v>39</v>
      </c>
      <c r="B369" t="s">
        <v>147</v>
      </c>
      <c r="C369" t="s">
        <v>120</v>
      </c>
      <c r="D369" t="s">
        <v>135</v>
      </c>
      <c r="E369">
        <v>2014</v>
      </c>
      <c r="F369">
        <v>5</v>
      </c>
      <c r="G369">
        <v>12</v>
      </c>
      <c r="H369">
        <v>11</v>
      </c>
      <c r="I369">
        <v>16</v>
      </c>
      <c r="J369">
        <v>4</v>
      </c>
      <c r="K369">
        <v>8</v>
      </c>
    </row>
    <row r="370" spans="1:11" x14ac:dyDescent="0.25">
      <c r="A370" t="s">
        <v>40</v>
      </c>
      <c r="B370" t="s">
        <v>147</v>
      </c>
      <c r="C370" t="s">
        <v>120</v>
      </c>
      <c r="D370" t="s">
        <v>127</v>
      </c>
      <c r="E370">
        <v>2014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25">
      <c r="A371" t="s">
        <v>1</v>
      </c>
      <c r="B371" t="s">
        <v>146</v>
      </c>
      <c r="C371" t="s">
        <v>119</v>
      </c>
      <c r="D371" t="s">
        <v>131</v>
      </c>
      <c r="E371">
        <v>2015</v>
      </c>
      <c r="F371">
        <v>11</v>
      </c>
      <c r="G371">
        <v>30</v>
      </c>
      <c r="H371">
        <v>21</v>
      </c>
      <c r="I371">
        <v>36</v>
      </c>
      <c r="J371">
        <v>14</v>
      </c>
      <c r="K371">
        <v>17</v>
      </c>
    </row>
    <row r="372" spans="1:11" x14ac:dyDescent="0.25">
      <c r="A372" t="s">
        <v>2</v>
      </c>
      <c r="B372" t="s">
        <v>146</v>
      </c>
      <c r="C372" t="s">
        <v>123</v>
      </c>
      <c r="D372" t="s">
        <v>129</v>
      </c>
      <c r="E372">
        <v>2015</v>
      </c>
      <c r="F372" t="s">
        <v>37</v>
      </c>
      <c r="G372" t="s">
        <v>37</v>
      </c>
      <c r="H372" t="s">
        <v>37</v>
      </c>
      <c r="I372" t="s">
        <v>37</v>
      </c>
      <c r="J372" t="s">
        <v>37</v>
      </c>
      <c r="K372" t="s">
        <v>37</v>
      </c>
    </row>
    <row r="373" spans="1:11" x14ac:dyDescent="0.25">
      <c r="A373" t="s">
        <v>77</v>
      </c>
      <c r="B373" t="s">
        <v>146</v>
      </c>
      <c r="C373" t="s">
        <v>123</v>
      </c>
      <c r="D373" t="s">
        <v>131</v>
      </c>
      <c r="E373">
        <v>2015</v>
      </c>
      <c r="F373">
        <v>13</v>
      </c>
      <c r="G373">
        <v>32</v>
      </c>
      <c r="H373">
        <v>42</v>
      </c>
      <c r="I373">
        <v>45</v>
      </c>
      <c r="J373">
        <v>10</v>
      </c>
      <c r="K373">
        <v>22</v>
      </c>
    </row>
    <row r="374" spans="1:11" x14ac:dyDescent="0.25">
      <c r="A374" t="s">
        <v>3</v>
      </c>
      <c r="B374" t="s">
        <v>146</v>
      </c>
      <c r="C374" t="s">
        <v>123</v>
      </c>
      <c r="D374" t="s">
        <v>131</v>
      </c>
      <c r="E374">
        <v>2015</v>
      </c>
      <c r="F374">
        <v>3</v>
      </c>
      <c r="G374">
        <v>1</v>
      </c>
      <c r="H374">
        <v>2</v>
      </c>
      <c r="I374">
        <v>3</v>
      </c>
      <c r="J374">
        <v>0</v>
      </c>
      <c r="K374">
        <v>1</v>
      </c>
    </row>
    <row r="375" spans="1:11" x14ac:dyDescent="0.25">
      <c r="A375" t="s">
        <v>4</v>
      </c>
      <c r="B375" t="s">
        <v>146</v>
      </c>
      <c r="C375" t="s">
        <v>123</v>
      </c>
      <c r="D375" t="s">
        <v>131</v>
      </c>
      <c r="E375">
        <v>2015</v>
      </c>
      <c r="F375" t="s">
        <v>37</v>
      </c>
      <c r="G375" t="s">
        <v>37</v>
      </c>
      <c r="H375" t="s">
        <v>37</v>
      </c>
      <c r="I375" t="s">
        <v>37</v>
      </c>
      <c r="J375" t="s">
        <v>37</v>
      </c>
      <c r="K375" t="s">
        <v>37</v>
      </c>
    </row>
    <row r="376" spans="1:11" x14ac:dyDescent="0.25">
      <c r="A376" t="s">
        <v>5</v>
      </c>
      <c r="B376" t="s">
        <v>146</v>
      </c>
      <c r="C376" t="s">
        <v>123</v>
      </c>
      <c r="D376" t="s">
        <v>131</v>
      </c>
      <c r="E376">
        <v>2015</v>
      </c>
      <c r="F376">
        <v>0</v>
      </c>
      <c r="G376">
        <v>11</v>
      </c>
      <c r="H376">
        <v>5</v>
      </c>
      <c r="I376">
        <v>9</v>
      </c>
      <c r="J376">
        <v>5</v>
      </c>
      <c r="K376">
        <v>6</v>
      </c>
    </row>
    <row r="377" spans="1:11" x14ac:dyDescent="0.25">
      <c r="A377" t="s">
        <v>6</v>
      </c>
      <c r="B377" t="s">
        <v>146</v>
      </c>
      <c r="C377" t="s">
        <v>119</v>
      </c>
      <c r="D377" t="s">
        <v>133</v>
      </c>
      <c r="E377">
        <v>2015</v>
      </c>
      <c r="F377">
        <v>51</v>
      </c>
      <c r="G377">
        <v>45</v>
      </c>
      <c r="H377">
        <v>30</v>
      </c>
      <c r="I377">
        <v>42</v>
      </c>
      <c r="J377">
        <v>17</v>
      </c>
      <c r="K377">
        <v>28</v>
      </c>
    </row>
    <row r="378" spans="1:11" x14ac:dyDescent="0.25">
      <c r="A378" t="s">
        <v>11</v>
      </c>
      <c r="B378" t="s">
        <v>146</v>
      </c>
      <c r="C378" t="s">
        <v>119</v>
      </c>
      <c r="D378" t="s">
        <v>11</v>
      </c>
      <c r="E378">
        <v>2015</v>
      </c>
      <c r="F378">
        <v>50</v>
      </c>
      <c r="G378">
        <v>42</v>
      </c>
      <c r="H378">
        <v>70</v>
      </c>
      <c r="I378">
        <v>83</v>
      </c>
      <c r="J378">
        <v>10</v>
      </c>
      <c r="K378">
        <v>32</v>
      </c>
    </row>
    <row r="379" spans="1:11" x14ac:dyDescent="0.25">
      <c r="A379" t="s">
        <v>12</v>
      </c>
      <c r="B379" t="s">
        <v>146</v>
      </c>
      <c r="C379" t="s">
        <v>119</v>
      </c>
      <c r="D379" t="s">
        <v>91</v>
      </c>
      <c r="E379">
        <v>2015</v>
      </c>
      <c r="F379" t="s">
        <v>37</v>
      </c>
      <c r="G379" t="s">
        <v>37</v>
      </c>
      <c r="H379" t="s">
        <v>37</v>
      </c>
      <c r="I379" t="s">
        <v>37</v>
      </c>
      <c r="J379" t="s">
        <v>37</v>
      </c>
      <c r="K379" t="s">
        <v>37</v>
      </c>
    </row>
    <row r="380" spans="1:11" x14ac:dyDescent="0.25">
      <c r="A380" t="s">
        <v>13</v>
      </c>
      <c r="B380" t="s">
        <v>146</v>
      </c>
      <c r="C380" t="s">
        <v>119</v>
      </c>
      <c r="D380" t="s">
        <v>91</v>
      </c>
      <c r="E380">
        <v>2015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25">
      <c r="A381" t="s">
        <v>14</v>
      </c>
      <c r="B381" t="s">
        <v>146</v>
      </c>
      <c r="C381" t="s">
        <v>119</v>
      </c>
      <c r="D381" t="s">
        <v>135</v>
      </c>
      <c r="E381">
        <v>2015</v>
      </c>
      <c r="F381">
        <v>7</v>
      </c>
      <c r="G381">
        <v>18</v>
      </c>
      <c r="H381">
        <v>5</v>
      </c>
      <c r="I381">
        <v>7</v>
      </c>
      <c r="J381">
        <v>5</v>
      </c>
      <c r="K381">
        <v>13</v>
      </c>
    </row>
    <row r="382" spans="1:11" x14ac:dyDescent="0.25">
      <c r="A382" t="s">
        <v>15</v>
      </c>
      <c r="B382" t="s">
        <v>147</v>
      </c>
      <c r="C382" t="s">
        <v>122</v>
      </c>
      <c r="D382" t="s">
        <v>133</v>
      </c>
      <c r="E382">
        <v>2015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</row>
    <row r="383" spans="1:11" x14ac:dyDescent="0.25">
      <c r="A383" t="s">
        <v>16</v>
      </c>
      <c r="B383" t="s">
        <v>147</v>
      </c>
      <c r="C383" t="s">
        <v>122</v>
      </c>
      <c r="D383" t="s">
        <v>133</v>
      </c>
      <c r="E383">
        <v>2015</v>
      </c>
      <c r="F383">
        <v>25</v>
      </c>
      <c r="G383">
        <v>33</v>
      </c>
      <c r="H383">
        <v>21</v>
      </c>
      <c r="I383">
        <v>24</v>
      </c>
      <c r="J383">
        <v>16</v>
      </c>
      <c r="K383">
        <v>17</v>
      </c>
    </row>
    <row r="384" spans="1:11" x14ac:dyDescent="0.25">
      <c r="A384" t="s">
        <v>17</v>
      </c>
      <c r="B384" t="s">
        <v>147</v>
      </c>
      <c r="C384" t="s">
        <v>122</v>
      </c>
      <c r="D384" t="s">
        <v>126</v>
      </c>
      <c r="E384">
        <v>2015</v>
      </c>
      <c r="F384">
        <v>41</v>
      </c>
      <c r="G384">
        <v>73</v>
      </c>
      <c r="H384">
        <v>38</v>
      </c>
      <c r="I384">
        <v>52</v>
      </c>
      <c r="J384">
        <v>24</v>
      </c>
      <c r="K384">
        <v>49</v>
      </c>
    </row>
    <row r="385" spans="1:11" x14ac:dyDescent="0.25">
      <c r="A385" t="s">
        <v>18</v>
      </c>
      <c r="B385" t="s">
        <v>147</v>
      </c>
      <c r="C385" t="s">
        <v>122</v>
      </c>
      <c r="D385" t="s">
        <v>126</v>
      </c>
      <c r="E385">
        <v>2015</v>
      </c>
      <c r="F385">
        <v>3</v>
      </c>
      <c r="G385">
        <v>7</v>
      </c>
      <c r="H385">
        <v>0</v>
      </c>
      <c r="I385">
        <v>2</v>
      </c>
      <c r="J385">
        <v>5</v>
      </c>
      <c r="K385">
        <v>2</v>
      </c>
    </row>
    <row r="386" spans="1:11" x14ac:dyDescent="0.25">
      <c r="A386" t="s">
        <v>19</v>
      </c>
      <c r="B386" t="s">
        <v>147</v>
      </c>
      <c r="C386" t="s">
        <v>122</v>
      </c>
      <c r="D386" t="s">
        <v>126</v>
      </c>
      <c r="E386">
        <v>2015</v>
      </c>
      <c r="F386">
        <v>38</v>
      </c>
      <c r="G386">
        <v>19</v>
      </c>
      <c r="H386">
        <v>19</v>
      </c>
      <c r="I386">
        <v>17</v>
      </c>
      <c r="J386">
        <v>4</v>
      </c>
      <c r="K386">
        <v>15</v>
      </c>
    </row>
    <row r="387" spans="1:11" x14ac:dyDescent="0.25">
      <c r="A387" t="s">
        <v>20</v>
      </c>
      <c r="B387" t="s">
        <v>147</v>
      </c>
      <c r="C387" t="s">
        <v>122</v>
      </c>
      <c r="D387" t="s">
        <v>126</v>
      </c>
      <c r="E387">
        <v>2015</v>
      </c>
      <c r="F387">
        <v>4</v>
      </c>
      <c r="G387">
        <v>13</v>
      </c>
      <c r="H387">
        <v>4</v>
      </c>
      <c r="I387">
        <v>7</v>
      </c>
      <c r="J387">
        <v>5</v>
      </c>
      <c r="K387">
        <v>8</v>
      </c>
    </row>
    <row r="388" spans="1:11" x14ac:dyDescent="0.25">
      <c r="A388" t="s">
        <v>21</v>
      </c>
      <c r="B388" t="s">
        <v>147</v>
      </c>
      <c r="C388" t="s">
        <v>122</v>
      </c>
      <c r="D388" t="s">
        <v>130</v>
      </c>
      <c r="E388">
        <v>2015</v>
      </c>
      <c r="F388" t="s">
        <v>37</v>
      </c>
      <c r="G388" t="s">
        <v>37</v>
      </c>
      <c r="H388" t="s">
        <v>37</v>
      </c>
      <c r="I388" t="s">
        <v>37</v>
      </c>
      <c r="J388" t="s">
        <v>37</v>
      </c>
      <c r="K388" t="s">
        <v>37</v>
      </c>
    </row>
    <row r="389" spans="1:11" x14ac:dyDescent="0.25">
      <c r="A389" t="s">
        <v>22</v>
      </c>
      <c r="B389" t="s">
        <v>147</v>
      </c>
      <c r="C389" t="s">
        <v>122</v>
      </c>
      <c r="D389" t="s">
        <v>134</v>
      </c>
      <c r="E389">
        <v>2015</v>
      </c>
      <c r="F389">
        <v>2</v>
      </c>
      <c r="G389">
        <v>8</v>
      </c>
      <c r="H389">
        <v>3</v>
      </c>
      <c r="I389">
        <v>1</v>
      </c>
      <c r="J389">
        <v>2</v>
      </c>
      <c r="K389">
        <v>6</v>
      </c>
    </row>
    <row r="390" spans="1:11" x14ac:dyDescent="0.25">
      <c r="A390" t="s">
        <v>23</v>
      </c>
      <c r="B390" t="s">
        <v>147</v>
      </c>
      <c r="C390" t="s">
        <v>122</v>
      </c>
      <c r="D390" t="s">
        <v>134</v>
      </c>
      <c r="E390">
        <v>2015</v>
      </c>
      <c r="F390">
        <v>10</v>
      </c>
      <c r="G390">
        <v>28</v>
      </c>
      <c r="H390">
        <v>13</v>
      </c>
      <c r="I390">
        <v>23</v>
      </c>
      <c r="J390">
        <v>11</v>
      </c>
      <c r="K390">
        <v>17</v>
      </c>
    </row>
    <row r="391" spans="1:11" x14ac:dyDescent="0.25">
      <c r="A391" t="s">
        <v>24</v>
      </c>
      <c r="B391" t="s">
        <v>147</v>
      </c>
      <c r="C391" t="s">
        <v>122</v>
      </c>
      <c r="D391" t="s">
        <v>128</v>
      </c>
      <c r="E391">
        <v>2015</v>
      </c>
      <c r="F391" t="s">
        <v>37</v>
      </c>
      <c r="G391" t="s">
        <v>37</v>
      </c>
      <c r="H391" t="s">
        <v>37</v>
      </c>
      <c r="I391" t="s">
        <v>37</v>
      </c>
      <c r="J391" t="s">
        <v>37</v>
      </c>
      <c r="K391" t="s">
        <v>37</v>
      </c>
    </row>
    <row r="392" spans="1:11" x14ac:dyDescent="0.25">
      <c r="A392" t="s">
        <v>25</v>
      </c>
      <c r="B392" t="s">
        <v>147</v>
      </c>
      <c r="C392" t="s">
        <v>120</v>
      </c>
      <c r="D392" t="s">
        <v>127</v>
      </c>
      <c r="E392">
        <v>2015</v>
      </c>
      <c r="F392">
        <v>7</v>
      </c>
      <c r="G392">
        <v>5</v>
      </c>
      <c r="H392">
        <v>6</v>
      </c>
      <c r="I392">
        <v>5</v>
      </c>
      <c r="J392">
        <v>1</v>
      </c>
      <c r="K392">
        <v>4</v>
      </c>
    </row>
    <row r="393" spans="1:11" x14ac:dyDescent="0.25">
      <c r="A393" t="s">
        <v>26</v>
      </c>
      <c r="B393" t="s">
        <v>147</v>
      </c>
      <c r="C393" t="s">
        <v>120</v>
      </c>
      <c r="D393" t="s">
        <v>127</v>
      </c>
      <c r="E393">
        <v>2015</v>
      </c>
      <c r="F393">
        <v>5</v>
      </c>
      <c r="G393">
        <v>8</v>
      </c>
      <c r="H393">
        <v>4</v>
      </c>
      <c r="I393">
        <v>7</v>
      </c>
      <c r="J393">
        <v>2</v>
      </c>
      <c r="K393">
        <v>6</v>
      </c>
    </row>
    <row r="394" spans="1:11" x14ac:dyDescent="0.25">
      <c r="A394" t="s">
        <v>27</v>
      </c>
      <c r="B394" t="s">
        <v>147</v>
      </c>
      <c r="C394" t="s">
        <v>120</v>
      </c>
      <c r="D394" t="s">
        <v>127</v>
      </c>
      <c r="E394">
        <v>2015</v>
      </c>
      <c r="F394">
        <v>23</v>
      </c>
      <c r="G394">
        <v>21</v>
      </c>
      <c r="H394">
        <v>8</v>
      </c>
      <c r="I394">
        <v>10</v>
      </c>
      <c r="J394">
        <v>10</v>
      </c>
      <c r="K394">
        <v>11</v>
      </c>
    </row>
    <row r="395" spans="1:11" x14ac:dyDescent="0.25">
      <c r="A395" t="s">
        <v>28</v>
      </c>
      <c r="B395" t="s">
        <v>147</v>
      </c>
      <c r="C395" t="s">
        <v>120</v>
      </c>
      <c r="D395" t="s">
        <v>132</v>
      </c>
      <c r="E395">
        <v>2015</v>
      </c>
      <c r="F395" t="s">
        <v>37</v>
      </c>
      <c r="G395" t="s">
        <v>37</v>
      </c>
      <c r="H395" t="s">
        <v>37</v>
      </c>
      <c r="I395" t="s">
        <v>37</v>
      </c>
      <c r="J395" t="s">
        <v>37</v>
      </c>
      <c r="K395" t="s">
        <v>37</v>
      </c>
    </row>
    <row r="396" spans="1:11" x14ac:dyDescent="0.25">
      <c r="A396" t="s">
        <v>29</v>
      </c>
      <c r="B396" t="s">
        <v>147</v>
      </c>
      <c r="C396" t="s">
        <v>120</v>
      </c>
      <c r="D396" t="s">
        <v>132</v>
      </c>
      <c r="E396">
        <v>2015</v>
      </c>
      <c r="F396" t="s">
        <v>37</v>
      </c>
      <c r="G396" t="s">
        <v>37</v>
      </c>
      <c r="H396" t="s">
        <v>37</v>
      </c>
      <c r="I396" t="s">
        <v>37</v>
      </c>
      <c r="J396" t="s">
        <v>37</v>
      </c>
      <c r="K396" t="s">
        <v>37</v>
      </c>
    </row>
    <row r="397" spans="1:11" x14ac:dyDescent="0.25">
      <c r="A397" t="s">
        <v>30</v>
      </c>
      <c r="B397" t="s">
        <v>147</v>
      </c>
      <c r="C397" t="s">
        <v>120</v>
      </c>
      <c r="D397" t="s">
        <v>127</v>
      </c>
      <c r="E397">
        <v>2015</v>
      </c>
      <c r="F397" t="s">
        <v>37</v>
      </c>
      <c r="G397" t="s">
        <v>37</v>
      </c>
      <c r="H397" t="s">
        <v>37</v>
      </c>
      <c r="I397" t="s">
        <v>37</v>
      </c>
      <c r="J397" t="s">
        <v>37</v>
      </c>
      <c r="K397" t="s">
        <v>37</v>
      </c>
    </row>
    <row r="398" spans="1:11" x14ac:dyDescent="0.25">
      <c r="A398" t="s">
        <v>31</v>
      </c>
      <c r="B398" t="s">
        <v>147</v>
      </c>
      <c r="C398" t="s">
        <v>120</v>
      </c>
      <c r="D398" t="s">
        <v>127</v>
      </c>
      <c r="E398">
        <v>2015</v>
      </c>
      <c r="F398">
        <v>45</v>
      </c>
      <c r="G398">
        <v>39</v>
      </c>
      <c r="H398">
        <v>16</v>
      </c>
      <c r="I398">
        <v>24</v>
      </c>
      <c r="J398">
        <v>17</v>
      </c>
      <c r="K398">
        <v>22</v>
      </c>
    </row>
    <row r="399" spans="1:11" x14ac:dyDescent="0.25">
      <c r="A399" t="s">
        <v>32</v>
      </c>
      <c r="B399" t="s">
        <v>147</v>
      </c>
      <c r="C399" t="s">
        <v>121</v>
      </c>
      <c r="D399" t="s">
        <v>62</v>
      </c>
      <c r="E399">
        <v>2015</v>
      </c>
      <c r="F399">
        <v>12</v>
      </c>
      <c r="G399">
        <v>41</v>
      </c>
      <c r="H399">
        <v>16</v>
      </c>
      <c r="I399">
        <v>24</v>
      </c>
      <c r="J399">
        <v>27</v>
      </c>
      <c r="K399">
        <v>14</v>
      </c>
    </row>
    <row r="400" spans="1:11" x14ac:dyDescent="0.25">
      <c r="A400" t="s">
        <v>33</v>
      </c>
      <c r="B400" t="s">
        <v>147</v>
      </c>
      <c r="C400" t="s">
        <v>121</v>
      </c>
      <c r="D400" t="s">
        <v>128</v>
      </c>
      <c r="E400">
        <v>2015</v>
      </c>
      <c r="F400">
        <v>6</v>
      </c>
      <c r="G400">
        <v>3</v>
      </c>
      <c r="H400">
        <v>0</v>
      </c>
      <c r="I400">
        <v>7</v>
      </c>
      <c r="J400">
        <v>1</v>
      </c>
      <c r="K400">
        <v>2</v>
      </c>
    </row>
    <row r="401" spans="1:11" x14ac:dyDescent="0.25">
      <c r="A401" t="s">
        <v>34</v>
      </c>
      <c r="B401" t="s">
        <v>147</v>
      </c>
      <c r="C401" t="s">
        <v>121</v>
      </c>
      <c r="D401" t="s">
        <v>136</v>
      </c>
      <c r="E401">
        <v>2015</v>
      </c>
      <c r="F401" t="s">
        <v>37</v>
      </c>
      <c r="G401" t="s">
        <v>37</v>
      </c>
      <c r="H401" t="s">
        <v>37</v>
      </c>
      <c r="I401" t="s">
        <v>37</v>
      </c>
      <c r="J401" t="s">
        <v>37</v>
      </c>
      <c r="K401" t="s">
        <v>37</v>
      </c>
    </row>
    <row r="402" spans="1:11" x14ac:dyDescent="0.25">
      <c r="A402" t="s">
        <v>35</v>
      </c>
      <c r="B402" t="s">
        <v>147</v>
      </c>
      <c r="C402" t="s">
        <v>121</v>
      </c>
      <c r="D402" t="s">
        <v>136</v>
      </c>
      <c r="E402">
        <v>2015</v>
      </c>
      <c r="F402">
        <v>0</v>
      </c>
      <c r="G402">
        <v>0</v>
      </c>
      <c r="H402">
        <v>1</v>
      </c>
      <c r="I402">
        <v>2</v>
      </c>
      <c r="J402">
        <v>0</v>
      </c>
      <c r="K402">
        <v>0</v>
      </c>
    </row>
    <row r="403" spans="1:11" x14ac:dyDescent="0.25">
      <c r="A403" t="s">
        <v>38</v>
      </c>
      <c r="B403" t="s">
        <v>147</v>
      </c>
      <c r="C403" t="s">
        <v>120</v>
      </c>
      <c r="D403" t="s">
        <v>65</v>
      </c>
      <c r="E403">
        <v>2015</v>
      </c>
      <c r="F403">
        <v>10</v>
      </c>
      <c r="G403">
        <v>21</v>
      </c>
      <c r="H403">
        <v>9</v>
      </c>
      <c r="I403">
        <v>11</v>
      </c>
      <c r="J403">
        <v>11</v>
      </c>
      <c r="K403">
        <v>10</v>
      </c>
    </row>
    <row r="404" spans="1:11" x14ac:dyDescent="0.25">
      <c r="A404" t="s">
        <v>39</v>
      </c>
      <c r="B404" t="s">
        <v>147</v>
      </c>
      <c r="C404" t="s">
        <v>120</v>
      </c>
      <c r="D404" t="s">
        <v>135</v>
      </c>
      <c r="E404">
        <v>2015</v>
      </c>
      <c r="F404">
        <v>6</v>
      </c>
      <c r="G404">
        <v>13</v>
      </c>
      <c r="H404">
        <v>2</v>
      </c>
      <c r="I404">
        <v>4</v>
      </c>
      <c r="J404">
        <v>6</v>
      </c>
      <c r="K404">
        <v>7</v>
      </c>
    </row>
    <row r="405" spans="1:11" x14ac:dyDescent="0.25">
      <c r="A405" t="s">
        <v>1</v>
      </c>
      <c r="B405" t="s">
        <v>146</v>
      </c>
      <c r="C405" t="s">
        <v>119</v>
      </c>
      <c r="D405" t="s">
        <v>131</v>
      </c>
      <c r="E405">
        <v>2016</v>
      </c>
      <c r="F405">
        <v>20</v>
      </c>
      <c r="G405">
        <v>39</v>
      </c>
      <c r="H405">
        <v>45</v>
      </c>
      <c r="I405">
        <v>55</v>
      </c>
      <c r="J405">
        <v>18</v>
      </c>
      <c r="K405">
        <v>21</v>
      </c>
    </row>
    <row r="406" spans="1:11" x14ac:dyDescent="0.25">
      <c r="A406" t="s">
        <v>2</v>
      </c>
      <c r="B406" t="s">
        <v>146</v>
      </c>
      <c r="C406" t="s">
        <v>123</v>
      </c>
      <c r="D406" t="s">
        <v>129</v>
      </c>
      <c r="E406">
        <v>2016</v>
      </c>
      <c r="F406">
        <v>11</v>
      </c>
      <c r="G406">
        <v>14</v>
      </c>
      <c r="H406">
        <v>5</v>
      </c>
      <c r="I406">
        <v>7</v>
      </c>
      <c r="J406">
        <v>4</v>
      </c>
      <c r="K406">
        <v>10</v>
      </c>
    </row>
    <row r="407" spans="1:11" x14ac:dyDescent="0.25">
      <c r="A407" t="s">
        <v>77</v>
      </c>
      <c r="B407" t="s">
        <v>146</v>
      </c>
      <c r="C407" t="s">
        <v>123</v>
      </c>
      <c r="D407" t="s">
        <v>131</v>
      </c>
      <c r="E407">
        <v>2016</v>
      </c>
      <c r="F407">
        <v>22</v>
      </c>
      <c r="G407">
        <v>41</v>
      </c>
      <c r="H407">
        <v>42</v>
      </c>
      <c r="I407">
        <v>46</v>
      </c>
      <c r="J407">
        <v>17</v>
      </c>
      <c r="K407">
        <v>24</v>
      </c>
    </row>
    <row r="408" spans="1:11" x14ac:dyDescent="0.25">
      <c r="A408" t="s">
        <v>3</v>
      </c>
      <c r="B408" t="s">
        <v>146</v>
      </c>
      <c r="C408" t="s">
        <v>123</v>
      </c>
      <c r="D408" t="s">
        <v>131</v>
      </c>
      <c r="E408">
        <v>2016</v>
      </c>
      <c r="F408">
        <v>2</v>
      </c>
      <c r="G408">
        <v>5</v>
      </c>
      <c r="H408">
        <v>6</v>
      </c>
      <c r="I408">
        <v>0</v>
      </c>
      <c r="J408">
        <v>1</v>
      </c>
      <c r="K408">
        <v>4</v>
      </c>
    </row>
    <row r="409" spans="1:11" x14ac:dyDescent="0.25">
      <c r="A409" t="s">
        <v>4</v>
      </c>
      <c r="B409" t="s">
        <v>146</v>
      </c>
      <c r="C409" t="s">
        <v>123</v>
      </c>
      <c r="D409" t="s">
        <v>131</v>
      </c>
      <c r="E409">
        <v>2016</v>
      </c>
      <c r="F409" t="s">
        <v>37</v>
      </c>
      <c r="G409" t="s">
        <v>37</v>
      </c>
      <c r="H409" t="s">
        <v>37</v>
      </c>
      <c r="I409" t="s">
        <v>37</v>
      </c>
      <c r="J409" t="s">
        <v>37</v>
      </c>
      <c r="K409" t="s">
        <v>37</v>
      </c>
    </row>
    <row r="410" spans="1:11" x14ac:dyDescent="0.25">
      <c r="A410" t="s">
        <v>5</v>
      </c>
      <c r="B410" t="s">
        <v>146</v>
      </c>
      <c r="C410" t="s">
        <v>123</v>
      </c>
      <c r="D410" t="s">
        <v>131</v>
      </c>
      <c r="E410">
        <v>2016</v>
      </c>
      <c r="F410">
        <v>6</v>
      </c>
      <c r="G410">
        <v>2</v>
      </c>
      <c r="H410">
        <v>1</v>
      </c>
      <c r="I410">
        <v>18</v>
      </c>
      <c r="J410">
        <v>0</v>
      </c>
      <c r="K410">
        <v>2</v>
      </c>
    </row>
    <row r="411" spans="1:11" x14ac:dyDescent="0.25">
      <c r="A411" t="s">
        <v>6</v>
      </c>
      <c r="B411" t="s">
        <v>146</v>
      </c>
      <c r="C411" t="s">
        <v>119</v>
      </c>
      <c r="D411" t="s">
        <v>133</v>
      </c>
      <c r="E411">
        <v>2016</v>
      </c>
      <c r="F411">
        <v>26</v>
      </c>
      <c r="G411">
        <v>40</v>
      </c>
      <c r="H411">
        <v>3</v>
      </c>
      <c r="I411">
        <v>11</v>
      </c>
      <c r="J411">
        <v>13</v>
      </c>
      <c r="K411">
        <v>27</v>
      </c>
    </row>
    <row r="412" spans="1:11" x14ac:dyDescent="0.25">
      <c r="A412" t="s">
        <v>11</v>
      </c>
      <c r="B412" t="s">
        <v>146</v>
      </c>
      <c r="C412" t="s">
        <v>119</v>
      </c>
      <c r="D412" t="s">
        <v>11</v>
      </c>
      <c r="E412">
        <v>2016</v>
      </c>
      <c r="F412">
        <v>53</v>
      </c>
      <c r="G412">
        <v>114</v>
      </c>
      <c r="H412">
        <v>39</v>
      </c>
      <c r="I412">
        <v>62</v>
      </c>
      <c r="J412">
        <v>29</v>
      </c>
      <c r="K412">
        <v>85</v>
      </c>
    </row>
    <row r="413" spans="1:11" x14ac:dyDescent="0.25">
      <c r="A413" t="s">
        <v>12</v>
      </c>
      <c r="B413" t="s">
        <v>146</v>
      </c>
      <c r="C413" t="s">
        <v>119</v>
      </c>
      <c r="D413" t="s">
        <v>91</v>
      </c>
      <c r="E413">
        <v>2016</v>
      </c>
      <c r="F413" t="s">
        <v>37</v>
      </c>
      <c r="G413" t="s">
        <v>37</v>
      </c>
      <c r="H413" t="s">
        <v>37</v>
      </c>
      <c r="I413" t="s">
        <v>37</v>
      </c>
      <c r="J413" t="s">
        <v>37</v>
      </c>
      <c r="K413" t="s">
        <v>37</v>
      </c>
    </row>
    <row r="414" spans="1:11" x14ac:dyDescent="0.25">
      <c r="A414" t="s">
        <v>13</v>
      </c>
      <c r="B414" t="s">
        <v>146</v>
      </c>
      <c r="C414" t="s">
        <v>119</v>
      </c>
      <c r="D414" t="s">
        <v>91</v>
      </c>
      <c r="E414">
        <v>2016</v>
      </c>
      <c r="F414">
        <v>1</v>
      </c>
      <c r="G414">
        <v>3</v>
      </c>
      <c r="H414">
        <v>1</v>
      </c>
      <c r="I414">
        <v>0</v>
      </c>
      <c r="J414">
        <v>2</v>
      </c>
      <c r="K414">
        <v>1</v>
      </c>
    </row>
    <row r="415" spans="1:11" x14ac:dyDescent="0.25">
      <c r="A415" t="s">
        <v>14</v>
      </c>
      <c r="B415" t="s">
        <v>146</v>
      </c>
      <c r="C415" t="s">
        <v>119</v>
      </c>
      <c r="D415" t="s">
        <v>135</v>
      </c>
      <c r="E415">
        <v>2016</v>
      </c>
      <c r="F415">
        <v>7</v>
      </c>
      <c r="G415">
        <v>8</v>
      </c>
      <c r="H415">
        <v>7</v>
      </c>
      <c r="I415">
        <v>14</v>
      </c>
      <c r="J415">
        <v>2</v>
      </c>
      <c r="K415">
        <v>6</v>
      </c>
    </row>
    <row r="416" spans="1:11" x14ac:dyDescent="0.25">
      <c r="A416" t="s">
        <v>15</v>
      </c>
      <c r="B416" t="s">
        <v>147</v>
      </c>
      <c r="C416" t="s">
        <v>122</v>
      </c>
      <c r="D416" t="s">
        <v>133</v>
      </c>
      <c r="E416">
        <v>2016</v>
      </c>
      <c r="F416">
        <v>6</v>
      </c>
      <c r="G416">
        <v>2</v>
      </c>
      <c r="H416">
        <v>4</v>
      </c>
      <c r="I416">
        <v>2</v>
      </c>
      <c r="J416">
        <v>0</v>
      </c>
      <c r="K416">
        <v>2</v>
      </c>
    </row>
    <row r="417" spans="1:11" x14ac:dyDescent="0.25">
      <c r="A417" t="s">
        <v>16</v>
      </c>
      <c r="B417" t="s">
        <v>147</v>
      </c>
      <c r="C417" t="s">
        <v>122</v>
      </c>
      <c r="D417" t="s">
        <v>133</v>
      </c>
      <c r="E417">
        <v>2016</v>
      </c>
      <c r="F417">
        <v>16</v>
      </c>
      <c r="G417">
        <v>22</v>
      </c>
      <c r="H417">
        <v>8</v>
      </c>
      <c r="I417">
        <v>6</v>
      </c>
      <c r="J417">
        <v>3</v>
      </c>
      <c r="K417">
        <v>18</v>
      </c>
    </row>
    <row r="418" spans="1:11" x14ac:dyDescent="0.25">
      <c r="A418" t="s">
        <v>17</v>
      </c>
      <c r="B418" t="s">
        <v>147</v>
      </c>
      <c r="C418" t="s">
        <v>122</v>
      </c>
      <c r="D418" t="s">
        <v>126</v>
      </c>
      <c r="E418">
        <v>2016</v>
      </c>
      <c r="F418">
        <v>44</v>
      </c>
      <c r="G418">
        <v>48</v>
      </c>
      <c r="H418">
        <v>32</v>
      </c>
      <c r="I418">
        <v>43</v>
      </c>
      <c r="J418">
        <v>17</v>
      </c>
      <c r="K418">
        <v>31</v>
      </c>
    </row>
    <row r="419" spans="1:11" x14ac:dyDescent="0.25">
      <c r="A419" t="s">
        <v>18</v>
      </c>
      <c r="B419" t="s">
        <v>147</v>
      </c>
      <c r="C419" t="s">
        <v>122</v>
      </c>
      <c r="D419" t="s">
        <v>126</v>
      </c>
      <c r="E419">
        <v>2016</v>
      </c>
      <c r="F419">
        <v>11</v>
      </c>
      <c r="G419">
        <v>4</v>
      </c>
      <c r="H419">
        <v>1</v>
      </c>
      <c r="I419">
        <v>0</v>
      </c>
      <c r="J419">
        <v>0</v>
      </c>
      <c r="K419">
        <v>4</v>
      </c>
    </row>
    <row r="420" spans="1:11" x14ac:dyDescent="0.25">
      <c r="A420" t="s">
        <v>19</v>
      </c>
      <c r="B420" t="s">
        <v>147</v>
      </c>
      <c r="C420" t="s">
        <v>122</v>
      </c>
      <c r="D420" t="s">
        <v>126</v>
      </c>
      <c r="E420">
        <v>2016</v>
      </c>
      <c r="F420">
        <v>14</v>
      </c>
      <c r="G420">
        <v>12</v>
      </c>
      <c r="H420">
        <v>7</v>
      </c>
      <c r="I420">
        <v>5</v>
      </c>
      <c r="J420">
        <v>7</v>
      </c>
      <c r="K420">
        <v>5</v>
      </c>
    </row>
    <row r="421" spans="1:11" x14ac:dyDescent="0.25">
      <c r="A421" t="s">
        <v>20</v>
      </c>
      <c r="B421" t="s">
        <v>147</v>
      </c>
      <c r="C421" t="s">
        <v>122</v>
      </c>
      <c r="D421" t="s">
        <v>126</v>
      </c>
      <c r="E421">
        <v>2016</v>
      </c>
      <c r="F421">
        <v>3</v>
      </c>
      <c r="G421">
        <v>9</v>
      </c>
      <c r="H421">
        <v>10</v>
      </c>
      <c r="I421">
        <v>13</v>
      </c>
      <c r="J421">
        <v>5</v>
      </c>
      <c r="K421">
        <v>4</v>
      </c>
    </row>
    <row r="422" spans="1:11" x14ac:dyDescent="0.25">
      <c r="A422" t="s">
        <v>21</v>
      </c>
      <c r="B422" t="s">
        <v>147</v>
      </c>
      <c r="C422" t="s">
        <v>122</v>
      </c>
      <c r="D422" t="s">
        <v>130</v>
      </c>
      <c r="E422">
        <v>2016</v>
      </c>
      <c r="F422">
        <v>12</v>
      </c>
      <c r="G422">
        <v>6</v>
      </c>
      <c r="H422">
        <v>1</v>
      </c>
      <c r="I422">
        <v>4</v>
      </c>
      <c r="J422">
        <v>2</v>
      </c>
      <c r="K422">
        <v>4</v>
      </c>
    </row>
    <row r="423" spans="1:11" x14ac:dyDescent="0.25">
      <c r="A423" t="s">
        <v>22</v>
      </c>
      <c r="B423" t="s">
        <v>147</v>
      </c>
      <c r="C423" t="s">
        <v>122</v>
      </c>
      <c r="D423" t="s">
        <v>134</v>
      </c>
      <c r="E423">
        <v>2016</v>
      </c>
      <c r="F423">
        <v>0</v>
      </c>
      <c r="G423">
        <v>3</v>
      </c>
      <c r="H423">
        <v>2</v>
      </c>
      <c r="I423">
        <v>1</v>
      </c>
      <c r="J423">
        <v>2</v>
      </c>
      <c r="K423">
        <v>1</v>
      </c>
    </row>
    <row r="424" spans="1:11" x14ac:dyDescent="0.25">
      <c r="A424" t="s">
        <v>23</v>
      </c>
      <c r="B424" t="s">
        <v>147</v>
      </c>
      <c r="C424" t="s">
        <v>122</v>
      </c>
      <c r="D424" t="s">
        <v>134</v>
      </c>
      <c r="E424">
        <v>2016</v>
      </c>
      <c r="F424">
        <v>5</v>
      </c>
      <c r="G424">
        <v>38</v>
      </c>
      <c r="H424">
        <v>11</v>
      </c>
      <c r="I424">
        <v>10</v>
      </c>
      <c r="J424">
        <v>16</v>
      </c>
      <c r="K424">
        <v>22</v>
      </c>
    </row>
    <row r="425" spans="1:11" x14ac:dyDescent="0.25">
      <c r="A425" t="s">
        <v>24</v>
      </c>
      <c r="B425" t="s">
        <v>147</v>
      </c>
      <c r="C425" t="s">
        <v>122</v>
      </c>
      <c r="D425" t="s">
        <v>128</v>
      </c>
      <c r="E425">
        <v>2016</v>
      </c>
      <c r="F425" t="s">
        <v>37</v>
      </c>
      <c r="G425" t="s">
        <v>37</v>
      </c>
      <c r="H425" t="s">
        <v>37</v>
      </c>
      <c r="I425" t="s">
        <v>37</v>
      </c>
      <c r="J425" t="s">
        <v>37</v>
      </c>
      <c r="K425" t="s">
        <v>37</v>
      </c>
    </row>
    <row r="426" spans="1:11" x14ac:dyDescent="0.25">
      <c r="A426" t="s">
        <v>25</v>
      </c>
      <c r="B426" t="s">
        <v>147</v>
      </c>
      <c r="C426" t="s">
        <v>120</v>
      </c>
      <c r="D426" t="s">
        <v>127</v>
      </c>
      <c r="E426">
        <v>2016</v>
      </c>
      <c r="F426">
        <v>0</v>
      </c>
      <c r="G426">
        <v>1</v>
      </c>
      <c r="H426">
        <v>1</v>
      </c>
      <c r="I426">
        <v>2</v>
      </c>
      <c r="J426">
        <v>1</v>
      </c>
      <c r="K426">
        <v>0</v>
      </c>
    </row>
    <row r="427" spans="1:11" x14ac:dyDescent="0.25">
      <c r="A427" t="s">
        <v>26</v>
      </c>
      <c r="B427" t="s">
        <v>147</v>
      </c>
      <c r="C427" t="s">
        <v>120</v>
      </c>
      <c r="D427" t="s">
        <v>127</v>
      </c>
      <c r="E427">
        <v>2016</v>
      </c>
      <c r="F427">
        <v>6</v>
      </c>
      <c r="G427">
        <v>7</v>
      </c>
      <c r="H427">
        <v>1</v>
      </c>
      <c r="I427">
        <v>6</v>
      </c>
      <c r="J427">
        <v>1</v>
      </c>
      <c r="K427">
        <v>6</v>
      </c>
    </row>
    <row r="428" spans="1:11" x14ac:dyDescent="0.25">
      <c r="A428" t="s">
        <v>27</v>
      </c>
      <c r="B428" t="s">
        <v>147</v>
      </c>
      <c r="C428" t="s">
        <v>120</v>
      </c>
      <c r="D428" t="s">
        <v>127</v>
      </c>
      <c r="E428">
        <v>2016</v>
      </c>
      <c r="F428">
        <v>7</v>
      </c>
      <c r="G428">
        <v>5</v>
      </c>
      <c r="H428">
        <v>3</v>
      </c>
      <c r="I428">
        <v>10</v>
      </c>
      <c r="J428">
        <v>3</v>
      </c>
      <c r="K428">
        <v>2</v>
      </c>
    </row>
    <row r="429" spans="1:11" x14ac:dyDescent="0.25">
      <c r="A429" t="s">
        <v>28</v>
      </c>
      <c r="B429" t="s">
        <v>147</v>
      </c>
      <c r="C429" t="s">
        <v>120</v>
      </c>
      <c r="D429" t="s">
        <v>132</v>
      </c>
      <c r="E429">
        <v>2016</v>
      </c>
      <c r="F429" t="s">
        <v>37</v>
      </c>
      <c r="G429" t="s">
        <v>37</v>
      </c>
      <c r="H429" t="s">
        <v>37</v>
      </c>
      <c r="I429" t="s">
        <v>37</v>
      </c>
      <c r="J429" t="s">
        <v>37</v>
      </c>
      <c r="K429" t="s">
        <v>37</v>
      </c>
    </row>
    <row r="430" spans="1:11" x14ac:dyDescent="0.25">
      <c r="A430" t="s">
        <v>29</v>
      </c>
      <c r="B430" t="s">
        <v>147</v>
      </c>
      <c r="C430" t="s">
        <v>120</v>
      </c>
      <c r="D430" t="s">
        <v>132</v>
      </c>
      <c r="E430">
        <v>2016</v>
      </c>
      <c r="F430" t="s">
        <v>37</v>
      </c>
      <c r="G430" t="s">
        <v>37</v>
      </c>
      <c r="H430" t="s">
        <v>37</v>
      </c>
      <c r="I430" t="s">
        <v>37</v>
      </c>
      <c r="J430" t="s">
        <v>37</v>
      </c>
      <c r="K430" t="s">
        <v>37</v>
      </c>
    </row>
    <row r="431" spans="1:11" x14ac:dyDescent="0.25">
      <c r="A431" t="s">
        <v>30</v>
      </c>
      <c r="B431" t="s">
        <v>147</v>
      </c>
      <c r="C431" t="s">
        <v>120</v>
      </c>
      <c r="D431" t="s">
        <v>127</v>
      </c>
      <c r="E431">
        <v>2016</v>
      </c>
      <c r="F431" t="s">
        <v>37</v>
      </c>
      <c r="G431" t="s">
        <v>37</v>
      </c>
      <c r="H431" t="s">
        <v>37</v>
      </c>
      <c r="I431" t="s">
        <v>37</v>
      </c>
      <c r="J431" t="s">
        <v>37</v>
      </c>
      <c r="K431" t="s">
        <v>37</v>
      </c>
    </row>
    <row r="432" spans="1:11" x14ac:dyDescent="0.25">
      <c r="A432" t="s">
        <v>31</v>
      </c>
      <c r="B432" t="s">
        <v>147</v>
      </c>
      <c r="C432" t="s">
        <v>120</v>
      </c>
      <c r="D432" t="s">
        <v>127</v>
      </c>
      <c r="E432">
        <v>2016</v>
      </c>
      <c r="F432">
        <v>21</v>
      </c>
      <c r="G432">
        <v>26</v>
      </c>
      <c r="H432">
        <v>26</v>
      </c>
      <c r="I432">
        <v>41</v>
      </c>
      <c r="J432">
        <v>14</v>
      </c>
      <c r="K432">
        <v>12</v>
      </c>
    </row>
    <row r="433" spans="1:11" x14ac:dyDescent="0.25">
      <c r="A433" t="s">
        <v>32</v>
      </c>
      <c r="B433" t="s">
        <v>147</v>
      </c>
      <c r="C433" t="s">
        <v>121</v>
      </c>
      <c r="D433" t="s">
        <v>62</v>
      </c>
      <c r="E433">
        <v>2016</v>
      </c>
      <c r="F433">
        <v>6</v>
      </c>
      <c r="G433">
        <v>8</v>
      </c>
      <c r="H433">
        <v>28</v>
      </c>
      <c r="I433">
        <v>23</v>
      </c>
      <c r="J433">
        <v>5</v>
      </c>
      <c r="K433">
        <v>3</v>
      </c>
    </row>
    <row r="434" spans="1:11" x14ac:dyDescent="0.25">
      <c r="A434" t="s">
        <v>33</v>
      </c>
      <c r="B434" t="s">
        <v>147</v>
      </c>
      <c r="C434" t="s">
        <v>121</v>
      </c>
      <c r="D434" t="s">
        <v>128</v>
      </c>
      <c r="E434">
        <v>2016</v>
      </c>
      <c r="F434">
        <v>8</v>
      </c>
      <c r="G434">
        <v>9</v>
      </c>
      <c r="H434">
        <v>7</v>
      </c>
      <c r="I434">
        <v>14</v>
      </c>
      <c r="J434">
        <v>5</v>
      </c>
      <c r="K434">
        <v>4</v>
      </c>
    </row>
    <row r="435" spans="1:11" x14ac:dyDescent="0.25">
      <c r="A435" t="s">
        <v>34</v>
      </c>
      <c r="B435" t="s">
        <v>147</v>
      </c>
      <c r="C435" t="s">
        <v>121</v>
      </c>
      <c r="D435" t="s">
        <v>136</v>
      </c>
      <c r="E435">
        <v>2016</v>
      </c>
      <c r="F435" t="s">
        <v>37</v>
      </c>
      <c r="G435" t="s">
        <v>37</v>
      </c>
      <c r="H435" t="s">
        <v>37</v>
      </c>
      <c r="I435" t="s">
        <v>37</v>
      </c>
      <c r="J435" t="s">
        <v>37</v>
      </c>
      <c r="K435" t="s">
        <v>37</v>
      </c>
    </row>
    <row r="436" spans="1:11" x14ac:dyDescent="0.25">
      <c r="A436" t="s">
        <v>35</v>
      </c>
      <c r="B436" t="s">
        <v>147</v>
      </c>
      <c r="C436" t="s">
        <v>121</v>
      </c>
      <c r="D436" t="s">
        <v>136</v>
      </c>
      <c r="E436">
        <v>2016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5">
      <c r="A437" t="s">
        <v>38</v>
      </c>
      <c r="B437" t="s">
        <v>147</v>
      </c>
      <c r="C437" t="s">
        <v>120</v>
      </c>
      <c r="D437" t="s">
        <v>65</v>
      </c>
      <c r="E437">
        <v>2016</v>
      </c>
      <c r="F437">
        <v>2</v>
      </c>
      <c r="G437">
        <v>10</v>
      </c>
      <c r="H437">
        <v>12</v>
      </c>
      <c r="I437">
        <v>12</v>
      </c>
      <c r="J437">
        <v>5</v>
      </c>
      <c r="K437">
        <v>5</v>
      </c>
    </row>
    <row r="438" spans="1:11" x14ac:dyDescent="0.25">
      <c r="A438" t="s">
        <v>39</v>
      </c>
      <c r="B438" t="s">
        <v>147</v>
      </c>
      <c r="C438" t="s">
        <v>120</v>
      </c>
      <c r="D438" t="s">
        <v>135</v>
      </c>
      <c r="E438">
        <v>2016</v>
      </c>
      <c r="F438">
        <v>2</v>
      </c>
      <c r="G438">
        <v>5</v>
      </c>
      <c r="H438">
        <v>18</v>
      </c>
      <c r="I438">
        <v>20</v>
      </c>
      <c r="J438">
        <v>3</v>
      </c>
      <c r="K438">
        <v>2</v>
      </c>
    </row>
    <row r="439" spans="1:11" x14ac:dyDescent="0.25">
      <c r="A439" t="s">
        <v>40</v>
      </c>
      <c r="B439" t="s">
        <v>147</v>
      </c>
      <c r="C439" t="s">
        <v>120</v>
      </c>
      <c r="D439" t="s">
        <v>127</v>
      </c>
      <c r="E439">
        <v>2016</v>
      </c>
      <c r="F439">
        <v>1</v>
      </c>
      <c r="G439">
        <v>0</v>
      </c>
      <c r="H439">
        <v>0</v>
      </c>
      <c r="I439">
        <v>2</v>
      </c>
      <c r="J439">
        <v>0</v>
      </c>
      <c r="K439">
        <v>0</v>
      </c>
    </row>
    <row r="440" spans="1:11" x14ac:dyDescent="0.25">
      <c r="A440" t="s">
        <v>1</v>
      </c>
      <c r="B440" t="s">
        <v>146</v>
      </c>
      <c r="C440" t="s">
        <v>119</v>
      </c>
      <c r="D440" t="s">
        <v>131</v>
      </c>
      <c r="E440">
        <v>2017</v>
      </c>
      <c r="F440">
        <v>20</v>
      </c>
      <c r="G440">
        <v>35</v>
      </c>
      <c r="H440">
        <v>12</v>
      </c>
      <c r="I440">
        <v>28</v>
      </c>
      <c r="J440">
        <v>13</v>
      </c>
      <c r="K440">
        <v>22</v>
      </c>
    </row>
    <row r="441" spans="1:11" x14ac:dyDescent="0.25">
      <c r="A441" t="s">
        <v>2</v>
      </c>
      <c r="B441" t="s">
        <v>146</v>
      </c>
      <c r="C441" t="s">
        <v>123</v>
      </c>
      <c r="D441" t="s">
        <v>129</v>
      </c>
      <c r="E441">
        <v>2017</v>
      </c>
      <c r="F441">
        <v>8</v>
      </c>
      <c r="G441">
        <v>5</v>
      </c>
      <c r="H441">
        <v>3</v>
      </c>
      <c r="I441">
        <v>0</v>
      </c>
      <c r="J441">
        <v>2</v>
      </c>
      <c r="K441">
        <v>3</v>
      </c>
    </row>
    <row r="442" spans="1:11" x14ac:dyDescent="0.25">
      <c r="A442" t="s">
        <v>77</v>
      </c>
      <c r="B442" t="s">
        <v>146</v>
      </c>
      <c r="C442" t="s">
        <v>123</v>
      </c>
      <c r="D442" t="s">
        <v>131</v>
      </c>
      <c r="E442">
        <v>2017</v>
      </c>
      <c r="F442">
        <v>19</v>
      </c>
      <c r="G442">
        <v>63</v>
      </c>
      <c r="H442">
        <v>14</v>
      </c>
      <c r="I442">
        <v>29</v>
      </c>
      <c r="J442">
        <v>18</v>
      </c>
      <c r="K442">
        <v>45</v>
      </c>
    </row>
    <row r="443" spans="1:11" x14ac:dyDescent="0.25">
      <c r="A443" t="s">
        <v>3</v>
      </c>
      <c r="B443" t="s">
        <v>146</v>
      </c>
      <c r="C443" t="s">
        <v>123</v>
      </c>
      <c r="D443" t="s">
        <v>131</v>
      </c>
      <c r="E443">
        <v>2017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5">
      <c r="A444" t="s">
        <v>4</v>
      </c>
      <c r="B444" t="s">
        <v>146</v>
      </c>
      <c r="C444" t="s">
        <v>123</v>
      </c>
      <c r="D444" t="s">
        <v>131</v>
      </c>
      <c r="E444">
        <v>2017</v>
      </c>
      <c r="F444" t="s">
        <v>37</v>
      </c>
      <c r="G444" t="s">
        <v>37</v>
      </c>
      <c r="H444" t="s">
        <v>37</v>
      </c>
      <c r="I444" t="s">
        <v>37</v>
      </c>
      <c r="J444" t="s">
        <v>37</v>
      </c>
      <c r="K444" t="s">
        <v>37</v>
      </c>
    </row>
    <row r="445" spans="1:11" x14ac:dyDescent="0.25">
      <c r="A445" t="s">
        <v>5</v>
      </c>
      <c r="B445" t="s">
        <v>146</v>
      </c>
      <c r="C445" t="s">
        <v>123</v>
      </c>
      <c r="D445" t="s">
        <v>131</v>
      </c>
      <c r="E445">
        <v>2017</v>
      </c>
      <c r="F445">
        <v>3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5">
      <c r="A446" t="s">
        <v>6</v>
      </c>
      <c r="B446" t="s">
        <v>146</v>
      </c>
      <c r="C446" t="s">
        <v>119</v>
      </c>
      <c r="D446" t="s">
        <v>133</v>
      </c>
      <c r="E446">
        <v>2017</v>
      </c>
      <c r="F446">
        <v>19</v>
      </c>
      <c r="G446">
        <v>35</v>
      </c>
      <c r="H446">
        <v>13</v>
      </c>
      <c r="I446">
        <v>11</v>
      </c>
      <c r="J446">
        <v>14</v>
      </c>
      <c r="K446">
        <v>21</v>
      </c>
    </row>
    <row r="447" spans="1:11" x14ac:dyDescent="0.25">
      <c r="A447" t="s">
        <v>11</v>
      </c>
      <c r="B447" t="s">
        <v>146</v>
      </c>
      <c r="C447" t="s">
        <v>119</v>
      </c>
      <c r="D447" t="s">
        <v>11</v>
      </c>
      <c r="E447">
        <v>2017</v>
      </c>
      <c r="F447">
        <v>35</v>
      </c>
      <c r="G447">
        <v>50</v>
      </c>
      <c r="H447">
        <v>23</v>
      </c>
      <c r="I447">
        <v>26</v>
      </c>
      <c r="J447">
        <v>12</v>
      </c>
      <c r="K447">
        <v>38</v>
      </c>
    </row>
    <row r="448" spans="1:11" x14ac:dyDescent="0.25">
      <c r="A448" t="s">
        <v>12</v>
      </c>
      <c r="B448" t="s">
        <v>146</v>
      </c>
      <c r="C448" t="s">
        <v>119</v>
      </c>
      <c r="D448" t="s">
        <v>91</v>
      </c>
      <c r="E448">
        <v>2017</v>
      </c>
      <c r="F448" t="s">
        <v>37</v>
      </c>
      <c r="G448" t="s">
        <v>37</v>
      </c>
      <c r="H448" t="s">
        <v>37</v>
      </c>
      <c r="I448" t="s">
        <v>37</v>
      </c>
      <c r="J448" t="s">
        <v>37</v>
      </c>
      <c r="K448" t="s">
        <v>37</v>
      </c>
    </row>
    <row r="449" spans="1:11" x14ac:dyDescent="0.25">
      <c r="A449" t="s">
        <v>13</v>
      </c>
      <c r="B449" t="s">
        <v>146</v>
      </c>
      <c r="C449" t="s">
        <v>119</v>
      </c>
      <c r="D449" t="s">
        <v>91</v>
      </c>
      <c r="E449">
        <v>2017</v>
      </c>
      <c r="F449">
        <v>1</v>
      </c>
      <c r="G449">
        <v>5</v>
      </c>
      <c r="H449">
        <v>2</v>
      </c>
      <c r="I449">
        <v>0</v>
      </c>
      <c r="J449">
        <v>3</v>
      </c>
      <c r="K449">
        <v>2</v>
      </c>
    </row>
    <row r="450" spans="1:11" x14ac:dyDescent="0.25">
      <c r="A450" t="s">
        <v>14</v>
      </c>
      <c r="B450" t="s">
        <v>146</v>
      </c>
      <c r="C450" t="s">
        <v>119</v>
      </c>
      <c r="D450" t="s">
        <v>135</v>
      </c>
      <c r="E450">
        <v>2017</v>
      </c>
      <c r="F450">
        <v>13</v>
      </c>
      <c r="G450">
        <v>14</v>
      </c>
      <c r="H450">
        <v>2</v>
      </c>
      <c r="I450">
        <v>6</v>
      </c>
      <c r="J450">
        <v>5</v>
      </c>
      <c r="K450">
        <v>9</v>
      </c>
    </row>
    <row r="451" spans="1:11" x14ac:dyDescent="0.25">
      <c r="A451" t="s">
        <v>15</v>
      </c>
      <c r="B451" t="s">
        <v>147</v>
      </c>
      <c r="C451" t="s">
        <v>122</v>
      </c>
      <c r="D451" t="s">
        <v>133</v>
      </c>
      <c r="E451">
        <v>2017</v>
      </c>
      <c r="F451" t="s">
        <v>37</v>
      </c>
      <c r="G451" t="s">
        <v>37</v>
      </c>
      <c r="H451" t="s">
        <v>37</v>
      </c>
      <c r="I451" t="s">
        <v>37</v>
      </c>
      <c r="J451" t="s">
        <v>37</v>
      </c>
      <c r="K451" t="s">
        <v>37</v>
      </c>
    </row>
    <row r="452" spans="1:11" x14ac:dyDescent="0.25">
      <c r="A452" t="s">
        <v>16</v>
      </c>
      <c r="B452" t="s">
        <v>147</v>
      </c>
      <c r="C452" t="s">
        <v>122</v>
      </c>
      <c r="D452" t="s">
        <v>133</v>
      </c>
      <c r="E452">
        <v>2017</v>
      </c>
      <c r="F452">
        <v>12</v>
      </c>
      <c r="G452">
        <v>14</v>
      </c>
      <c r="H452">
        <v>2</v>
      </c>
      <c r="I452">
        <v>2</v>
      </c>
      <c r="J452">
        <v>6</v>
      </c>
      <c r="K452">
        <v>8</v>
      </c>
    </row>
    <row r="453" spans="1:11" x14ac:dyDescent="0.25">
      <c r="A453" t="s">
        <v>17</v>
      </c>
      <c r="B453" t="s">
        <v>147</v>
      </c>
      <c r="C453" t="s">
        <v>122</v>
      </c>
      <c r="D453" t="s">
        <v>126</v>
      </c>
      <c r="E453">
        <v>2017</v>
      </c>
      <c r="F453">
        <v>55</v>
      </c>
      <c r="G453">
        <v>60</v>
      </c>
      <c r="H453">
        <v>31</v>
      </c>
      <c r="I453">
        <v>44</v>
      </c>
      <c r="J453">
        <v>41</v>
      </c>
      <c r="K453">
        <v>19</v>
      </c>
    </row>
    <row r="454" spans="1:11" x14ac:dyDescent="0.25">
      <c r="A454" t="s">
        <v>18</v>
      </c>
      <c r="B454" t="s">
        <v>147</v>
      </c>
      <c r="C454" t="s">
        <v>122</v>
      </c>
      <c r="D454" t="s">
        <v>126</v>
      </c>
      <c r="E454">
        <v>2017</v>
      </c>
      <c r="F454">
        <v>1</v>
      </c>
      <c r="G454">
        <v>2</v>
      </c>
      <c r="H454">
        <v>0</v>
      </c>
      <c r="I454">
        <v>2</v>
      </c>
      <c r="J454">
        <v>2</v>
      </c>
      <c r="K454">
        <v>0</v>
      </c>
    </row>
    <row r="455" spans="1:11" x14ac:dyDescent="0.25">
      <c r="A455" t="s">
        <v>19</v>
      </c>
      <c r="B455" t="s">
        <v>147</v>
      </c>
      <c r="C455" t="s">
        <v>122</v>
      </c>
      <c r="D455" t="s">
        <v>126</v>
      </c>
      <c r="E455">
        <v>2017</v>
      </c>
      <c r="F455">
        <v>25</v>
      </c>
      <c r="G455">
        <v>15</v>
      </c>
      <c r="H455">
        <v>4</v>
      </c>
      <c r="I455">
        <v>6</v>
      </c>
      <c r="J455">
        <v>10</v>
      </c>
      <c r="K455">
        <v>5</v>
      </c>
    </row>
    <row r="456" spans="1:11" x14ac:dyDescent="0.25">
      <c r="A456" t="s">
        <v>20</v>
      </c>
      <c r="B456" t="s">
        <v>147</v>
      </c>
      <c r="C456" t="s">
        <v>122</v>
      </c>
      <c r="D456" t="s">
        <v>126</v>
      </c>
      <c r="E456">
        <v>2017</v>
      </c>
      <c r="F456">
        <v>2</v>
      </c>
      <c r="G456">
        <v>7</v>
      </c>
      <c r="H456">
        <v>0</v>
      </c>
      <c r="I456">
        <v>2</v>
      </c>
      <c r="J456">
        <v>3</v>
      </c>
      <c r="K456">
        <v>4</v>
      </c>
    </row>
    <row r="457" spans="1:11" x14ac:dyDescent="0.25">
      <c r="A457" t="s">
        <v>21</v>
      </c>
      <c r="B457" t="s">
        <v>147</v>
      </c>
      <c r="C457" t="s">
        <v>122</v>
      </c>
      <c r="D457" t="s">
        <v>130</v>
      </c>
      <c r="E457">
        <v>2017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5">
      <c r="A458" t="s">
        <v>22</v>
      </c>
      <c r="B458" t="s">
        <v>147</v>
      </c>
      <c r="C458" t="s">
        <v>122</v>
      </c>
      <c r="D458" t="s">
        <v>134</v>
      </c>
      <c r="E458">
        <v>2017</v>
      </c>
      <c r="F458">
        <v>15</v>
      </c>
      <c r="G458">
        <v>9</v>
      </c>
      <c r="H458">
        <v>2</v>
      </c>
      <c r="I458">
        <v>5</v>
      </c>
      <c r="J458">
        <v>5</v>
      </c>
      <c r="K458">
        <v>4</v>
      </c>
    </row>
    <row r="459" spans="1:11" x14ac:dyDescent="0.25">
      <c r="A459" t="s">
        <v>23</v>
      </c>
      <c r="B459" t="s">
        <v>147</v>
      </c>
      <c r="C459" t="s">
        <v>122</v>
      </c>
      <c r="D459" t="s">
        <v>134</v>
      </c>
      <c r="E459">
        <v>2017</v>
      </c>
      <c r="F459">
        <v>8</v>
      </c>
      <c r="G459">
        <v>31</v>
      </c>
      <c r="H459">
        <v>9</v>
      </c>
      <c r="I459">
        <v>13</v>
      </c>
      <c r="J459">
        <v>16</v>
      </c>
      <c r="K459">
        <v>15</v>
      </c>
    </row>
    <row r="460" spans="1:11" x14ac:dyDescent="0.25">
      <c r="A460" t="s">
        <v>24</v>
      </c>
      <c r="B460" t="s">
        <v>147</v>
      </c>
      <c r="C460" t="s">
        <v>122</v>
      </c>
      <c r="D460" t="s">
        <v>128</v>
      </c>
      <c r="E460">
        <v>2017</v>
      </c>
      <c r="F460" t="s">
        <v>37</v>
      </c>
      <c r="G460" t="s">
        <v>37</v>
      </c>
      <c r="H460" t="s">
        <v>37</v>
      </c>
      <c r="I460" t="s">
        <v>37</v>
      </c>
      <c r="J460" t="s">
        <v>37</v>
      </c>
      <c r="K460" t="s">
        <v>37</v>
      </c>
    </row>
    <row r="461" spans="1:11" x14ac:dyDescent="0.25">
      <c r="A461" t="s">
        <v>25</v>
      </c>
      <c r="B461" t="s">
        <v>147</v>
      </c>
      <c r="C461" t="s">
        <v>120</v>
      </c>
      <c r="D461" t="s">
        <v>127</v>
      </c>
      <c r="E461">
        <v>2017</v>
      </c>
      <c r="F461">
        <v>5</v>
      </c>
      <c r="G461">
        <v>5</v>
      </c>
      <c r="H461">
        <v>4</v>
      </c>
      <c r="I461">
        <v>3</v>
      </c>
      <c r="J461">
        <v>2</v>
      </c>
      <c r="K461">
        <v>3</v>
      </c>
    </row>
    <row r="462" spans="1:11" x14ac:dyDescent="0.25">
      <c r="A462" t="s">
        <v>26</v>
      </c>
      <c r="B462" t="s">
        <v>147</v>
      </c>
      <c r="C462" t="s">
        <v>120</v>
      </c>
      <c r="D462" t="s">
        <v>127</v>
      </c>
      <c r="E462">
        <v>2017</v>
      </c>
      <c r="F462">
        <v>19</v>
      </c>
      <c r="G462">
        <v>11</v>
      </c>
      <c r="H462">
        <v>3</v>
      </c>
      <c r="I462">
        <v>5</v>
      </c>
      <c r="J462">
        <v>6</v>
      </c>
      <c r="K462">
        <v>5</v>
      </c>
    </row>
    <row r="463" spans="1:11" x14ac:dyDescent="0.25">
      <c r="A463" t="s">
        <v>27</v>
      </c>
      <c r="B463" t="s">
        <v>147</v>
      </c>
      <c r="C463" t="s">
        <v>120</v>
      </c>
      <c r="D463" t="s">
        <v>127</v>
      </c>
      <c r="E463">
        <v>2017</v>
      </c>
      <c r="F463">
        <v>19</v>
      </c>
      <c r="G463">
        <v>24</v>
      </c>
      <c r="H463">
        <v>13</v>
      </c>
      <c r="I463">
        <v>13</v>
      </c>
      <c r="J463">
        <v>13</v>
      </c>
      <c r="K463">
        <v>11</v>
      </c>
    </row>
    <row r="464" spans="1:11" x14ac:dyDescent="0.25">
      <c r="A464" t="s">
        <v>28</v>
      </c>
      <c r="B464" t="s">
        <v>147</v>
      </c>
      <c r="C464" t="s">
        <v>120</v>
      </c>
      <c r="D464" t="s">
        <v>132</v>
      </c>
      <c r="E464">
        <v>2017</v>
      </c>
      <c r="F464" t="s">
        <v>37</v>
      </c>
      <c r="G464" t="s">
        <v>37</v>
      </c>
      <c r="H464" t="s">
        <v>37</v>
      </c>
      <c r="I464" t="s">
        <v>37</v>
      </c>
      <c r="J464" t="s">
        <v>37</v>
      </c>
      <c r="K464" t="s">
        <v>37</v>
      </c>
    </row>
    <row r="465" spans="1:11" x14ac:dyDescent="0.25">
      <c r="A465" t="s">
        <v>29</v>
      </c>
      <c r="B465" t="s">
        <v>147</v>
      </c>
      <c r="C465" t="s">
        <v>120</v>
      </c>
      <c r="D465" t="s">
        <v>132</v>
      </c>
      <c r="E465">
        <v>2017</v>
      </c>
      <c r="F465" t="s">
        <v>37</v>
      </c>
      <c r="G465" t="s">
        <v>37</v>
      </c>
      <c r="H465" t="s">
        <v>37</v>
      </c>
      <c r="I465" t="s">
        <v>37</v>
      </c>
      <c r="J465" t="s">
        <v>37</v>
      </c>
      <c r="K465" t="s">
        <v>37</v>
      </c>
    </row>
    <row r="466" spans="1:11" x14ac:dyDescent="0.25">
      <c r="A466" t="s">
        <v>30</v>
      </c>
      <c r="B466" t="s">
        <v>147</v>
      </c>
      <c r="C466" t="s">
        <v>120</v>
      </c>
      <c r="D466" t="s">
        <v>127</v>
      </c>
      <c r="E466">
        <v>2017</v>
      </c>
      <c r="F466" t="s">
        <v>37</v>
      </c>
      <c r="G466" t="s">
        <v>37</v>
      </c>
      <c r="H466" t="s">
        <v>37</v>
      </c>
      <c r="I466" t="s">
        <v>37</v>
      </c>
      <c r="J466" t="s">
        <v>37</v>
      </c>
      <c r="K466" t="s">
        <v>37</v>
      </c>
    </row>
    <row r="467" spans="1:11" x14ac:dyDescent="0.25">
      <c r="A467" t="s">
        <v>31</v>
      </c>
      <c r="B467" t="s">
        <v>147</v>
      </c>
      <c r="C467" t="s">
        <v>120</v>
      </c>
      <c r="D467" t="s">
        <v>127</v>
      </c>
      <c r="E467">
        <v>2017</v>
      </c>
      <c r="F467">
        <v>17</v>
      </c>
      <c r="G467">
        <v>28</v>
      </c>
      <c r="H467">
        <v>10</v>
      </c>
      <c r="I467">
        <v>16</v>
      </c>
      <c r="J467">
        <v>18</v>
      </c>
      <c r="K467">
        <v>10</v>
      </c>
    </row>
    <row r="468" spans="1:11" x14ac:dyDescent="0.25">
      <c r="A468" t="s">
        <v>32</v>
      </c>
      <c r="B468" t="s">
        <v>147</v>
      </c>
      <c r="C468" t="s">
        <v>121</v>
      </c>
      <c r="D468" t="s">
        <v>62</v>
      </c>
      <c r="E468">
        <v>2017</v>
      </c>
      <c r="F468">
        <v>12</v>
      </c>
      <c r="G468">
        <v>16</v>
      </c>
      <c r="H468">
        <v>26</v>
      </c>
      <c r="I468">
        <v>24</v>
      </c>
      <c r="J468">
        <v>8</v>
      </c>
      <c r="K468">
        <v>8</v>
      </c>
    </row>
    <row r="469" spans="1:11" x14ac:dyDescent="0.25">
      <c r="A469" t="s">
        <v>33</v>
      </c>
      <c r="B469" t="s">
        <v>147</v>
      </c>
      <c r="C469" t="s">
        <v>121</v>
      </c>
      <c r="D469" t="s">
        <v>128</v>
      </c>
      <c r="E469">
        <v>2017</v>
      </c>
      <c r="F469">
        <v>2</v>
      </c>
      <c r="G469">
        <v>4</v>
      </c>
      <c r="H469">
        <v>3</v>
      </c>
      <c r="I469">
        <v>2</v>
      </c>
      <c r="J469">
        <v>3</v>
      </c>
      <c r="K469">
        <v>1</v>
      </c>
    </row>
    <row r="470" spans="1:11" x14ac:dyDescent="0.25">
      <c r="A470" t="s">
        <v>34</v>
      </c>
      <c r="B470" t="s">
        <v>147</v>
      </c>
      <c r="C470" t="s">
        <v>121</v>
      </c>
      <c r="D470" t="s">
        <v>136</v>
      </c>
      <c r="E470">
        <v>2017</v>
      </c>
      <c r="F470" t="s">
        <v>37</v>
      </c>
      <c r="G470" t="s">
        <v>37</v>
      </c>
      <c r="H470" t="s">
        <v>37</v>
      </c>
      <c r="I470" t="s">
        <v>37</v>
      </c>
      <c r="J470" t="s">
        <v>37</v>
      </c>
      <c r="K470" t="s">
        <v>37</v>
      </c>
    </row>
    <row r="471" spans="1:11" x14ac:dyDescent="0.25">
      <c r="A471" t="s">
        <v>35</v>
      </c>
      <c r="B471" t="s">
        <v>147</v>
      </c>
      <c r="C471" t="s">
        <v>121</v>
      </c>
      <c r="D471" t="s">
        <v>136</v>
      </c>
      <c r="E471">
        <v>2017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5">
      <c r="A472" t="s">
        <v>38</v>
      </c>
      <c r="B472" t="s">
        <v>147</v>
      </c>
      <c r="C472" t="s">
        <v>120</v>
      </c>
      <c r="D472" t="s">
        <v>65</v>
      </c>
      <c r="E472">
        <v>2017</v>
      </c>
      <c r="F472">
        <v>23</v>
      </c>
      <c r="G472">
        <v>19</v>
      </c>
      <c r="H472">
        <v>8</v>
      </c>
      <c r="I472">
        <v>20</v>
      </c>
      <c r="J472">
        <v>12</v>
      </c>
      <c r="K472">
        <v>7</v>
      </c>
    </row>
    <row r="473" spans="1:11" x14ac:dyDescent="0.25">
      <c r="A473" t="s">
        <v>39</v>
      </c>
      <c r="B473" t="s">
        <v>147</v>
      </c>
      <c r="C473" t="s">
        <v>120</v>
      </c>
      <c r="D473" t="s">
        <v>135</v>
      </c>
      <c r="E473">
        <v>2017</v>
      </c>
      <c r="F473">
        <v>13</v>
      </c>
      <c r="G473">
        <v>14</v>
      </c>
      <c r="H473">
        <v>7</v>
      </c>
      <c r="I473">
        <v>7</v>
      </c>
      <c r="J473">
        <v>6</v>
      </c>
      <c r="K473">
        <v>8</v>
      </c>
    </row>
    <row r="474" spans="1:11" x14ac:dyDescent="0.25">
      <c r="A474" t="s">
        <v>40</v>
      </c>
      <c r="B474" t="s">
        <v>147</v>
      </c>
      <c r="C474" t="s">
        <v>120</v>
      </c>
      <c r="D474" t="s">
        <v>127</v>
      </c>
      <c r="E474">
        <v>2017</v>
      </c>
      <c r="F474">
        <v>3</v>
      </c>
      <c r="G474">
        <v>3</v>
      </c>
      <c r="H474">
        <v>2</v>
      </c>
      <c r="I474">
        <v>3</v>
      </c>
      <c r="J474">
        <v>0</v>
      </c>
      <c r="K474">
        <v>3</v>
      </c>
    </row>
    <row r="475" spans="1:11" x14ac:dyDescent="0.25">
      <c r="A475" t="s">
        <v>1</v>
      </c>
      <c r="B475" t="s">
        <v>146</v>
      </c>
      <c r="C475" t="s">
        <v>119</v>
      </c>
      <c r="D475" t="s">
        <v>131</v>
      </c>
      <c r="E475">
        <v>2018</v>
      </c>
      <c r="F475">
        <v>19</v>
      </c>
      <c r="G475">
        <v>45</v>
      </c>
      <c r="H475">
        <v>11</v>
      </c>
      <c r="I475">
        <v>34</v>
      </c>
      <c r="J475">
        <v>26</v>
      </c>
      <c r="K475">
        <v>19</v>
      </c>
    </row>
    <row r="476" spans="1:11" x14ac:dyDescent="0.25">
      <c r="A476" t="s">
        <v>2</v>
      </c>
      <c r="B476" t="s">
        <v>146</v>
      </c>
      <c r="C476" t="s">
        <v>123</v>
      </c>
      <c r="D476" t="s">
        <v>129</v>
      </c>
      <c r="E476">
        <v>2018</v>
      </c>
      <c r="F476">
        <v>13</v>
      </c>
      <c r="G476">
        <v>10</v>
      </c>
      <c r="H476">
        <v>3</v>
      </c>
      <c r="I476">
        <v>2</v>
      </c>
      <c r="J476">
        <v>5</v>
      </c>
      <c r="K476">
        <v>5</v>
      </c>
    </row>
    <row r="477" spans="1:11" x14ac:dyDescent="0.25">
      <c r="A477" t="s">
        <v>77</v>
      </c>
      <c r="B477" t="s">
        <v>146</v>
      </c>
      <c r="C477" t="s">
        <v>123</v>
      </c>
      <c r="D477" t="s">
        <v>131</v>
      </c>
      <c r="E477">
        <v>2018</v>
      </c>
      <c r="F477">
        <v>21</v>
      </c>
      <c r="G477">
        <v>57</v>
      </c>
      <c r="H477">
        <v>15</v>
      </c>
      <c r="I477">
        <v>25</v>
      </c>
      <c r="J477">
        <v>25</v>
      </c>
      <c r="K477">
        <v>32</v>
      </c>
    </row>
    <row r="478" spans="1:11" x14ac:dyDescent="0.25">
      <c r="A478" t="s">
        <v>3</v>
      </c>
      <c r="B478" t="s">
        <v>146</v>
      </c>
      <c r="C478" t="s">
        <v>123</v>
      </c>
      <c r="D478" t="s">
        <v>131</v>
      </c>
      <c r="E478">
        <v>2018</v>
      </c>
      <c r="F478">
        <v>3</v>
      </c>
      <c r="G478">
        <v>2</v>
      </c>
      <c r="H478">
        <v>2</v>
      </c>
      <c r="I478">
        <v>3</v>
      </c>
      <c r="J478">
        <v>2</v>
      </c>
      <c r="K478">
        <v>0</v>
      </c>
    </row>
    <row r="479" spans="1:11" x14ac:dyDescent="0.25">
      <c r="A479" t="s">
        <v>5</v>
      </c>
      <c r="B479" t="s">
        <v>146</v>
      </c>
      <c r="C479" t="s">
        <v>123</v>
      </c>
      <c r="D479" t="s">
        <v>131</v>
      </c>
      <c r="E479">
        <v>2018</v>
      </c>
      <c r="F479">
        <v>7</v>
      </c>
      <c r="G479">
        <v>20</v>
      </c>
      <c r="H479">
        <v>2</v>
      </c>
      <c r="I479">
        <v>13</v>
      </c>
      <c r="J479">
        <v>11</v>
      </c>
      <c r="K479">
        <v>9</v>
      </c>
    </row>
    <row r="480" spans="1:11" x14ac:dyDescent="0.25">
      <c r="A480" t="s">
        <v>6</v>
      </c>
      <c r="B480" t="s">
        <v>146</v>
      </c>
      <c r="C480" t="s">
        <v>119</v>
      </c>
      <c r="D480" t="s">
        <v>133</v>
      </c>
      <c r="E480">
        <v>2018</v>
      </c>
      <c r="F480" t="s">
        <v>37</v>
      </c>
      <c r="G480" t="s">
        <v>37</v>
      </c>
      <c r="H480" t="s">
        <v>37</v>
      </c>
      <c r="I480" t="s">
        <v>37</v>
      </c>
      <c r="J480" t="s">
        <v>37</v>
      </c>
      <c r="K480" t="s">
        <v>37</v>
      </c>
    </row>
    <row r="481" spans="1:11" x14ac:dyDescent="0.25">
      <c r="A481" t="s">
        <v>11</v>
      </c>
      <c r="B481" t="s">
        <v>146</v>
      </c>
      <c r="C481" t="s">
        <v>119</v>
      </c>
      <c r="D481" t="s">
        <v>11</v>
      </c>
      <c r="E481">
        <v>2018</v>
      </c>
      <c r="F481">
        <v>28</v>
      </c>
      <c r="G481">
        <v>90</v>
      </c>
      <c r="H481">
        <v>42</v>
      </c>
      <c r="I481">
        <v>47</v>
      </c>
      <c r="J481">
        <v>27</v>
      </c>
      <c r="K481">
        <v>63</v>
      </c>
    </row>
    <row r="482" spans="1:11" x14ac:dyDescent="0.25">
      <c r="A482" t="s">
        <v>12</v>
      </c>
      <c r="B482" t="s">
        <v>146</v>
      </c>
      <c r="C482" t="s">
        <v>119</v>
      </c>
      <c r="D482" t="s">
        <v>91</v>
      </c>
      <c r="E482">
        <v>2018</v>
      </c>
      <c r="F482" t="s">
        <v>37</v>
      </c>
      <c r="G482" t="s">
        <v>37</v>
      </c>
      <c r="H482" t="s">
        <v>37</v>
      </c>
      <c r="I482" t="s">
        <v>37</v>
      </c>
      <c r="J482" t="s">
        <v>37</v>
      </c>
      <c r="K482" t="s">
        <v>37</v>
      </c>
    </row>
    <row r="483" spans="1:11" x14ac:dyDescent="0.25">
      <c r="A483" t="s">
        <v>13</v>
      </c>
      <c r="B483" t="s">
        <v>146</v>
      </c>
      <c r="C483" t="s">
        <v>119</v>
      </c>
      <c r="D483" t="s">
        <v>91</v>
      </c>
      <c r="E483">
        <v>2018</v>
      </c>
      <c r="F483" t="s">
        <v>37</v>
      </c>
      <c r="G483" t="s">
        <v>37</v>
      </c>
      <c r="H483" t="s">
        <v>37</v>
      </c>
      <c r="I483" t="s">
        <v>37</v>
      </c>
      <c r="J483" t="s">
        <v>37</v>
      </c>
      <c r="K483" t="s">
        <v>37</v>
      </c>
    </row>
    <row r="484" spans="1:11" x14ac:dyDescent="0.25">
      <c r="A484" t="s">
        <v>14</v>
      </c>
      <c r="B484" t="s">
        <v>146</v>
      </c>
      <c r="C484" t="s">
        <v>119</v>
      </c>
      <c r="D484" t="s">
        <v>135</v>
      </c>
      <c r="E484">
        <v>2018</v>
      </c>
      <c r="F484">
        <v>0</v>
      </c>
      <c r="G484">
        <v>11</v>
      </c>
      <c r="H484">
        <v>1</v>
      </c>
      <c r="I484">
        <v>9</v>
      </c>
      <c r="J484">
        <v>4</v>
      </c>
      <c r="K484">
        <v>7</v>
      </c>
    </row>
    <row r="485" spans="1:11" x14ac:dyDescent="0.25">
      <c r="A485" t="s">
        <v>15</v>
      </c>
      <c r="B485" t="s">
        <v>147</v>
      </c>
      <c r="C485" t="s">
        <v>122</v>
      </c>
      <c r="D485" t="s">
        <v>133</v>
      </c>
      <c r="E485">
        <v>2018</v>
      </c>
      <c r="F485">
        <v>0</v>
      </c>
      <c r="G485">
        <v>0</v>
      </c>
      <c r="H485">
        <v>0</v>
      </c>
      <c r="I485">
        <v>0</v>
      </c>
    </row>
    <row r="486" spans="1:11" x14ac:dyDescent="0.25">
      <c r="A486" t="s">
        <v>16</v>
      </c>
      <c r="B486" t="s">
        <v>147</v>
      </c>
      <c r="C486" t="s">
        <v>122</v>
      </c>
      <c r="D486" t="s">
        <v>133</v>
      </c>
      <c r="E486">
        <v>2018</v>
      </c>
      <c r="F486">
        <v>7</v>
      </c>
      <c r="G486">
        <v>8</v>
      </c>
      <c r="H486">
        <v>1</v>
      </c>
      <c r="I486">
        <v>4</v>
      </c>
      <c r="J486">
        <v>1</v>
      </c>
      <c r="K486">
        <v>7</v>
      </c>
    </row>
    <row r="487" spans="1:11" x14ac:dyDescent="0.25">
      <c r="A487" t="s">
        <v>17</v>
      </c>
      <c r="B487" t="s">
        <v>147</v>
      </c>
      <c r="C487" t="s">
        <v>122</v>
      </c>
      <c r="D487" t="s">
        <v>126</v>
      </c>
      <c r="E487">
        <v>2018</v>
      </c>
      <c r="F487">
        <v>20</v>
      </c>
      <c r="G487">
        <v>48</v>
      </c>
      <c r="H487">
        <v>12</v>
      </c>
      <c r="I487">
        <v>27</v>
      </c>
      <c r="J487">
        <v>17</v>
      </c>
      <c r="K487">
        <v>31</v>
      </c>
    </row>
    <row r="488" spans="1:11" x14ac:dyDescent="0.25">
      <c r="A488" t="s">
        <v>18</v>
      </c>
      <c r="B488" t="s">
        <v>147</v>
      </c>
      <c r="C488" t="s">
        <v>122</v>
      </c>
      <c r="D488" t="s">
        <v>126</v>
      </c>
      <c r="E488">
        <v>2018</v>
      </c>
      <c r="F488">
        <v>0</v>
      </c>
      <c r="G488">
        <v>1</v>
      </c>
      <c r="H488">
        <v>1</v>
      </c>
      <c r="I488">
        <v>1</v>
      </c>
      <c r="J488">
        <v>1</v>
      </c>
      <c r="K488">
        <v>0</v>
      </c>
    </row>
    <row r="489" spans="1:11" x14ac:dyDescent="0.25">
      <c r="A489" t="s">
        <v>19</v>
      </c>
      <c r="B489" t="s">
        <v>147</v>
      </c>
      <c r="C489" t="s">
        <v>122</v>
      </c>
      <c r="D489" t="s">
        <v>126</v>
      </c>
      <c r="E489">
        <v>2018</v>
      </c>
      <c r="F489">
        <v>6</v>
      </c>
      <c r="G489">
        <v>12</v>
      </c>
      <c r="H489">
        <v>2</v>
      </c>
      <c r="I489">
        <v>5</v>
      </c>
      <c r="J489">
        <v>7</v>
      </c>
      <c r="K489">
        <v>5</v>
      </c>
    </row>
    <row r="490" spans="1:11" x14ac:dyDescent="0.25">
      <c r="A490" t="s">
        <v>20</v>
      </c>
      <c r="B490" t="s">
        <v>147</v>
      </c>
      <c r="C490" t="s">
        <v>122</v>
      </c>
      <c r="D490" t="s">
        <v>126</v>
      </c>
      <c r="E490">
        <v>2018</v>
      </c>
      <c r="F490">
        <v>3</v>
      </c>
      <c r="G490">
        <v>12</v>
      </c>
      <c r="H490">
        <v>1</v>
      </c>
      <c r="I490">
        <v>3</v>
      </c>
      <c r="J490">
        <v>5</v>
      </c>
      <c r="K490">
        <v>7</v>
      </c>
    </row>
    <row r="491" spans="1:11" x14ac:dyDescent="0.25">
      <c r="A491" t="s">
        <v>21</v>
      </c>
      <c r="B491" t="s">
        <v>147</v>
      </c>
      <c r="C491" t="s">
        <v>122</v>
      </c>
      <c r="D491" t="s">
        <v>130</v>
      </c>
      <c r="E491">
        <v>2018</v>
      </c>
      <c r="F491">
        <v>0</v>
      </c>
      <c r="G491">
        <v>3</v>
      </c>
      <c r="H491">
        <v>0</v>
      </c>
      <c r="I491">
        <v>1</v>
      </c>
      <c r="J491">
        <v>0</v>
      </c>
      <c r="K491">
        <v>3</v>
      </c>
    </row>
    <row r="492" spans="1:11" x14ac:dyDescent="0.25">
      <c r="A492" t="s">
        <v>22</v>
      </c>
      <c r="B492" t="s">
        <v>147</v>
      </c>
      <c r="C492" t="s">
        <v>122</v>
      </c>
      <c r="D492" t="s">
        <v>134</v>
      </c>
      <c r="E492">
        <v>2018</v>
      </c>
      <c r="F492">
        <v>0</v>
      </c>
      <c r="G492">
        <v>4</v>
      </c>
      <c r="H492">
        <v>1</v>
      </c>
      <c r="I492">
        <v>1</v>
      </c>
      <c r="J492">
        <v>2</v>
      </c>
      <c r="K492">
        <v>2</v>
      </c>
    </row>
    <row r="493" spans="1:11" x14ac:dyDescent="0.25">
      <c r="A493" t="s">
        <v>23</v>
      </c>
      <c r="B493" t="s">
        <v>147</v>
      </c>
      <c r="C493" t="s">
        <v>122</v>
      </c>
      <c r="D493" t="s">
        <v>134</v>
      </c>
      <c r="E493">
        <v>2018</v>
      </c>
      <c r="F493">
        <v>17</v>
      </c>
      <c r="G493">
        <v>31</v>
      </c>
      <c r="H493">
        <v>4</v>
      </c>
      <c r="I493">
        <v>16</v>
      </c>
      <c r="J493">
        <v>7</v>
      </c>
      <c r="K493">
        <v>24</v>
      </c>
    </row>
    <row r="494" spans="1:11" x14ac:dyDescent="0.25">
      <c r="A494" t="s">
        <v>24</v>
      </c>
      <c r="B494" t="s">
        <v>147</v>
      </c>
      <c r="C494" t="s">
        <v>122</v>
      </c>
      <c r="D494" t="s">
        <v>128</v>
      </c>
      <c r="E494">
        <v>2018</v>
      </c>
      <c r="F494" t="s">
        <v>37</v>
      </c>
      <c r="G494" t="s">
        <v>37</v>
      </c>
      <c r="H494" t="s">
        <v>37</v>
      </c>
      <c r="I494" t="s">
        <v>37</v>
      </c>
      <c r="J494" t="s">
        <v>37</v>
      </c>
      <c r="K494" t="s">
        <v>37</v>
      </c>
    </row>
    <row r="495" spans="1:11" x14ac:dyDescent="0.25">
      <c r="A495" t="s">
        <v>25</v>
      </c>
      <c r="B495" t="s">
        <v>147</v>
      </c>
      <c r="C495" t="s">
        <v>120</v>
      </c>
      <c r="D495" t="s">
        <v>127</v>
      </c>
      <c r="E495">
        <v>2018</v>
      </c>
      <c r="F495">
        <v>7</v>
      </c>
      <c r="G495">
        <v>8</v>
      </c>
      <c r="H495">
        <v>5</v>
      </c>
      <c r="I495">
        <v>7</v>
      </c>
      <c r="J495">
        <v>6</v>
      </c>
      <c r="K495">
        <v>2</v>
      </c>
    </row>
    <row r="496" spans="1:11" x14ac:dyDescent="0.25">
      <c r="A496" t="s">
        <v>26</v>
      </c>
      <c r="B496" t="s">
        <v>147</v>
      </c>
      <c r="C496" t="s">
        <v>120</v>
      </c>
      <c r="D496" t="s">
        <v>127</v>
      </c>
      <c r="E496">
        <v>2018</v>
      </c>
      <c r="F496">
        <v>4</v>
      </c>
      <c r="G496">
        <v>8</v>
      </c>
      <c r="H496">
        <v>0</v>
      </c>
      <c r="I496">
        <v>3</v>
      </c>
      <c r="J496">
        <v>4</v>
      </c>
      <c r="K496">
        <v>4</v>
      </c>
    </row>
    <row r="497" spans="1:11" x14ac:dyDescent="0.25">
      <c r="A497" t="s">
        <v>27</v>
      </c>
      <c r="B497" t="s">
        <v>147</v>
      </c>
      <c r="C497" t="s">
        <v>120</v>
      </c>
      <c r="D497" t="s">
        <v>127</v>
      </c>
      <c r="E497">
        <v>2018</v>
      </c>
      <c r="F497">
        <v>4</v>
      </c>
      <c r="G497">
        <v>9</v>
      </c>
      <c r="H497">
        <v>6</v>
      </c>
      <c r="I497">
        <v>10</v>
      </c>
      <c r="J497">
        <v>6</v>
      </c>
      <c r="K497">
        <v>3</v>
      </c>
    </row>
    <row r="498" spans="1:11" x14ac:dyDescent="0.25">
      <c r="A498" t="s">
        <v>28</v>
      </c>
      <c r="B498" t="s">
        <v>147</v>
      </c>
      <c r="C498" t="s">
        <v>120</v>
      </c>
      <c r="D498" t="s">
        <v>132</v>
      </c>
      <c r="E498">
        <v>2018</v>
      </c>
      <c r="F498" t="s">
        <v>37</v>
      </c>
      <c r="G498" t="s">
        <v>37</v>
      </c>
      <c r="H498" t="s">
        <v>37</v>
      </c>
      <c r="I498" t="s">
        <v>37</v>
      </c>
      <c r="J498" t="s">
        <v>37</v>
      </c>
      <c r="K498" t="s">
        <v>37</v>
      </c>
    </row>
    <row r="499" spans="1:11" x14ac:dyDescent="0.25">
      <c r="A499" t="s">
        <v>29</v>
      </c>
      <c r="B499" t="s">
        <v>147</v>
      </c>
      <c r="C499" t="s">
        <v>120</v>
      </c>
      <c r="D499" t="s">
        <v>132</v>
      </c>
      <c r="E499">
        <v>2018</v>
      </c>
      <c r="F499" t="s">
        <v>37</v>
      </c>
      <c r="G499" t="s">
        <v>37</v>
      </c>
      <c r="H499" t="s">
        <v>37</v>
      </c>
      <c r="I499" t="s">
        <v>37</v>
      </c>
      <c r="J499" t="s">
        <v>37</v>
      </c>
      <c r="K499" t="s">
        <v>37</v>
      </c>
    </row>
    <row r="500" spans="1:11" x14ac:dyDescent="0.25">
      <c r="A500" t="s">
        <v>30</v>
      </c>
      <c r="B500" t="s">
        <v>147</v>
      </c>
      <c r="C500" t="s">
        <v>120</v>
      </c>
      <c r="D500" t="s">
        <v>127</v>
      </c>
      <c r="E500">
        <v>2018</v>
      </c>
      <c r="F500" t="s">
        <v>37</v>
      </c>
      <c r="G500" t="s">
        <v>37</v>
      </c>
      <c r="H500" t="s">
        <v>37</v>
      </c>
      <c r="I500" t="s">
        <v>37</v>
      </c>
      <c r="J500" t="s">
        <v>37</v>
      </c>
      <c r="K500" t="s">
        <v>37</v>
      </c>
    </row>
    <row r="501" spans="1:11" x14ac:dyDescent="0.25">
      <c r="A501" t="s">
        <v>31</v>
      </c>
      <c r="B501" t="s">
        <v>147</v>
      </c>
      <c r="C501" t="s">
        <v>120</v>
      </c>
      <c r="D501" t="s">
        <v>127</v>
      </c>
      <c r="E501">
        <v>2018</v>
      </c>
      <c r="F501">
        <v>10</v>
      </c>
      <c r="G501">
        <v>23</v>
      </c>
      <c r="H501">
        <v>21</v>
      </c>
      <c r="I501">
        <v>25</v>
      </c>
      <c r="J501">
        <v>13</v>
      </c>
      <c r="K501">
        <v>10</v>
      </c>
    </row>
    <row r="502" spans="1:11" x14ac:dyDescent="0.25">
      <c r="A502" t="s">
        <v>32</v>
      </c>
      <c r="B502" t="s">
        <v>147</v>
      </c>
      <c r="C502" t="s">
        <v>121</v>
      </c>
      <c r="D502" t="s">
        <v>62</v>
      </c>
      <c r="E502">
        <v>2018</v>
      </c>
      <c r="F502">
        <v>21</v>
      </c>
      <c r="G502">
        <v>35</v>
      </c>
      <c r="H502">
        <v>20</v>
      </c>
      <c r="I502">
        <v>14</v>
      </c>
      <c r="J502">
        <v>18</v>
      </c>
      <c r="K502">
        <v>17</v>
      </c>
    </row>
    <row r="503" spans="1:11" x14ac:dyDescent="0.25">
      <c r="A503" t="s">
        <v>33</v>
      </c>
      <c r="B503" t="s">
        <v>147</v>
      </c>
      <c r="C503" t="s">
        <v>121</v>
      </c>
      <c r="D503" t="s">
        <v>128</v>
      </c>
      <c r="E503">
        <v>2018</v>
      </c>
      <c r="F503">
        <v>2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25">
      <c r="A504" t="s">
        <v>34</v>
      </c>
      <c r="B504" t="s">
        <v>147</v>
      </c>
      <c r="C504" t="s">
        <v>121</v>
      </c>
      <c r="D504" t="s">
        <v>136</v>
      </c>
      <c r="E504">
        <v>2018</v>
      </c>
      <c r="F504" t="s">
        <v>37</v>
      </c>
      <c r="G504" t="s">
        <v>37</v>
      </c>
      <c r="H504" t="s">
        <v>37</v>
      </c>
      <c r="I504" t="s">
        <v>37</v>
      </c>
      <c r="J504" t="s">
        <v>37</v>
      </c>
      <c r="K504" t="s">
        <v>37</v>
      </c>
    </row>
    <row r="505" spans="1:11" x14ac:dyDescent="0.25">
      <c r="A505" t="s">
        <v>35</v>
      </c>
      <c r="B505" t="s">
        <v>147</v>
      </c>
      <c r="C505" t="s">
        <v>121</v>
      </c>
      <c r="D505" t="s">
        <v>136</v>
      </c>
      <c r="E505">
        <v>2018</v>
      </c>
      <c r="F505">
        <v>4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25">
      <c r="A506" t="s">
        <v>38</v>
      </c>
      <c r="B506" t="s">
        <v>147</v>
      </c>
      <c r="C506" t="s">
        <v>120</v>
      </c>
      <c r="D506" t="s">
        <v>65</v>
      </c>
      <c r="E506">
        <v>2018</v>
      </c>
      <c r="F506">
        <v>21</v>
      </c>
      <c r="G506">
        <v>42</v>
      </c>
      <c r="H506">
        <v>12</v>
      </c>
      <c r="I506">
        <v>12</v>
      </c>
      <c r="J506">
        <v>19</v>
      </c>
      <c r="K506">
        <v>23</v>
      </c>
    </row>
    <row r="507" spans="1:11" x14ac:dyDescent="0.25">
      <c r="A507" t="s">
        <v>39</v>
      </c>
      <c r="B507" t="s">
        <v>147</v>
      </c>
      <c r="C507" t="s">
        <v>120</v>
      </c>
      <c r="D507" t="s">
        <v>135</v>
      </c>
      <c r="E507">
        <v>2018</v>
      </c>
      <c r="F507">
        <v>1</v>
      </c>
      <c r="G507">
        <v>7</v>
      </c>
      <c r="H507">
        <v>5</v>
      </c>
      <c r="I507">
        <v>5</v>
      </c>
      <c r="J507">
        <v>3</v>
      </c>
      <c r="K507">
        <v>4</v>
      </c>
    </row>
    <row r="508" spans="1:11" x14ac:dyDescent="0.25">
      <c r="A508" t="s">
        <v>40</v>
      </c>
      <c r="B508" t="s">
        <v>147</v>
      </c>
      <c r="C508" t="s">
        <v>120</v>
      </c>
      <c r="D508" t="s">
        <v>127</v>
      </c>
      <c r="E508">
        <v>2018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5">
      <c r="A509" t="s">
        <v>1</v>
      </c>
      <c r="B509" t="s">
        <v>146</v>
      </c>
      <c r="C509" t="s">
        <v>119</v>
      </c>
      <c r="D509" t="s">
        <v>131</v>
      </c>
      <c r="E509">
        <v>2019</v>
      </c>
      <c r="F509">
        <v>1</v>
      </c>
      <c r="G509">
        <v>10</v>
      </c>
      <c r="H509">
        <v>14</v>
      </c>
      <c r="I509">
        <v>15</v>
      </c>
      <c r="J509">
        <v>2</v>
      </c>
      <c r="K509">
        <v>8</v>
      </c>
    </row>
    <row r="510" spans="1:11" x14ac:dyDescent="0.25">
      <c r="A510" t="s">
        <v>2</v>
      </c>
      <c r="B510" t="s">
        <v>146</v>
      </c>
      <c r="C510" t="s">
        <v>123</v>
      </c>
      <c r="D510" t="s">
        <v>129</v>
      </c>
      <c r="E510">
        <v>2019</v>
      </c>
      <c r="F510">
        <v>5</v>
      </c>
      <c r="G510">
        <v>2</v>
      </c>
      <c r="H510">
        <v>0</v>
      </c>
      <c r="I510">
        <v>0</v>
      </c>
      <c r="J510">
        <v>0</v>
      </c>
      <c r="K510">
        <v>2</v>
      </c>
    </row>
    <row r="511" spans="1:11" x14ac:dyDescent="0.25">
      <c r="A511" t="s">
        <v>77</v>
      </c>
      <c r="B511" t="s">
        <v>146</v>
      </c>
      <c r="C511" t="s">
        <v>123</v>
      </c>
      <c r="D511" t="s">
        <v>131</v>
      </c>
      <c r="E511">
        <v>2019</v>
      </c>
      <c r="F511">
        <v>10</v>
      </c>
      <c r="G511">
        <v>34</v>
      </c>
      <c r="H511">
        <v>13</v>
      </c>
      <c r="I511">
        <v>21</v>
      </c>
      <c r="J511">
        <v>9</v>
      </c>
      <c r="K511">
        <v>24</v>
      </c>
    </row>
    <row r="512" spans="1:11" x14ac:dyDescent="0.25">
      <c r="A512" t="s">
        <v>3</v>
      </c>
      <c r="B512" t="s">
        <v>146</v>
      </c>
      <c r="C512" t="s">
        <v>123</v>
      </c>
      <c r="D512" t="s">
        <v>131</v>
      </c>
      <c r="E512">
        <v>2019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25">
      <c r="A513" t="s">
        <v>4</v>
      </c>
      <c r="B513" t="s">
        <v>146</v>
      </c>
      <c r="C513" t="s">
        <v>123</v>
      </c>
      <c r="D513" t="s">
        <v>131</v>
      </c>
      <c r="E513">
        <v>2019</v>
      </c>
      <c r="F513" t="s">
        <v>37</v>
      </c>
      <c r="G513" t="s">
        <v>37</v>
      </c>
      <c r="H513" t="s">
        <v>37</v>
      </c>
      <c r="I513" t="s">
        <v>37</v>
      </c>
      <c r="J513" t="s">
        <v>37</v>
      </c>
      <c r="K513" t="s">
        <v>37</v>
      </c>
    </row>
    <row r="514" spans="1:11" x14ac:dyDescent="0.25">
      <c r="A514" t="s">
        <v>5</v>
      </c>
      <c r="B514" t="s">
        <v>146</v>
      </c>
      <c r="C514" t="s">
        <v>123</v>
      </c>
      <c r="D514" t="s">
        <v>131</v>
      </c>
      <c r="E514">
        <v>2019</v>
      </c>
      <c r="F514">
        <v>1</v>
      </c>
      <c r="G514">
        <v>2</v>
      </c>
      <c r="H514">
        <v>0</v>
      </c>
      <c r="I514">
        <v>3</v>
      </c>
      <c r="J514">
        <v>1</v>
      </c>
      <c r="K514">
        <v>1</v>
      </c>
    </row>
    <row r="515" spans="1:11" x14ac:dyDescent="0.25">
      <c r="A515" t="s">
        <v>6</v>
      </c>
      <c r="B515" t="s">
        <v>146</v>
      </c>
      <c r="C515" t="s">
        <v>119</v>
      </c>
      <c r="D515" t="s">
        <v>133</v>
      </c>
      <c r="E515">
        <v>2019</v>
      </c>
      <c r="F515" t="s">
        <v>37</v>
      </c>
      <c r="G515" t="s">
        <v>37</v>
      </c>
      <c r="H515" t="s">
        <v>37</v>
      </c>
      <c r="I515" t="s">
        <v>37</v>
      </c>
      <c r="J515" t="s">
        <v>37</v>
      </c>
      <c r="K515" t="s">
        <v>37</v>
      </c>
    </row>
    <row r="516" spans="1:11" x14ac:dyDescent="0.25">
      <c r="A516" t="s">
        <v>11</v>
      </c>
      <c r="B516" t="s">
        <v>146</v>
      </c>
      <c r="C516" t="s">
        <v>119</v>
      </c>
      <c r="D516" t="s">
        <v>11</v>
      </c>
      <c r="E516">
        <v>2019</v>
      </c>
      <c r="F516">
        <v>22</v>
      </c>
      <c r="G516">
        <v>78</v>
      </c>
      <c r="H516">
        <v>58</v>
      </c>
      <c r="I516">
        <v>37</v>
      </c>
      <c r="J516">
        <v>17</v>
      </c>
      <c r="K516">
        <v>61</v>
      </c>
    </row>
    <row r="517" spans="1:11" x14ac:dyDescent="0.25">
      <c r="A517" t="s">
        <v>12</v>
      </c>
      <c r="B517" t="s">
        <v>146</v>
      </c>
      <c r="C517" t="s">
        <v>119</v>
      </c>
      <c r="D517" t="s">
        <v>91</v>
      </c>
      <c r="E517">
        <v>2019</v>
      </c>
      <c r="F517" t="s">
        <v>37</v>
      </c>
      <c r="G517" t="s">
        <v>37</v>
      </c>
      <c r="H517" t="s">
        <v>37</v>
      </c>
      <c r="I517" t="s">
        <v>37</v>
      </c>
      <c r="J517" t="s">
        <v>37</v>
      </c>
      <c r="K517" t="s">
        <v>37</v>
      </c>
    </row>
    <row r="518" spans="1:11" x14ac:dyDescent="0.25">
      <c r="A518" t="s">
        <v>13</v>
      </c>
      <c r="B518" t="s">
        <v>146</v>
      </c>
      <c r="C518" t="s">
        <v>119</v>
      </c>
      <c r="D518" t="s">
        <v>91</v>
      </c>
      <c r="E518">
        <v>2019</v>
      </c>
      <c r="F518">
        <v>2</v>
      </c>
      <c r="G518">
        <v>0</v>
      </c>
      <c r="H518">
        <v>1</v>
      </c>
      <c r="I518">
        <v>0</v>
      </c>
      <c r="J518">
        <v>0</v>
      </c>
      <c r="K518">
        <v>0</v>
      </c>
    </row>
    <row r="519" spans="1:11" x14ac:dyDescent="0.25">
      <c r="A519" t="s">
        <v>14</v>
      </c>
      <c r="B519" t="s">
        <v>146</v>
      </c>
      <c r="C519" t="s">
        <v>119</v>
      </c>
      <c r="D519" t="s">
        <v>135</v>
      </c>
      <c r="E519">
        <v>2019</v>
      </c>
      <c r="F519">
        <v>2</v>
      </c>
      <c r="G519">
        <v>11</v>
      </c>
      <c r="H519">
        <v>7</v>
      </c>
      <c r="I519">
        <v>3</v>
      </c>
      <c r="J519">
        <v>3</v>
      </c>
      <c r="K519">
        <v>8</v>
      </c>
    </row>
    <row r="520" spans="1:11" x14ac:dyDescent="0.25">
      <c r="A520" t="s">
        <v>15</v>
      </c>
      <c r="B520" t="s">
        <v>147</v>
      </c>
      <c r="C520" t="s">
        <v>122</v>
      </c>
      <c r="D520" t="s">
        <v>133</v>
      </c>
      <c r="E520">
        <v>2019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25">
      <c r="A521" t="s">
        <v>16</v>
      </c>
      <c r="B521" t="s">
        <v>147</v>
      </c>
      <c r="C521" t="s">
        <v>122</v>
      </c>
      <c r="D521" t="s">
        <v>133</v>
      </c>
      <c r="E521">
        <v>2019</v>
      </c>
      <c r="F521">
        <v>4</v>
      </c>
      <c r="G521">
        <v>14</v>
      </c>
      <c r="H521">
        <v>6</v>
      </c>
      <c r="I521">
        <v>7</v>
      </c>
      <c r="J521">
        <v>2</v>
      </c>
      <c r="K521">
        <v>12</v>
      </c>
    </row>
    <row r="522" spans="1:11" x14ac:dyDescent="0.25">
      <c r="A522" t="s">
        <v>17</v>
      </c>
      <c r="B522" t="s">
        <v>147</v>
      </c>
      <c r="C522" t="s">
        <v>122</v>
      </c>
      <c r="D522" t="s">
        <v>126</v>
      </c>
      <c r="E522">
        <v>2019</v>
      </c>
      <c r="F522">
        <v>19</v>
      </c>
      <c r="G522">
        <v>61</v>
      </c>
      <c r="H522">
        <v>17</v>
      </c>
      <c r="I522">
        <v>27</v>
      </c>
      <c r="J522">
        <v>29</v>
      </c>
      <c r="K522">
        <v>32</v>
      </c>
    </row>
    <row r="523" spans="1:11" x14ac:dyDescent="0.25">
      <c r="A523" t="s">
        <v>18</v>
      </c>
      <c r="B523" t="s">
        <v>147</v>
      </c>
      <c r="C523" t="s">
        <v>122</v>
      </c>
      <c r="D523" t="s">
        <v>126</v>
      </c>
      <c r="E523">
        <v>2019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25">
      <c r="A524" t="s">
        <v>19</v>
      </c>
      <c r="B524" t="s">
        <v>147</v>
      </c>
      <c r="C524" t="s">
        <v>122</v>
      </c>
      <c r="D524" t="s">
        <v>126</v>
      </c>
      <c r="E524">
        <v>2019</v>
      </c>
      <c r="F524">
        <v>3</v>
      </c>
      <c r="G524">
        <v>7</v>
      </c>
      <c r="H524">
        <v>6</v>
      </c>
      <c r="I524">
        <v>0</v>
      </c>
      <c r="J524">
        <v>2</v>
      </c>
      <c r="K524">
        <v>5</v>
      </c>
    </row>
    <row r="525" spans="1:11" x14ac:dyDescent="0.25">
      <c r="A525" t="s">
        <v>20</v>
      </c>
      <c r="B525" t="s">
        <v>147</v>
      </c>
      <c r="C525" t="s">
        <v>122</v>
      </c>
      <c r="D525" t="s">
        <v>126</v>
      </c>
      <c r="E525">
        <v>2019</v>
      </c>
      <c r="F525">
        <v>0</v>
      </c>
      <c r="G525">
        <v>2</v>
      </c>
      <c r="H525">
        <v>2</v>
      </c>
      <c r="I525">
        <v>2</v>
      </c>
      <c r="J525">
        <v>1</v>
      </c>
      <c r="K525">
        <v>1</v>
      </c>
    </row>
    <row r="526" spans="1:11" x14ac:dyDescent="0.25">
      <c r="A526" t="s">
        <v>21</v>
      </c>
      <c r="B526" t="s">
        <v>147</v>
      </c>
      <c r="C526" t="s">
        <v>122</v>
      </c>
      <c r="D526" t="s">
        <v>130</v>
      </c>
      <c r="E526">
        <v>2019</v>
      </c>
      <c r="F526">
        <v>2</v>
      </c>
      <c r="G526">
        <v>3</v>
      </c>
      <c r="H526">
        <v>4</v>
      </c>
      <c r="I526">
        <v>0</v>
      </c>
      <c r="J526">
        <v>2</v>
      </c>
      <c r="K526">
        <v>1</v>
      </c>
    </row>
    <row r="527" spans="1:11" x14ac:dyDescent="0.25">
      <c r="A527" t="s">
        <v>22</v>
      </c>
      <c r="B527" t="s">
        <v>147</v>
      </c>
      <c r="C527" t="s">
        <v>122</v>
      </c>
      <c r="D527" t="s">
        <v>134</v>
      </c>
      <c r="E527">
        <v>2019</v>
      </c>
      <c r="F527">
        <v>1</v>
      </c>
      <c r="G527">
        <v>1</v>
      </c>
      <c r="H527">
        <v>1</v>
      </c>
      <c r="I527">
        <v>2</v>
      </c>
      <c r="J527">
        <v>1</v>
      </c>
      <c r="K527">
        <v>0</v>
      </c>
    </row>
    <row r="528" spans="1:11" x14ac:dyDescent="0.25">
      <c r="A528" t="s">
        <v>23</v>
      </c>
      <c r="B528" t="s">
        <v>147</v>
      </c>
      <c r="C528" t="s">
        <v>122</v>
      </c>
      <c r="D528" t="s">
        <v>134</v>
      </c>
      <c r="E528">
        <v>2019</v>
      </c>
      <c r="F528">
        <v>1</v>
      </c>
      <c r="G528">
        <v>5</v>
      </c>
      <c r="H528">
        <v>0</v>
      </c>
      <c r="I528">
        <v>1</v>
      </c>
      <c r="J528">
        <v>0</v>
      </c>
      <c r="K528">
        <v>5</v>
      </c>
    </row>
    <row r="529" spans="1:11" x14ac:dyDescent="0.25">
      <c r="A529" t="s">
        <v>24</v>
      </c>
      <c r="B529" t="s">
        <v>147</v>
      </c>
      <c r="C529" t="s">
        <v>122</v>
      </c>
      <c r="D529" t="s">
        <v>128</v>
      </c>
      <c r="E529">
        <v>2019</v>
      </c>
      <c r="F529" t="s">
        <v>37</v>
      </c>
      <c r="G529" t="s">
        <v>37</v>
      </c>
      <c r="H529" t="s">
        <v>37</v>
      </c>
      <c r="I529" t="s">
        <v>37</v>
      </c>
      <c r="J529" t="s">
        <v>37</v>
      </c>
      <c r="K529" t="s">
        <v>37</v>
      </c>
    </row>
    <row r="530" spans="1:11" x14ac:dyDescent="0.25">
      <c r="A530" t="s">
        <v>25</v>
      </c>
      <c r="B530" t="s">
        <v>147</v>
      </c>
      <c r="C530" t="s">
        <v>120</v>
      </c>
      <c r="D530" t="s">
        <v>127</v>
      </c>
      <c r="E530">
        <v>2019</v>
      </c>
      <c r="F530">
        <v>1</v>
      </c>
      <c r="G530">
        <v>3</v>
      </c>
      <c r="H530">
        <v>1</v>
      </c>
      <c r="I530">
        <v>3</v>
      </c>
      <c r="J530">
        <v>1</v>
      </c>
      <c r="K530">
        <v>2</v>
      </c>
    </row>
    <row r="531" spans="1:11" x14ac:dyDescent="0.25">
      <c r="A531" t="s">
        <v>26</v>
      </c>
      <c r="B531" t="s">
        <v>147</v>
      </c>
      <c r="C531" t="s">
        <v>120</v>
      </c>
      <c r="D531" t="s">
        <v>127</v>
      </c>
      <c r="E531">
        <v>2019</v>
      </c>
      <c r="F531">
        <v>3</v>
      </c>
      <c r="G531">
        <v>0</v>
      </c>
      <c r="H531">
        <v>2</v>
      </c>
      <c r="I531">
        <v>2</v>
      </c>
      <c r="J531">
        <v>0</v>
      </c>
      <c r="K531">
        <v>0</v>
      </c>
    </row>
    <row r="532" spans="1:11" x14ac:dyDescent="0.25">
      <c r="A532" t="s">
        <v>27</v>
      </c>
      <c r="B532" t="s">
        <v>147</v>
      </c>
      <c r="C532" t="s">
        <v>120</v>
      </c>
      <c r="D532" t="s">
        <v>127</v>
      </c>
      <c r="E532">
        <v>2019</v>
      </c>
      <c r="F532">
        <v>2</v>
      </c>
      <c r="G532">
        <v>18</v>
      </c>
      <c r="H532">
        <v>13</v>
      </c>
      <c r="I532">
        <v>10</v>
      </c>
      <c r="J532">
        <v>9</v>
      </c>
      <c r="K532">
        <v>9</v>
      </c>
    </row>
    <row r="533" spans="1:11" x14ac:dyDescent="0.25">
      <c r="A533" t="s">
        <v>28</v>
      </c>
      <c r="B533" t="s">
        <v>147</v>
      </c>
      <c r="C533" t="s">
        <v>120</v>
      </c>
      <c r="D533" t="s">
        <v>132</v>
      </c>
      <c r="E533">
        <v>2019</v>
      </c>
      <c r="F533" t="s">
        <v>37</v>
      </c>
      <c r="G533" t="s">
        <v>37</v>
      </c>
      <c r="H533" t="s">
        <v>37</v>
      </c>
      <c r="I533" t="s">
        <v>37</v>
      </c>
      <c r="J533" t="s">
        <v>37</v>
      </c>
      <c r="K533" t="s">
        <v>37</v>
      </c>
    </row>
    <row r="534" spans="1:11" x14ac:dyDescent="0.25">
      <c r="A534" t="s">
        <v>29</v>
      </c>
      <c r="B534" t="s">
        <v>147</v>
      </c>
      <c r="C534" t="s">
        <v>120</v>
      </c>
      <c r="D534" t="s">
        <v>132</v>
      </c>
      <c r="E534">
        <v>2019</v>
      </c>
      <c r="F534" t="s">
        <v>37</v>
      </c>
      <c r="G534" t="s">
        <v>37</v>
      </c>
      <c r="H534" t="s">
        <v>37</v>
      </c>
      <c r="I534" t="s">
        <v>37</v>
      </c>
      <c r="J534" t="s">
        <v>37</v>
      </c>
      <c r="K534" t="s">
        <v>37</v>
      </c>
    </row>
    <row r="535" spans="1:11" x14ac:dyDescent="0.25">
      <c r="A535" t="s">
        <v>30</v>
      </c>
      <c r="B535" t="s">
        <v>147</v>
      </c>
      <c r="C535" t="s">
        <v>120</v>
      </c>
      <c r="D535" t="s">
        <v>127</v>
      </c>
      <c r="E535">
        <v>2019</v>
      </c>
      <c r="F535" t="s">
        <v>37</v>
      </c>
      <c r="G535" t="s">
        <v>37</v>
      </c>
      <c r="H535" t="s">
        <v>37</v>
      </c>
      <c r="I535" t="s">
        <v>37</v>
      </c>
      <c r="J535" t="s">
        <v>37</v>
      </c>
      <c r="K535" t="s">
        <v>37</v>
      </c>
    </row>
    <row r="536" spans="1:11" x14ac:dyDescent="0.25">
      <c r="A536" t="s">
        <v>31</v>
      </c>
      <c r="B536" t="s">
        <v>147</v>
      </c>
      <c r="C536" t="s">
        <v>120</v>
      </c>
      <c r="D536" t="s">
        <v>127</v>
      </c>
      <c r="E536">
        <v>2019</v>
      </c>
      <c r="F536">
        <v>13</v>
      </c>
      <c r="G536">
        <v>18</v>
      </c>
      <c r="H536">
        <v>15</v>
      </c>
      <c r="I536">
        <v>12</v>
      </c>
      <c r="J536">
        <v>8</v>
      </c>
      <c r="K536">
        <v>10</v>
      </c>
    </row>
    <row r="537" spans="1:11" x14ac:dyDescent="0.25">
      <c r="A537" t="s">
        <v>32</v>
      </c>
      <c r="B537" t="s">
        <v>147</v>
      </c>
      <c r="C537" t="s">
        <v>121</v>
      </c>
      <c r="D537" t="s">
        <v>62</v>
      </c>
      <c r="E537">
        <v>2019</v>
      </c>
      <c r="F537">
        <v>8</v>
      </c>
      <c r="G537">
        <v>16</v>
      </c>
      <c r="H537">
        <v>10</v>
      </c>
      <c r="I537">
        <v>12</v>
      </c>
      <c r="J537">
        <v>10</v>
      </c>
      <c r="K537">
        <v>6</v>
      </c>
    </row>
    <row r="538" spans="1:11" x14ac:dyDescent="0.25">
      <c r="A538" t="s">
        <v>33</v>
      </c>
      <c r="B538" t="s">
        <v>147</v>
      </c>
      <c r="C538" t="s">
        <v>121</v>
      </c>
      <c r="D538" t="s">
        <v>128</v>
      </c>
      <c r="E538">
        <v>2019</v>
      </c>
      <c r="F538">
        <v>4</v>
      </c>
      <c r="G538">
        <v>5</v>
      </c>
      <c r="H538">
        <v>2</v>
      </c>
      <c r="I538">
        <v>1</v>
      </c>
      <c r="J538">
        <v>2</v>
      </c>
      <c r="K538">
        <v>3</v>
      </c>
    </row>
    <row r="539" spans="1:11" x14ac:dyDescent="0.25">
      <c r="A539" t="s">
        <v>34</v>
      </c>
      <c r="B539" t="s">
        <v>147</v>
      </c>
      <c r="C539" t="s">
        <v>121</v>
      </c>
      <c r="D539" t="s">
        <v>136</v>
      </c>
      <c r="E539">
        <v>2019</v>
      </c>
      <c r="F539" t="s">
        <v>37</v>
      </c>
      <c r="G539" t="s">
        <v>37</v>
      </c>
      <c r="H539" t="s">
        <v>37</v>
      </c>
      <c r="I539" t="s">
        <v>37</v>
      </c>
      <c r="J539" t="s">
        <v>37</v>
      </c>
      <c r="K539" t="s">
        <v>37</v>
      </c>
    </row>
    <row r="540" spans="1:11" x14ac:dyDescent="0.25">
      <c r="A540" t="s">
        <v>35</v>
      </c>
      <c r="B540" t="s">
        <v>147</v>
      </c>
      <c r="C540" t="s">
        <v>121</v>
      </c>
      <c r="D540" t="s">
        <v>136</v>
      </c>
      <c r="E540">
        <v>2019</v>
      </c>
      <c r="F540" t="s">
        <v>37</v>
      </c>
      <c r="G540" t="s">
        <v>37</v>
      </c>
      <c r="H540" t="s">
        <v>37</v>
      </c>
      <c r="I540" t="s">
        <v>37</v>
      </c>
      <c r="J540" t="s">
        <v>37</v>
      </c>
      <c r="K540" t="s">
        <v>37</v>
      </c>
    </row>
    <row r="541" spans="1:11" x14ac:dyDescent="0.25">
      <c r="A541" t="s">
        <v>15</v>
      </c>
      <c r="B541" t="s">
        <v>147</v>
      </c>
      <c r="C541" t="s">
        <v>122</v>
      </c>
      <c r="D541" t="s">
        <v>133</v>
      </c>
      <c r="E541">
        <v>2020</v>
      </c>
      <c r="F541">
        <v>2</v>
      </c>
      <c r="G541">
        <v>2</v>
      </c>
      <c r="H541">
        <v>0</v>
      </c>
      <c r="I541">
        <v>3</v>
      </c>
      <c r="J541">
        <v>1</v>
      </c>
      <c r="K541">
        <v>1</v>
      </c>
    </row>
    <row r="542" spans="1:11" x14ac:dyDescent="0.25">
      <c r="A542" t="s">
        <v>16</v>
      </c>
      <c r="B542" t="s">
        <v>147</v>
      </c>
      <c r="C542" t="s">
        <v>122</v>
      </c>
      <c r="D542" t="s">
        <v>133</v>
      </c>
      <c r="E542">
        <v>2020</v>
      </c>
      <c r="F542">
        <v>5</v>
      </c>
      <c r="G542">
        <v>8</v>
      </c>
      <c r="H542">
        <v>11</v>
      </c>
      <c r="I542">
        <v>7</v>
      </c>
      <c r="J542">
        <v>5</v>
      </c>
      <c r="K542">
        <v>3</v>
      </c>
    </row>
    <row r="543" spans="1:11" x14ac:dyDescent="0.25">
      <c r="A543" t="s">
        <v>17</v>
      </c>
      <c r="B543" t="s">
        <v>147</v>
      </c>
      <c r="C543" t="s">
        <v>122</v>
      </c>
      <c r="D543" t="s">
        <v>126</v>
      </c>
      <c r="E543">
        <v>2020</v>
      </c>
      <c r="F543">
        <v>39</v>
      </c>
      <c r="G543">
        <v>51</v>
      </c>
      <c r="H543">
        <v>27</v>
      </c>
      <c r="I543">
        <v>52</v>
      </c>
      <c r="J543">
        <v>20</v>
      </c>
      <c r="K543">
        <v>31</v>
      </c>
    </row>
    <row r="544" spans="1:11" x14ac:dyDescent="0.25">
      <c r="A544" t="s">
        <v>18</v>
      </c>
      <c r="B544" t="s">
        <v>147</v>
      </c>
      <c r="C544" t="s">
        <v>122</v>
      </c>
      <c r="D544" t="s">
        <v>126</v>
      </c>
      <c r="E544">
        <v>2020</v>
      </c>
      <c r="F544">
        <v>4</v>
      </c>
      <c r="G544">
        <v>3</v>
      </c>
      <c r="H544">
        <v>2</v>
      </c>
      <c r="I544">
        <v>3</v>
      </c>
      <c r="J544" t="s">
        <v>37</v>
      </c>
      <c r="K544" t="s">
        <v>37</v>
      </c>
    </row>
    <row r="545" spans="1:11" x14ac:dyDescent="0.25">
      <c r="A545" t="s">
        <v>19</v>
      </c>
      <c r="B545" t="s">
        <v>147</v>
      </c>
      <c r="C545" t="s">
        <v>122</v>
      </c>
      <c r="D545" t="s">
        <v>126</v>
      </c>
      <c r="E545">
        <v>2020</v>
      </c>
      <c r="F545">
        <v>8</v>
      </c>
      <c r="G545">
        <v>14</v>
      </c>
      <c r="H545">
        <v>11</v>
      </c>
      <c r="I545">
        <v>5</v>
      </c>
      <c r="J545" t="s">
        <v>37</v>
      </c>
      <c r="K545" t="s">
        <v>37</v>
      </c>
    </row>
    <row r="546" spans="1:11" x14ac:dyDescent="0.25">
      <c r="A546" t="s">
        <v>20</v>
      </c>
      <c r="B546" t="s">
        <v>147</v>
      </c>
      <c r="C546" t="s">
        <v>122</v>
      </c>
      <c r="D546" t="s">
        <v>126</v>
      </c>
      <c r="E546">
        <v>2020</v>
      </c>
      <c r="F546">
        <v>2</v>
      </c>
      <c r="G546">
        <v>10</v>
      </c>
      <c r="H546">
        <v>5</v>
      </c>
      <c r="I546">
        <v>5</v>
      </c>
      <c r="J546" t="s">
        <v>37</v>
      </c>
      <c r="K546" t="s">
        <v>37</v>
      </c>
    </row>
    <row r="547" spans="1:11" x14ac:dyDescent="0.25">
      <c r="A547" t="s">
        <v>21</v>
      </c>
      <c r="B547" t="s">
        <v>147</v>
      </c>
      <c r="C547" t="s">
        <v>122</v>
      </c>
      <c r="D547" t="s">
        <v>130</v>
      </c>
      <c r="E547">
        <v>2020</v>
      </c>
      <c r="F547">
        <v>1</v>
      </c>
      <c r="G547">
        <v>3</v>
      </c>
      <c r="H547">
        <v>2</v>
      </c>
      <c r="I547">
        <v>6</v>
      </c>
      <c r="J547">
        <v>15</v>
      </c>
      <c r="K547">
        <v>15</v>
      </c>
    </row>
    <row r="548" spans="1:11" x14ac:dyDescent="0.25">
      <c r="A548" t="s">
        <v>22</v>
      </c>
      <c r="B548" t="s">
        <v>147</v>
      </c>
      <c r="C548" t="s">
        <v>122</v>
      </c>
      <c r="D548" t="s">
        <v>134</v>
      </c>
      <c r="E548">
        <v>2020</v>
      </c>
      <c r="F548">
        <v>2</v>
      </c>
      <c r="G548">
        <v>5</v>
      </c>
      <c r="H548">
        <v>3</v>
      </c>
      <c r="I548">
        <v>4</v>
      </c>
      <c r="J548">
        <v>4</v>
      </c>
      <c r="K548">
        <v>1</v>
      </c>
    </row>
    <row r="549" spans="1:11" x14ac:dyDescent="0.25">
      <c r="A549" t="s">
        <v>23</v>
      </c>
      <c r="B549" t="s">
        <v>147</v>
      </c>
      <c r="C549" t="s">
        <v>122</v>
      </c>
      <c r="D549" t="s">
        <v>134</v>
      </c>
      <c r="E549">
        <v>2020</v>
      </c>
      <c r="F549" t="s">
        <v>37</v>
      </c>
      <c r="G549" t="s">
        <v>37</v>
      </c>
      <c r="H549" t="s">
        <v>37</v>
      </c>
      <c r="I549" t="s">
        <v>37</v>
      </c>
      <c r="J549" t="s">
        <v>37</v>
      </c>
      <c r="K549" t="s">
        <v>37</v>
      </c>
    </row>
    <row r="550" spans="1:11" x14ac:dyDescent="0.25">
      <c r="A550" t="s">
        <v>24</v>
      </c>
      <c r="B550" t="s">
        <v>147</v>
      </c>
      <c r="C550" t="s">
        <v>122</v>
      </c>
      <c r="D550" t="s">
        <v>128</v>
      </c>
      <c r="E550">
        <v>2020</v>
      </c>
      <c r="F550" t="s">
        <v>37</v>
      </c>
      <c r="G550" t="s">
        <v>37</v>
      </c>
      <c r="H550" t="s">
        <v>37</v>
      </c>
      <c r="I550" t="s">
        <v>37</v>
      </c>
      <c r="J550" t="s">
        <v>37</v>
      </c>
      <c r="K550" t="s">
        <v>37</v>
      </c>
    </row>
    <row r="551" spans="1:11" x14ac:dyDescent="0.25">
      <c r="A551" t="s">
        <v>26</v>
      </c>
      <c r="B551" t="s">
        <v>147</v>
      </c>
      <c r="C551" t="s">
        <v>120</v>
      </c>
      <c r="D551" t="s">
        <v>127</v>
      </c>
      <c r="E551">
        <v>2020</v>
      </c>
      <c r="F551">
        <v>4</v>
      </c>
      <c r="G551">
        <v>7</v>
      </c>
      <c r="H551">
        <v>0</v>
      </c>
      <c r="I551">
        <v>0</v>
      </c>
      <c r="J551">
        <v>2</v>
      </c>
      <c r="K551">
        <v>5</v>
      </c>
    </row>
    <row r="552" spans="1:11" x14ac:dyDescent="0.25">
      <c r="A552" t="s">
        <v>25</v>
      </c>
      <c r="B552" t="s">
        <v>147</v>
      </c>
      <c r="C552" t="s">
        <v>120</v>
      </c>
      <c r="D552" t="s">
        <v>127</v>
      </c>
      <c r="E552">
        <v>2020</v>
      </c>
      <c r="F552">
        <v>0</v>
      </c>
      <c r="G552">
        <v>2</v>
      </c>
      <c r="H552">
        <v>0</v>
      </c>
      <c r="I552">
        <v>0</v>
      </c>
      <c r="J552">
        <v>1</v>
      </c>
      <c r="K552">
        <v>1</v>
      </c>
    </row>
    <row r="553" spans="1:11" x14ac:dyDescent="0.25">
      <c r="A553" t="s">
        <v>27</v>
      </c>
      <c r="B553" t="s">
        <v>147</v>
      </c>
      <c r="C553" t="s">
        <v>120</v>
      </c>
      <c r="D553" t="s">
        <v>127</v>
      </c>
      <c r="E553">
        <v>2020</v>
      </c>
      <c r="F553">
        <v>7</v>
      </c>
      <c r="G553">
        <v>21</v>
      </c>
      <c r="H553">
        <v>2</v>
      </c>
      <c r="I553">
        <v>4</v>
      </c>
      <c r="J553">
        <v>17</v>
      </c>
      <c r="K553">
        <v>4</v>
      </c>
    </row>
    <row r="554" spans="1:11" x14ac:dyDescent="0.25">
      <c r="A554" t="s">
        <v>28</v>
      </c>
      <c r="B554" t="s">
        <v>147</v>
      </c>
      <c r="C554" t="s">
        <v>120</v>
      </c>
      <c r="D554" t="s">
        <v>132</v>
      </c>
      <c r="E554">
        <v>2020</v>
      </c>
      <c r="F554" t="s">
        <v>37</v>
      </c>
      <c r="G554" t="s">
        <v>37</v>
      </c>
      <c r="H554" t="s">
        <v>37</v>
      </c>
      <c r="I554" t="s">
        <v>37</v>
      </c>
      <c r="J554" t="s">
        <v>37</v>
      </c>
      <c r="K554" t="s">
        <v>37</v>
      </c>
    </row>
    <row r="555" spans="1:11" x14ac:dyDescent="0.25">
      <c r="A555" t="s">
        <v>29</v>
      </c>
      <c r="B555" t="s">
        <v>147</v>
      </c>
      <c r="C555" t="s">
        <v>120</v>
      </c>
      <c r="D555" t="s">
        <v>132</v>
      </c>
      <c r="E555">
        <v>2020</v>
      </c>
      <c r="F555" t="s">
        <v>37</v>
      </c>
      <c r="G555" t="s">
        <v>37</v>
      </c>
      <c r="H555" t="s">
        <v>37</v>
      </c>
      <c r="I555" t="s">
        <v>37</v>
      </c>
      <c r="J555" t="s">
        <v>37</v>
      </c>
      <c r="K555" t="s">
        <v>37</v>
      </c>
    </row>
    <row r="556" spans="1:11" x14ac:dyDescent="0.25">
      <c r="A556" t="s">
        <v>30</v>
      </c>
      <c r="B556" t="s">
        <v>147</v>
      </c>
      <c r="C556" t="s">
        <v>120</v>
      </c>
      <c r="D556" t="s">
        <v>127</v>
      </c>
      <c r="E556">
        <v>2020</v>
      </c>
      <c r="F556" t="s">
        <v>37</v>
      </c>
      <c r="G556" t="s">
        <v>37</v>
      </c>
      <c r="H556" t="s">
        <v>37</v>
      </c>
      <c r="I556" t="s">
        <v>37</v>
      </c>
      <c r="J556" t="s">
        <v>37</v>
      </c>
      <c r="K556" t="s">
        <v>37</v>
      </c>
    </row>
    <row r="557" spans="1:11" x14ac:dyDescent="0.25">
      <c r="A557" t="s">
        <v>31</v>
      </c>
      <c r="B557" t="s">
        <v>147</v>
      </c>
      <c r="C557" t="s">
        <v>120</v>
      </c>
      <c r="D557" t="s">
        <v>127</v>
      </c>
      <c r="E557">
        <v>2020</v>
      </c>
      <c r="F557">
        <v>15</v>
      </c>
      <c r="G557">
        <v>42</v>
      </c>
      <c r="H557">
        <v>13</v>
      </c>
      <c r="I557">
        <v>13</v>
      </c>
      <c r="J557">
        <v>28</v>
      </c>
      <c r="K557">
        <v>14</v>
      </c>
    </row>
    <row r="558" spans="1:11" x14ac:dyDescent="0.25">
      <c r="A558" t="s">
        <v>32</v>
      </c>
      <c r="B558" t="s">
        <v>147</v>
      </c>
      <c r="C558" t="s">
        <v>121</v>
      </c>
      <c r="D558" t="s">
        <v>62</v>
      </c>
      <c r="E558">
        <v>2020</v>
      </c>
      <c r="F558">
        <v>10</v>
      </c>
      <c r="G558">
        <v>26</v>
      </c>
      <c r="H558">
        <v>7</v>
      </c>
      <c r="I558">
        <v>19</v>
      </c>
      <c r="J558">
        <v>20</v>
      </c>
      <c r="K558">
        <v>6</v>
      </c>
    </row>
    <row r="559" spans="1:11" x14ac:dyDescent="0.25">
      <c r="A559" t="s">
        <v>33</v>
      </c>
      <c r="B559" t="s">
        <v>147</v>
      </c>
      <c r="C559" t="s">
        <v>121</v>
      </c>
      <c r="D559" t="s">
        <v>128</v>
      </c>
      <c r="E559">
        <v>2020</v>
      </c>
      <c r="F559">
        <v>10</v>
      </c>
      <c r="G559">
        <v>17</v>
      </c>
      <c r="H559">
        <v>11</v>
      </c>
      <c r="I559">
        <v>14</v>
      </c>
      <c r="J559">
        <v>17</v>
      </c>
      <c r="K559">
        <v>0</v>
      </c>
    </row>
    <row r="560" spans="1:11" x14ac:dyDescent="0.25">
      <c r="A560" t="s">
        <v>34</v>
      </c>
      <c r="B560" t="s">
        <v>147</v>
      </c>
      <c r="C560" t="s">
        <v>121</v>
      </c>
      <c r="D560" t="s">
        <v>136</v>
      </c>
      <c r="E560">
        <v>2020</v>
      </c>
      <c r="F560" t="s">
        <v>37</v>
      </c>
      <c r="G560" t="s">
        <v>37</v>
      </c>
      <c r="H560" t="s">
        <v>37</v>
      </c>
      <c r="I560" t="s">
        <v>37</v>
      </c>
      <c r="J560" t="s">
        <v>37</v>
      </c>
      <c r="K560" t="s">
        <v>37</v>
      </c>
    </row>
    <row r="561" spans="1:11" x14ac:dyDescent="0.25">
      <c r="A561" t="s">
        <v>35</v>
      </c>
      <c r="B561" t="s">
        <v>147</v>
      </c>
      <c r="C561" t="s">
        <v>121</v>
      </c>
      <c r="D561" t="s">
        <v>136</v>
      </c>
      <c r="E561">
        <v>2020</v>
      </c>
      <c r="F561" t="s">
        <v>37</v>
      </c>
      <c r="G561" t="s">
        <v>37</v>
      </c>
      <c r="H561" t="s">
        <v>37</v>
      </c>
      <c r="I561" t="s">
        <v>37</v>
      </c>
      <c r="J561" t="s">
        <v>37</v>
      </c>
      <c r="K561" t="s">
        <v>37</v>
      </c>
    </row>
    <row r="562" spans="1:11" x14ac:dyDescent="0.25">
      <c r="A562" t="s">
        <v>38</v>
      </c>
      <c r="B562" t="s">
        <v>147</v>
      </c>
      <c r="C562" t="s">
        <v>120</v>
      </c>
      <c r="D562" t="s">
        <v>65</v>
      </c>
      <c r="E562">
        <v>2020</v>
      </c>
      <c r="F562">
        <v>7</v>
      </c>
      <c r="G562">
        <v>26</v>
      </c>
      <c r="H562">
        <v>6</v>
      </c>
      <c r="I562">
        <v>14</v>
      </c>
      <c r="J562">
        <v>12</v>
      </c>
      <c r="K562">
        <v>14</v>
      </c>
    </row>
    <row r="563" spans="1:11" x14ac:dyDescent="0.25">
      <c r="A563" t="s">
        <v>39</v>
      </c>
      <c r="B563" t="s">
        <v>147</v>
      </c>
      <c r="C563" t="s">
        <v>120</v>
      </c>
      <c r="D563" t="s">
        <v>135</v>
      </c>
      <c r="E563">
        <v>2020</v>
      </c>
      <c r="F563">
        <v>4</v>
      </c>
      <c r="G563">
        <v>13</v>
      </c>
      <c r="H563">
        <v>0</v>
      </c>
      <c r="I563">
        <v>4</v>
      </c>
      <c r="J563">
        <v>11</v>
      </c>
      <c r="K563">
        <v>2</v>
      </c>
    </row>
    <row r="564" spans="1:11" x14ac:dyDescent="0.25">
      <c r="A564" t="s">
        <v>40</v>
      </c>
      <c r="B564" t="s">
        <v>147</v>
      </c>
      <c r="C564" t="s">
        <v>120</v>
      </c>
      <c r="D564" t="s">
        <v>127</v>
      </c>
      <c r="E564">
        <v>2020</v>
      </c>
      <c r="F564">
        <v>8</v>
      </c>
      <c r="G564">
        <v>15</v>
      </c>
      <c r="H564">
        <v>2</v>
      </c>
      <c r="I564">
        <v>6</v>
      </c>
      <c r="J564">
        <v>7</v>
      </c>
      <c r="K564">
        <v>8</v>
      </c>
    </row>
    <row r="565" spans="1:11" x14ac:dyDescent="0.25">
      <c r="A565" t="s">
        <v>1</v>
      </c>
      <c r="B565" t="s">
        <v>146</v>
      </c>
      <c r="C565" t="s">
        <v>119</v>
      </c>
      <c r="D565" t="s">
        <v>131</v>
      </c>
      <c r="E565">
        <v>2020</v>
      </c>
      <c r="F565">
        <v>8</v>
      </c>
      <c r="G565">
        <v>20</v>
      </c>
      <c r="H565">
        <v>16</v>
      </c>
      <c r="I565">
        <v>34</v>
      </c>
      <c r="J565">
        <v>12</v>
      </c>
      <c r="K565">
        <v>8</v>
      </c>
    </row>
    <row r="566" spans="1:11" x14ac:dyDescent="0.25">
      <c r="A566" t="s">
        <v>2</v>
      </c>
      <c r="B566" t="s">
        <v>146</v>
      </c>
      <c r="C566" t="s">
        <v>123</v>
      </c>
      <c r="D566" t="s">
        <v>129</v>
      </c>
      <c r="E566">
        <v>2020</v>
      </c>
      <c r="F566">
        <v>5</v>
      </c>
      <c r="G566">
        <v>7</v>
      </c>
      <c r="H566">
        <v>4</v>
      </c>
      <c r="I566">
        <v>4</v>
      </c>
      <c r="J566">
        <v>2</v>
      </c>
      <c r="K566">
        <v>5</v>
      </c>
    </row>
    <row r="567" spans="1:11" x14ac:dyDescent="0.25">
      <c r="A567" t="s">
        <v>77</v>
      </c>
      <c r="B567" t="s">
        <v>146</v>
      </c>
      <c r="C567" t="s">
        <v>123</v>
      </c>
      <c r="D567" t="s">
        <v>131</v>
      </c>
      <c r="E567">
        <v>2020</v>
      </c>
      <c r="F567">
        <v>16</v>
      </c>
      <c r="G567">
        <v>45</v>
      </c>
      <c r="H567">
        <v>27</v>
      </c>
      <c r="I567">
        <v>44</v>
      </c>
      <c r="J567">
        <v>27</v>
      </c>
      <c r="K567">
        <v>18</v>
      </c>
    </row>
    <row r="568" spans="1:11" x14ac:dyDescent="0.25">
      <c r="A568" t="s">
        <v>3</v>
      </c>
      <c r="B568" t="s">
        <v>146</v>
      </c>
      <c r="C568" t="s">
        <v>123</v>
      </c>
      <c r="D568" t="s">
        <v>131</v>
      </c>
      <c r="E568">
        <v>2020</v>
      </c>
      <c r="F568">
        <v>3</v>
      </c>
      <c r="G568">
        <v>4</v>
      </c>
      <c r="H568">
        <v>3</v>
      </c>
      <c r="I568">
        <v>4</v>
      </c>
      <c r="J568">
        <v>2</v>
      </c>
      <c r="K568">
        <v>2</v>
      </c>
    </row>
    <row r="569" spans="1:11" x14ac:dyDescent="0.25">
      <c r="A569" t="s">
        <v>4</v>
      </c>
      <c r="B569" t="s">
        <v>146</v>
      </c>
      <c r="C569" t="s">
        <v>123</v>
      </c>
      <c r="D569" t="s">
        <v>131</v>
      </c>
      <c r="E569">
        <v>2020</v>
      </c>
      <c r="F569" t="s">
        <v>37</v>
      </c>
      <c r="G569" t="s">
        <v>37</v>
      </c>
      <c r="H569" t="s">
        <v>37</v>
      </c>
      <c r="I569" t="s">
        <v>37</v>
      </c>
      <c r="J569" t="s">
        <v>37</v>
      </c>
      <c r="K569" t="s">
        <v>37</v>
      </c>
    </row>
    <row r="570" spans="1:11" x14ac:dyDescent="0.25">
      <c r="A570" t="s">
        <v>5</v>
      </c>
      <c r="B570" t="s">
        <v>146</v>
      </c>
      <c r="C570" t="s">
        <v>123</v>
      </c>
      <c r="D570" t="s">
        <v>131</v>
      </c>
      <c r="E570">
        <v>2020</v>
      </c>
      <c r="F570">
        <v>1</v>
      </c>
      <c r="G570">
        <v>6</v>
      </c>
      <c r="H570">
        <v>2</v>
      </c>
      <c r="I570">
        <v>2</v>
      </c>
      <c r="J570">
        <v>5</v>
      </c>
      <c r="K570">
        <v>1</v>
      </c>
    </row>
    <row r="571" spans="1:11" x14ac:dyDescent="0.25">
      <c r="A571" t="s">
        <v>6</v>
      </c>
      <c r="B571" t="s">
        <v>146</v>
      </c>
      <c r="C571" t="s">
        <v>119</v>
      </c>
      <c r="D571" t="s">
        <v>133</v>
      </c>
      <c r="E571">
        <v>2020</v>
      </c>
      <c r="F571" t="s">
        <v>37</v>
      </c>
      <c r="G571" t="s">
        <v>37</v>
      </c>
      <c r="H571" t="s">
        <v>37</v>
      </c>
      <c r="I571" t="s">
        <v>37</v>
      </c>
      <c r="J571" t="s">
        <v>37</v>
      </c>
      <c r="K571" t="s">
        <v>37</v>
      </c>
    </row>
    <row r="572" spans="1:11" x14ac:dyDescent="0.25">
      <c r="A572" t="s">
        <v>11</v>
      </c>
      <c r="B572" t="s">
        <v>146</v>
      </c>
      <c r="C572" t="s">
        <v>119</v>
      </c>
      <c r="D572" t="s">
        <v>11</v>
      </c>
      <c r="E572">
        <v>2020</v>
      </c>
      <c r="F572">
        <v>69</v>
      </c>
      <c r="G572">
        <v>108</v>
      </c>
      <c r="H572">
        <v>72</v>
      </c>
      <c r="I572">
        <v>79</v>
      </c>
      <c r="J572">
        <v>49</v>
      </c>
      <c r="K572">
        <v>59</v>
      </c>
    </row>
    <row r="573" spans="1:11" x14ac:dyDescent="0.25">
      <c r="A573" t="s">
        <v>12</v>
      </c>
      <c r="B573" t="s">
        <v>146</v>
      </c>
      <c r="C573" t="s">
        <v>119</v>
      </c>
      <c r="D573" t="s">
        <v>91</v>
      </c>
      <c r="E573">
        <v>2020</v>
      </c>
      <c r="F573" t="s">
        <v>37</v>
      </c>
      <c r="G573" t="s">
        <v>37</v>
      </c>
      <c r="H573" t="s">
        <v>37</v>
      </c>
      <c r="I573" t="s">
        <v>37</v>
      </c>
      <c r="J573" t="s">
        <v>37</v>
      </c>
      <c r="K573" t="s">
        <v>37</v>
      </c>
    </row>
    <row r="574" spans="1:11" x14ac:dyDescent="0.25">
      <c r="A574" t="s">
        <v>13</v>
      </c>
      <c r="B574" t="s">
        <v>146</v>
      </c>
      <c r="C574" t="s">
        <v>119</v>
      </c>
      <c r="D574" t="s">
        <v>91</v>
      </c>
      <c r="E574">
        <v>2020</v>
      </c>
      <c r="F574" t="s">
        <v>37</v>
      </c>
      <c r="G574" t="s">
        <v>37</v>
      </c>
      <c r="H574" t="s">
        <v>37</v>
      </c>
      <c r="I574" t="s">
        <v>37</v>
      </c>
      <c r="J574" t="s">
        <v>37</v>
      </c>
      <c r="K574" t="s">
        <v>37</v>
      </c>
    </row>
    <row r="575" spans="1:11" x14ac:dyDescent="0.25">
      <c r="A575" t="s">
        <v>14</v>
      </c>
      <c r="B575" t="s">
        <v>146</v>
      </c>
      <c r="C575" t="s">
        <v>119</v>
      </c>
      <c r="D575" t="s">
        <v>135</v>
      </c>
      <c r="E575">
        <v>2020</v>
      </c>
      <c r="F575" t="s">
        <v>37</v>
      </c>
      <c r="G575" t="s">
        <v>37</v>
      </c>
      <c r="H575" t="s">
        <v>37</v>
      </c>
      <c r="I575" t="s">
        <v>37</v>
      </c>
      <c r="J575" t="s">
        <v>37</v>
      </c>
      <c r="K575" t="s">
        <v>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1A8F-88B3-497E-A555-4C758D7B9E49}">
  <dimension ref="A1:J16"/>
  <sheetViews>
    <sheetView workbookViewId="0">
      <selection activeCell="I34" sqref="I34"/>
    </sheetView>
  </sheetViews>
  <sheetFormatPr defaultRowHeight="15" x14ac:dyDescent="0.25"/>
  <cols>
    <col min="1" max="4" width="22" customWidth="1"/>
  </cols>
  <sheetData>
    <row r="1" spans="1:10" x14ac:dyDescent="0.25">
      <c r="A1" s="18" t="s">
        <v>78</v>
      </c>
      <c r="B1" t="s">
        <v>80</v>
      </c>
      <c r="C1" t="s">
        <v>124</v>
      </c>
      <c r="D1" s="8" t="s">
        <v>36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</row>
    <row r="2" spans="1:10" x14ac:dyDescent="0.25">
      <c r="A2" s="21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21">
        <v>2003</v>
      </c>
      <c r="E2" s="25">
        <v>25</v>
      </c>
      <c r="F2" s="25">
        <v>68</v>
      </c>
      <c r="G2" s="25">
        <v>34</v>
      </c>
      <c r="H2" s="25">
        <v>64</v>
      </c>
      <c r="I2" s="21"/>
      <c r="J2" s="21"/>
    </row>
    <row r="3" spans="1:10" x14ac:dyDescent="0.25">
      <c r="A3" s="21" t="s">
        <v>41</v>
      </c>
      <c r="B3" s="7" t="e">
        <f>VLOOKUP($A3,'Locality Breakdowns'!$E:F,2,FALSE)</f>
        <v>#N/A</v>
      </c>
      <c r="C3" s="7" t="e">
        <f>VLOOKUP($A3,'Locality Breakdowns'!$E:G,3,FALSE)</f>
        <v>#N/A</v>
      </c>
      <c r="D3" s="21">
        <v>2003</v>
      </c>
      <c r="E3" s="25">
        <v>24</v>
      </c>
      <c r="F3" s="25">
        <v>27</v>
      </c>
      <c r="G3" s="25">
        <v>17</v>
      </c>
      <c r="H3" s="25">
        <v>44</v>
      </c>
      <c r="I3" s="21">
        <v>18</v>
      </c>
      <c r="J3" s="21">
        <v>9</v>
      </c>
    </row>
    <row r="4" spans="1:10" x14ac:dyDescent="0.25">
      <c r="A4" s="21" t="s">
        <v>42</v>
      </c>
      <c r="B4" s="7" t="e">
        <f>VLOOKUP($A4,'Locality Breakdowns'!$E:F,2,FALSE)</f>
        <v>#N/A</v>
      </c>
      <c r="C4" s="7" t="e">
        <f>VLOOKUP($A4,'Locality Breakdowns'!$E:G,3,FALSE)</f>
        <v>#N/A</v>
      </c>
      <c r="D4" s="21">
        <v>2003</v>
      </c>
      <c r="E4" s="25">
        <v>46</v>
      </c>
      <c r="F4" s="25">
        <v>45</v>
      </c>
      <c r="G4" s="25">
        <v>50</v>
      </c>
      <c r="H4" s="25">
        <v>62</v>
      </c>
      <c r="I4" s="21">
        <v>14</v>
      </c>
      <c r="J4" s="21">
        <v>31</v>
      </c>
    </row>
    <row r="5" spans="1:10" x14ac:dyDescent="0.25">
      <c r="A5" s="21" t="s">
        <v>43</v>
      </c>
      <c r="B5" s="7" t="e">
        <f>VLOOKUP($A5,'Locality Breakdowns'!$E:F,2,FALSE)</f>
        <v>#N/A</v>
      </c>
      <c r="C5" s="7" t="e">
        <f>VLOOKUP($A5,'Locality Breakdowns'!$E:G,3,FALSE)</f>
        <v>#N/A</v>
      </c>
      <c r="D5" s="21">
        <v>2003</v>
      </c>
      <c r="E5" s="25">
        <v>67</v>
      </c>
      <c r="F5" s="25">
        <v>64</v>
      </c>
      <c r="G5" s="25">
        <v>45</v>
      </c>
      <c r="H5" s="25">
        <v>77</v>
      </c>
      <c r="I5" s="21">
        <v>25</v>
      </c>
      <c r="J5" s="21">
        <v>39</v>
      </c>
    </row>
    <row r="6" spans="1:10" x14ac:dyDescent="0.25">
      <c r="A6" s="37" t="s">
        <v>44</v>
      </c>
      <c r="B6" s="7" t="e">
        <f>VLOOKUP($A6,'Locality Breakdowns'!$E:F,2,FALSE)</f>
        <v>#N/A</v>
      </c>
      <c r="C6" s="7" t="e">
        <f>VLOOKUP($A6,'Locality Breakdowns'!$E:G,3,FALSE)</f>
        <v>#N/A</v>
      </c>
      <c r="D6" s="21">
        <v>2003</v>
      </c>
      <c r="E6" s="25">
        <v>150</v>
      </c>
      <c r="F6" s="25">
        <v>242</v>
      </c>
      <c r="G6" s="25">
        <v>283</v>
      </c>
      <c r="H6" s="25">
        <v>293</v>
      </c>
      <c r="I6" s="21">
        <v>150</v>
      </c>
      <c r="J6" s="21">
        <v>92</v>
      </c>
    </row>
    <row r="7" spans="1:10" x14ac:dyDescent="0.25">
      <c r="A7" s="30" t="s">
        <v>25</v>
      </c>
      <c r="B7" s="7" t="str">
        <f>VLOOKUP($A7,'Locality Breakdowns'!$E:F,2,FALSE)</f>
        <v>South Central</v>
      </c>
      <c r="C7" s="7" t="str">
        <f>VLOOKUP($A7,'Locality Breakdowns'!$E:G,3,FALSE)</f>
        <v>Central Great Basin</v>
      </c>
      <c r="D7" s="21">
        <v>2003</v>
      </c>
      <c r="E7" s="30">
        <v>3</v>
      </c>
      <c r="F7" s="30">
        <v>3</v>
      </c>
      <c r="G7" s="30">
        <v>0</v>
      </c>
      <c r="H7" s="30">
        <v>3</v>
      </c>
      <c r="I7" s="30">
        <v>2</v>
      </c>
      <c r="J7" s="30">
        <v>1</v>
      </c>
    </row>
    <row r="8" spans="1:10" x14ac:dyDescent="0.25">
      <c r="A8" s="30" t="s">
        <v>26</v>
      </c>
      <c r="B8" s="7" t="str">
        <f>VLOOKUP($A8,'Locality Breakdowns'!$E:F,2,FALSE)</f>
        <v>South Central</v>
      </c>
      <c r="C8" s="7" t="str">
        <f>VLOOKUP($A8,'Locality Breakdowns'!$E:G,3,FALSE)</f>
        <v>Central Great Basin</v>
      </c>
      <c r="D8" s="21">
        <v>2003</v>
      </c>
      <c r="E8" s="30">
        <v>7</v>
      </c>
      <c r="F8" s="30">
        <v>21</v>
      </c>
      <c r="G8" s="30">
        <v>15</v>
      </c>
      <c r="H8" s="30">
        <v>22</v>
      </c>
      <c r="I8" s="30">
        <v>13</v>
      </c>
      <c r="J8" s="30">
        <v>8</v>
      </c>
    </row>
    <row r="9" spans="1:10" x14ac:dyDescent="0.25">
      <c r="A9" s="30" t="s">
        <v>27</v>
      </c>
      <c r="B9" s="7" t="str">
        <f>VLOOKUP($A9,'Locality Breakdowns'!$E:F,2,FALSE)</f>
        <v>South Central</v>
      </c>
      <c r="C9" s="7" t="str">
        <f>VLOOKUP($A9,'Locality Breakdowns'!$E:G,3,FALSE)</f>
        <v>Central Great Basin</v>
      </c>
      <c r="D9" s="21">
        <v>2003</v>
      </c>
      <c r="E9" s="30">
        <v>26</v>
      </c>
      <c r="F9" s="30">
        <v>11</v>
      </c>
      <c r="G9" s="30">
        <v>11</v>
      </c>
      <c r="H9" s="30">
        <v>14</v>
      </c>
      <c r="I9" s="30">
        <v>3</v>
      </c>
      <c r="J9" s="30">
        <v>8</v>
      </c>
    </row>
    <row r="10" spans="1:10" x14ac:dyDescent="0.25">
      <c r="A10" s="30" t="s">
        <v>47</v>
      </c>
      <c r="B10" s="7" t="e">
        <f>VLOOKUP($A10,'Locality Breakdowns'!$E:F,2,FALSE)</f>
        <v>#N/A</v>
      </c>
      <c r="C10" s="7" t="e">
        <f>VLOOKUP($A10,'Locality Breakdowns'!$E:G,3,FALSE)</f>
        <v>#N/A</v>
      </c>
      <c r="D10" s="21">
        <v>2003</v>
      </c>
      <c r="E10" s="30">
        <v>10</v>
      </c>
      <c r="F10" s="30">
        <v>23</v>
      </c>
      <c r="G10" s="30">
        <v>25</v>
      </c>
      <c r="H10" s="30">
        <v>37</v>
      </c>
      <c r="I10" s="30">
        <v>12</v>
      </c>
      <c r="J10" s="30">
        <v>11</v>
      </c>
    </row>
    <row r="11" spans="1:10" x14ac:dyDescent="0.25">
      <c r="A11" s="30" t="s">
        <v>48</v>
      </c>
      <c r="B11" s="7" t="e">
        <f>VLOOKUP($A11,'Locality Breakdowns'!$E:F,2,FALSE)</f>
        <v>#N/A</v>
      </c>
      <c r="C11" s="7" t="e">
        <f>VLOOKUP($A11,'Locality Breakdowns'!$E:G,3,FALSE)</f>
        <v>#N/A</v>
      </c>
      <c r="D11" s="21">
        <v>2003</v>
      </c>
      <c r="E11" s="30">
        <v>76</v>
      </c>
      <c r="F11" s="30">
        <v>96</v>
      </c>
      <c r="G11" s="30">
        <v>94</v>
      </c>
      <c r="H11" s="30">
        <v>58</v>
      </c>
      <c r="I11" s="30">
        <v>52</v>
      </c>
      <c r="J11" s="30">
        <v>44</v>
      </c>
    </row>
    <row r="12" spans="1:10" x14ac:dyDescent="0.25">
      <c r="A12" s="30" t="s">
        <v>30</v>
      </c>
      <c r="B12" s="7" t="str">
        <f>VLOOKUP($A12,'Locality Breakdowns'!$E:F,2,FALSE)</f>
        <v>South Central</v>
      </c>
      <c r="C12" s="7" t="str">
        <f>VLOOKUP($A12,'Locality Breakdowns'!$E:G,3,FALSE)</f>
        <v>Central Great Basin</v>
      </c>
      <c r="D12" s="21">
        <v>2003</v>
      </c>
      <c r="E12" s="30">
        <v>2</v>
      </c>
      <c r="F12" s="30">
        <v>3</v>
      </c>
      <c r="G12" s="30">
        <v>7</v>
      </c>
      <c r="H12" s="30">
        <v>2</v>
      </c>
      <c r="I12" s="30">
        <v>3</v>
      </c>
      <c r="J12" s="30">
        <v>0</v>
      </c>
    </row>
    <row r="13" spans="1:10" x14ac:dyDescent="0.25">
      <c r="A13" s="30" t="s">
        <v>31</v>
      </c>
      <c r="B13" s="7" t="str">
        <f>VLOOKUP($A13,'Locality Breakdowns'!$E:F,2,FALSE)</f>
        <v>South Central</v>
      </c>
      <c r="C13" s="7" t="str">
        <f>VLOOKUP($A13,'Locality Breakdowns'!$E:G,3,FALSE)</f>
        <v>Central Great Basin</v>
      </c>
      <c r="D13" s="21">
        <v>2003</v>
      </c>
      <c r="E13" s="30">
        <v>22</v>
      </c>
      <c r="F13" s="30">
        <v>17</v>
      </c>
      <c r="G13" s="30">
        <v>21</v>
      </c>
      <c r="H13" s="30">
        <v>32</v>
      </c>
      <c r="I13" s="30">
        <v>6</v>
      </c>
      <c r="J13" s="30">
        <v>11</v>
      </c>
    </row>
    <row r="14" spans="1:10" x14ac:dyDescent="0.25">
      <c r="A14" s="30" t="s">
        <v>49</v>
      </c>
      <c r="B14" s="7" t="e">
        <f>VLOOKUP($A14,'Locality Breakdowns'!$E:F,2,FALSE)</f>
        <v>#N/A</v>
      </c>
      <c r="C14" s="7" t="e">
        <f>VLOOKUP($A14,'Locality Breakdowns'!$E:G,3,FALSE)</f>
        <v>#N/A</v>
      </c>
      <c r="D14" s="21">
        <v>2003</v>
      </c>
      <c r="E14" s="30"/>
      <c r="F14" s="30"/>
      <c r="G14" s="30"/>
      <c r="H14" s="30"/>
      <c r="I14" s="30"/>
      <c r="J14" s="30"/>
    </row>
    <row r="15" spans="1:10" x14ac:dyDescent="0.25">
      <c r="A15" s="30" t="s">
        <v>50</v>
      </c>
      <c r="B15" s="7" t="e">
        <f>VLOOKUP($A15,'Locality Breakdowns'!$E:F,2,FALSE)</f>
        <v>#N/A</v>
      </c>
      <c r="C15" s="7" t="e">
        <f>VLOOKUP($A15,'Locality Breakdowns'!$E:G,3,FALSE)</f>
        <v>#N/A</v>
      </c>
      <c r="D15" s="21">
        <v>2003</v>
      </c>
      <c r="E15" s="38">
        <v>7</v>
      </c>
      <c r="F15" s="38">
        <v>14</v>
      </c>
      <c r="G15" s="38">
        <v>18</v>
      </c>
      <c r="H15" s="38">
        <v>21</v>
      </c>
      <c r="I15" s="38">
        <v>7</v>
      </c>
      <c r="J15" s="38">
        <v>7</v>
      </c>
    </row>
    <row r="16" spans="1:10" x14ac:dyDescent="0.25">
      <c r="A16" s="30" t="s">
        <v>51</v>
      </c>
      <c r="B16" s="7" t="e">
        <f>VLOOKUP($A16,'Locality Breakdowns'!$E:F,2,FALSE)</f>
        <v>#N/A</v>
      </c>
      <c r="C16" s="7" t="e">
        <f>VLOOKUP($A16,'Locality Breakdowns'!$E:G,3,FALSE)</f>
        <v>#N/A</v>
      </c>
      <c r="D16" s="21">
        <v>2003</v>
      </c>
      <c r="E16" s="30">
        <v>6</v>
      </c>
      <c r="F16" s="30">
        <v>20</v>
      </c>
      <c r="G16" s="30">
        <v>26</v>
      </c>
      <c r="H16" s="30">
        <v>23</v>
      </c>
      <c r="I16" s="38">
        <v>13</v>
      </c>
      <c r="J16" s="38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C69DF-4379-4A44-B055-7A2E8F9200AD}">
  <dimension ref="A1:J16"/>
  <sheetViews>
    <sheetView workbookViewId="0">
      <selection activeCell="C2" sqref="C2:C16"/>
    </sheetView>
  </sheetViews>
  <sheetFormatPr defaultRowHeight="15" x14ac:dyDescent="0.25"/>
  <cols>
    <col min="1" max="2" width="28.5703125" customWidth="1"/>
  </cols>
  <sheetData>
    <row r="1" spans="1:10" x14ac:dyDescent="0.25">
      <c r="A1" s="18" t="s">
        <v>78</v>
      </c>
      <c r="B1" t="s">
        <v>80</v>
      </c>
      <c r="C1" t="s">
        <v>124</v>
      </c>
      <c r="D1" s="8" t="s">
        <v>36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</row>
    <row r="2" spans="1:10" ht="15.75" x14ac:dyDescent="0.25">
      <c r="A2" s="15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15">
        <v>2002</v>
      </c>
      <c r="E2" s="15">
        <v>21</v>
      </c>
      <c r="F2" s="15">
        <v>32</v>
      </c>
      <c r="G2" s="15">
        <v>40</v>
      </c>
      <c r="H2" s="15">
        <v>41</v>
      </c>
      <c r="I2" s="15"/>
      <c r="J2" s="15"/>
    </row>
    <row r="3" spans="1:10" ht="15.75" x14ac:dyDescent="0.25">
      <c r="A3" s="15" t="s">
        <v>41</v>
      </c>
      <c r="B3" s="7" t="e">
        <f>VLOOKUP($A3,'Locality Breakdowns'!$E:F,2,FALSE)</f>
        <v>#N/A</v>
      </c>
      <c r="C3" s="7" t="e">
        <f>VLOOKUP($A3,'Locality Breakdowns'!$E:G,3,FALSE)</f>
        <v>#N/A</v>
      </c>
      <c r="D3" s="15">
        <v>2002</v>
      </c>
      <c r="E3" s="15">
        <v>12</v>
      </c>
      <c r="F3" s="15">
        <v>24</v>
      </c>
      <c r="G3" s="15">
        <v>12</v>
      </c>
      <c r="H3" s="15">
        <v>13</v>
      </c>
      <c r="I3" s="15">
        <v>15</v>
      </c>
      <c r="J3" s="15">
        <v>9</v>
      </c>
    </row>
    <row r="4" spans="1:10" ht="15.75" x14ac:dyDescent="0.25">
      <c r="A4" s="39" t="s">
        <v>42</v>
      </c>
      <c r="B4" s="7" t="e">
        <f>VLOOKUP($A4,'Locality Breakdowns'!$E:F,2,FALSE)</f>
        <v>#N/A</v>
      </c>
      <c r="C4" s="7" t="e">
        <f>VLOOKUP($A4,'Locality Breakdowns'!$E:G,3,FALSE)</f>
        <v>#N/A</v>
      </c>
      <c r="D4" s="15">
        <v>2002</v>
      </c>
      <c r="E4" s="15">
        <v>53</v>
      </c>
      <c r="F4" s="15">
        <v>64</v>
      </c>
      <c r="G4" s="15">
        <v>36</v>
      </c>
      <c r="H4" s="15">
        <v>67</v>
      </c>
      <c r="I4" s="15">
        <v>25</v>
      </c>
      <c r="J4" s="15">
        <v>39</v>
      </c>
    </row>
    <row r="5" spans="1:10" ht="15.75" x14ac:dyDescent="0.25">
      <c r="A5" s="15" t="s">
        <v>43</v>
      </c>
      <c r="B5" s="7" t="e">
        <f>VLOOKUP($A5,'Locality Breakdowns'!$E:F,2,FALSE)</f>
        <v>#N/A</v>
      </c>
      <c r="C5" s="7" t="e">
        <f>VLOOKUP($A5,'Locality Breakdowns'!$E:G,3,FALSE)</f>
        <v>#N/A</v>
      </c>
      <c r="D5" s="15">
        <v>2002</v>
      </c>
      <c r="E5" s="15">
        <v>31</v>
      </c>
      <c r="F5" s="15">
        <f>+I5+J5</f>
        <v>61</v>
      </c>
      <c r="G5" s="15">
        <v>26</v>
      </c>
      <c r="H5" s="15">
        <v>42</v>
      </c>
      <c r="I5" s="15">
        <v>32</v>
      </c>
      <c r="J5" s="15">
        <v>29</v>
      </c>
    </row>
    <row r="6" spans="1:10" ht="15.75" x14ac:dyDescent="0.25">
      <c r="A6" s="40" t="s">
        <v>44</v>
      </c>
      <c r="B6" s="7" t="e">
        <f>VLOOKUP($A6,'Locality Breakdowns'!$E:F,2,FALSE)</f>
        <v>#N/A</v>
      </c>
      <c r="C6" s="7" t="e">
        <f>VLOOKUP($A6,'Locality Breakdowns'!$E:G,3,FALSE)</f>
        <v>#N/A</v>
      </c>
      <c r="D6" s="15">
        <v>2002</v>
      </c>
      <c r="E6" s="15">
        <f>62+37+18+1+2</f>
        <v>120</v>
      </c>
      <c r="F6" s="15">
        <f>I6+J6</f>
        <v>214</v>
      </c>
      <c r="G6" s="15">
        <v>211</v>
      </c>
      <c r="H6" s="15">
        <v>258</v>
      </c>
      <c r="I6" s="15">
        <v>89</v>
      </c>
      <c r="J6" s="15">
        <f>64+61</f>
        <v>125</v>
      </c>
    </row>
    <row r="7" spans="1:10" ht="15.75" x14ac:dyDescent="0.25">
      <c r="A7" s="40" t="s">
        <v>45</v>
      </c>
      <c r="B7" s="7" t="e">
        <f>VLOOKUP($A7,'Locality Breakdowns'!$E:F,2,FALSE)</f>
        <v>#N/A</v>
      </c>
      <c r="C7" s="7" t="e">
        <f>VLOOKUP($A7,'Locality Breakdowns'!$E:G,3,FALSE)</f>
        <v>#N/A</v>
      </c>
      <c r="D7" s="15">
        <v>2002</v>
      </c>
      <c r="E7" s="15">
        <v>0</v>
      </c>
      <c r="F7" s="15">
        <v>0</v>
      </c>
      <c r="G7" s="15">
        <v>0</v>
      </c>
      <c r="H7" s="15">
        <v>0</v>
      </c>
      <c r="I7" s="15"/>
      <c r="J7" s="15"/>
    </row>
    <row r="8" spans="1:10" ht="15.75" x14ac:dyDescent="0.25">
      <c r="A8" s="40" t="s">
        <v>46</v>
      </c>
      <c r="B8" s="7" t="e">
        <f>VLOOKUP($A8,'Locality Breakdowns'!$E:F,2,FALSE)</f>
        <v>#N/A</v>
      </c>
      <c r="C8" s="7" t="e">
        <f>VLOOKUP($A8,'Locality Breakdowns'!$E:G,3,FALSE)</f>
        <v>#N/A</v>
      </c>
      <c r="D8" s="15">
        <v>2002</v>
      </c>
      <c r="E8" s="15">
        <v>1</v>
      </c>
      <c r="F8" s="15">
        <v>8</v>
      </c>
      <c r="G8" s="15">
        <v>7</v>
      </c>
      <c r="H8" s="15">
        <v>3</v>
      </c>
      <c r="I8" s="15">
        <v>2</v>
      </c>
      <c r="J8" s="15">
        <v>6</v>
      </c>
    </row>
    <row r="9" spans="1:10" ht="15.75" x14ac:dyDescent="0.25">
      <c r="A9" s="15" t="s">
        <v>52</v>
      </c>
      <c r="B9" s="7" t="e">
        <f>VLOOKUP($A9,'Locality Breakdowns'!$E:F,2,FALSE)</f>
        <v>#N/A</v>
      </c>
      <c r="C9" s="7" t="e">
        <f>VLOOKUP($A9,'Locality Breakdowns'!$E:G,3,FALSE)</f>
        <v>#N/A</v>
      </c>
      <c r="D9" s="15">
        <v>2002</v>
      </c>
      <c r="E9" s="15">
        <v>23</v>
      </c>
      <c r="F9" s="15">
        <v>26</v>
      </c>
      <c r="G9" s="15">
        <v>11</v>
      </c>
      <c r="H9" s="15">
        <v>31</v>
      </c>
      <c r="I9" s="15">
        <v>17</v>
      </c>
      <c r="J9" s="15">
        <v>9</v>
      </c>
    </row>
    <row r="10" spans="1:10" ht="15.75" x14ac:dyDescent="0.25">
      <c r="A10" s="15" t="s">
        <v>47</v>
      </c>
      <c r="B10" s="7" t="e">
        <f>VLOOKUP($A10,'Locality Breakdowns'!$E:F,2,FALSE)</f>
        <v>#N/A</v>
      </c>
      <c r="C10" s="7" t="e">
        <f>VLOOKUP($A10,'Locality Breakdowns'!$E:G,3,FALSE)</f>
        <v>#N/A</v>
      </c>
      <c r="D10" s="15">
        <v>2002</v>
      </c>
      <c r="E10" s="15">
        <v>6</v>
      </c>
      <c r="F10" s="15">
        <v>27</v>
      </c>
      <c r="G10" s="15">
        <v>27</v>
      </c>
      <c r="H10" s="15">
        <v>6</v>
      </c>
      <c r="I10" s="15">
        <v>18</v>
      </c>
      <c r="J10" s="15">
        <v>9</v>
      </c>
    </row>
    <row r="11" spans="1:10" ht="15.75" x14ac:dyDescent="0.25">
      <c r="A11" s="15" t="s">
        <v>48</v>
      </c>
      <c r="B11" s="7" t="e">
        <f>VLOOKUP($A11,'Locality Breakdowns'!$E:F,2,FALSE)</f>
        <v>#N/A</v>
      </c>
      <c r="C11" s="7" t="e">
        <f>VLOOKUP($A11,'Locality Breakdowns'!$E:G,3,FALSE)</f>
        <v>#N/A</v>
      </c>
      <c r="D11" s="15">
        <v>2002</v>
      </c>
      <c r="E11" s="15">
        <v>41</v>
      </c>
      <c r="F11" s="15">
        <v>131</v>
      </c>
      <c r="G11" s="15">
        <v>70</v>
      </c>
      <c r="H11" s="15">
        <v>98</v>
      </c>
      <c r="I11" s="15">
        <v>46</v>
      </c>
      <c r="J11" s="15">
        <v>85</v>
      </c>
    </row>
    <row r="12" spans="1:10" ht="15.75" x14ac:dyDescent="0.25">
      <c r="A12" s="15" t="s">
        <v>53</v>
      </c>
      <c r="B12" s="7" t="e">
        <f>VLOOKUP($A12,'Locality Breakdowns'!$E:F,2,FALSE)</f>
        <v>#N/A</v>
      </c>
      <c r="C12" s="7" t="e">
        <f>VLOOKUP($A12,'Locality Breakdowns'!$E:G,3,FALSE)</f>
        <v>#N/A</v>
      </c>
      <c r="D12" s="15">
        <v>2002</v>
      </c>
      <c r="E12" s="15">
        <v>2</v>
      </c>
      <c r="F12" s="15">
        <v>6</v>
      </c>
      <c r="G12" s="15">
        <v>0</v>
      </c>
      <c r="H12" s="15">
        <v>3</v>
      </c>
      <c r="I12" s="15">
        <v>3</v>
      </c>
      <c r="J12" s="15">
        <v>3</v>
      </c>
    </row>
    <row r="13" spans="1:10" ht="15.75" x14ac:dyDescent="0.25">
      <c r="A13" s="15" t="s">
        <v>54</v>
      </c>
      <c r="B13" s="7" t="e">
        <f>VLOOKUP($A13,'Locality Breakdowns'!$E:F,2,FALSE)</f>
        <v>#N/A</v>
      </c>
      <c r="C13" s="7" t="e">
        <f>VLOOKUP($A13,'Locality Breakdowns'!$E:G,3,FALSE)</f>
        <v>#N/A</v>
      </c>
      <c r="D13" s="15">
        <v>2002</v>
      </c>
      <c r="E13" s="15">
        <v>42</v>
      </c>
      <c r="F13" s="15">
        <v>26</v>
      </c>
      <c r="G13" s="15">
        <v>11</v>
      </c>
      <c r="H13" s="15">
        <v>23</v>
      </c>
      <c r="I13" s="15">
        <v>20</v>
      </c>
      <c r="J13" s="15">
        <v>6</v>
      </c>
    </row>
    <row r="14" spans="1:10" ht="15.75" x14ac:dyDescent="0.25">
      <c r="A14" s="15" t="s">
        <v>49</v>
      </c>
      <c r="B14" s="7" t="e">
        <f>VLOOKUP($A14,'Locality Breakdowns'!$E:F,2,FALSE)</f>
        <v>#N/A</v>
      </c>
      <c r="C14" s="7" t="e">
        <f>VLOOKUP($A14,'Locality Breakdowns'!$E:G,3,FALSE)</f>
        <v>#N/A</v>
      </c>
      <c r="D14" s="15">
        <v>2002</v>
      </c>
      <c r="E14" s="15">
        <v>0</v>
      </c>
      <c r="F14" s="15">
        <v>4</v>
      </c>
      <c r="G14" s="15">
        <v>5</v>
      </c>
      <c r="H14" s="15">
        <v>7</v>
      </c>
      <c r="I14" s="15">
        <v>2</v>
      </c>
      <c r="J14" s="15">
        <v>2</v>
      </c>
    </row>
    <row r="15" spans="1:10" ht="15.75" x14ac:dyDescent="0.25">
      <c r="A15" s="39" t="s">
        <v>55</v>
      </c>
      <c r="B15" s="7" t="e">
        <f>VLOOKUP($A15,'Locality Breakdowns'!$E:F,2,FALSE)</f>
        <v>#N/A</v>
      </c>
      <c r="C15" s="7" t="e">
        <f>VLOOKUP($A15,'Locality Breakdowns'!$E:G,3,FALSE)</f>
        <v>#N/A</v>
      </c>
      <c r="D15" s="15">
        <v>2002</v>
      </c>
      <c r="E15" s="15">
        <v>8</v>
      </c>
      <c r="F15" s="15">
        <v>12</v>
      </c>
      <c r="G15" s="15">
        <v>8</v>
      </c>
      <c r="H15" s="15">
        <v>11</v>
      </c>
      <c r="I15" s="15"/>
      <c r="J15" s="15"/>
    </row>
    <row r="16" spans="1:10" ht="15.75" x14ac:dyDescent="0.25">
      <c r="A16" s="15" t="s">
        <v>51</v>
      </c>
      <c r="B16" s="7" t="e">
        <f>VLOOKUP($A16,'Locality Breakdowns'!$E:F,2,FALSE)</f>
        <v>#N/A</v>
      </c>
      <c r="C16" s="7" t="e">
        <f>VLOOKUP($A16,'Locality Breakdowns'!$E:G,3,FALSE)</f>
        <v>#N/A</v>
      </c>
      <c r="D16" s="15">
        <v>2002</v>
      </c>
      <c r="E16" s="15">
        <v>10</v>
      </c>
      <c r="F16" s="15">
        <v>25</v>
      </c>
      <c r="G16" s="15">
        <v>9</v>
      </c>
      <c r="H16" s="15">
        <v>19</v>
      </c>
      <c r="I16" s="15">
        <v>16</v>
      </c>
      <c r="J16" s="15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EEAD-E94D-4F18-92BA-9A3A3A1D66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2CDD-A1AF-48F0-8CA7-8CA8CE50BE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3A28-7CC4-4FE4-AF07-8632892A2CE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C6D8-E610-4802-BCD1-3C1AA82410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A6D5-DFE6-4BD3-8F2B-7BFDDB26F4E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8A90-1AEB-4FAD-85E2-5E60086941DF}">
  <dimension ref="A1"/>
  <sheetViews>
    <sheetView workbookViewId="0">
      <selection activeCell="U31" sqref="U3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0E192-4F80-4266-AE6B-00AF66E91D71}">
  <dimension ref="A1:J36"/>
  <sheetViews>
    <sheetView workbookViewId="0">
      <selection activeCell="A2" sqref="A2:J36"/>
    </sheetView>
  </sheetViews>
  <sheetFormatPr defaultRowHeight="15" x14ac:dyDescent="0.25"/>
  <cols>
    <col min="1" max="3" width="33.140625" style="14" customWidth="1"/>
    <col min="4" max="4" width="13.42578125" customWidth="1"/>
  </cols>
  <sheetData>
    <row r="1" spans="1:10" x14ac:dyDescent="0.25">
      <c r="A1" s="8" t="s">
        <v>138</v>
      </c>
      <c r="B1" t="s">
        <v>80</v>
      </c>
      <c r="C1" t="s">
        <v>124</v>
      </c>
      <c r="D1" s="5" t="s">
        <v>36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7" t="s">
        <v>15</v>
      </c>
      <c r="B2" s="7" t="str">
        <f>VLOOKUP($A2,'Locality Breakdowns'!$E:F,2,FALSE)</f>
        <v>Elko Stewardship</v>
      </c>
      <c r="C2" s="7" t="str">
        <f>VLOOKUP($A2,'Locality Breakdowns'!$E:G,3,FALSE)</f>
        <v>Owyhee</v>
      </c>
      <c r="D2" s="6">
        <v>2020</v>
      </c>
      <c r="E2" s="5">
        <v>2</v>
      </c>
      <c r="F2" s="5">
        <v>2</v>
      </c>
      <c r="G2" s="5">
        <v>0</v>
      </c>
      <c r="H2" s="5">
        <v>3</v>
      </c>
      <c r="I2" s="5">
        <v>1</v>
      </c>
      <c r="J2" s="5">
        <v>1</v>
      </c>
    </row>
    <row r="3" spans="1:10" x14ac:dyDescent="0.25">
      <c r="A3" s="7" t="s">
        <v>16</v>
      </c>
      <c r="B3" s="7" t="str">
        <f>VLOOKUP($A3,'Locality Breakdowns'!$E:F,2,FALSE)</f>
        <v>Elko Stewardship</v>
      </c>
      <c r="C3" s="7" t="str">
        <f>VLOOKUP($A3,'Locality Breakdowns'!$E:G,3,FALSE)</f>
        <v>Owyhee</v>
      </c>
      <c r="D3" s="6">
        <v>2020</v>
      </c>
      <c r="E3" s="8">
        <v>5</v>
      </c>
      <c r="F3" s="8">
        <v>8</v>
      </c>
      <c r="G3" s="8">
        <v>11</v>
      </c>
      <c r="H3" s="8">
        <v>7</v>
      </c>
      <c r="I3" s="8">
        <v>5</v>
      </c>
      <c r="J3" s="8">
        <v>3</v>
      </c>
    </row>
    <row r="4" spans="1:10" x14ac:dyDescent="0.25">
      <c r="A4" s="7" t="s">
        <v>17</v>
      </c>
      <c r="B4" s="7" t="str">
        <f>VLOOKUP($A4,'Locality Breakdowns'!$E:F,2,FALSE)</f>
        <v>Elko Stewardship</v>
      </c>
      <c r="C4" s="7" t="str">
        <f>VLOOKUP($A4,'Locality Breakdowns'!$E:G,3,FALSE)</f>
        <v>Central Elko</v>
      </c>
      <c r="D4" s="6">
        <v>2020</v>
      </c>
      <c r="E4" s="5">
        <v>39</v>
      </c>
      <c r="F4" s="5">
        <v>51</v>
      </c>
      <c r="G4" s="5">
        <v>27</v>
      </c>
      <c r="H4" s="5">
        <v>52</v>
      </c>
      <c r="I4" s="5">
        <v>20</v>
      </c>
      <c r="J4" s="5">
        <v>31</v>
      </c>
    </row>
    <row r="5" spans="1:10" x14ac:dyDescent="0.25">
      <c r="A5" s="7" t="s">
        <v>18</v>
      </c>
      <c r="B5" s="7" t="str">
        <f>VLOOKUP($A5,'Locality Breakdowns'!$E:F,2,FALSE)</f>
        <v>Elko Stewardship</v>
      </c>
      <c r="C5" s="7" t="str">
        <f>VLOOKUP($A5,'Locality Breakdowns'!$E:G,3,FALSE)</f>
        <v>Central Elko</v>
      </c>
      <c r="D5" s="6">
        <v>2020</v>
      </c>
      <c r="E5" s="5">
        <v>4</v>
      </c>
      <c r="F5" s="5">
        <v>3</v>
      </c>
      <c r="G5" s="5">
        <v>2</v>
      </c>
      <c r="H5" s="5">
        <v>3</v>
      </c>
      <c r="I5" s="9" t="s">
        <v>37</v>
      </c>
      <c r="J5" s="9" t="s">
        <v>37</v>
      </c>
    </row>
    <row r="6" spans="1:10" x14ac:dyDescent="0.25">
      <c r="A6" s="7" t="s">
        <v>19</v>
      </c>
      <c r="B6" s="7" t="str">
        <f>VLOOKUP($A6,'Locality Breakdowns'!$E:F,2,FALSE)</f>
        <v>Elko Stewardship</v>
      </c>
      <c r="C6" s="7" t="str">
        <f>VLOOKUP($A6,'Locality Breakdowns'!$E:G,3,FALSE)</f>
        <v>Central Elko</v>
      </c>
      <c r="D6" s="6">
        <v>2020</v>
      </c>
      <c r="E6" s="5">
        <v>8</v>
      </c>
      <c r="F6" s="5">
        <v>14</v>
      </c>
      <c r="G6" s="5">
        <v>11</v>
      </c>
      <c r="H6" s="5">
        <v>5</v>
      </c>
      <c r="I6" s="9" t="s">
        <v>37</v>
      </c>
      <c r="J6" s="9" t="s">
        <v>37</v>
      </c>
    </row>
    <row r="7" spans="1:10" x14ac:dyDescent="0.25">
      <c r="A7" s="7" t="s">
        <v>20</v>
      </c>
      <c r="B7" s="7" t="str">
        <f>VLOOKUP($A7,'Locality Breakdowns'!$E:F,2,FALSE)</f>
        <v>Elko Stewardship</v>
      </c>
      <c r="C7" s="7" t="str">
        <f>VLOOKUP($A7,'Locality Breakdowns'!$E:G,3,FALSE)</f>
        <v>Central Elko</v>
      </c>
      <c r="D7" s="6">
        <v>2020</v>
      </c>
      <c r="E7" s="5">
        <v>2</v>
      </c>
      <c r="F7" s="5">
        <v>10</v>
      </c>
      <c r="G7" s="5">
        <v>5</v>
      </c>
      <c r="H7" s="5">
        <v>5</v>
      </c>
      <c r="I7" s="9" t="s">
        <v>37</v>
      </c>
      <c r="J7" s="9" t="s">
        <v>37</v>
      </c>
    </row>
    <row r="8" spans="1:10" x14ac:dyDescent="0.25">
      <c r="A8" s="7" t="s">
        <v>21</v>
      </c>
      <c r="B8" s="7" t="str">
        <f>VLOOKUP($A8,'Locality Breakdowns'!$E:F,2,FALSE)</f>
        <v>Elko Stewardship</v>
      </c>
      <c r="C8" s="7" t="str">
        <f>VLOOKUP($A8,'Locality Breakdowns'!$E:G,3,FALSE)</f>
        <v>Northeast Elko</v>
      </c>
      <c r="D8" s="6">
        <v>2020</v>
      </c>
      <c r="E8" s="5">
        <v>1</v>
      </c>
      <c r="F8" s="5">
        <v>3</v>
      </c>
      <c r="G8" s="5">
        <v>2</v>
      </c>
      <c r="H8" s="5">
        <v>6</v>
      </c>
      <c r="I8" s="5">
        <v>15</v>
      </c>
      <c r="J8" s="5">
        <v>15</v>
      </c>
    </row>
    <row r="9" spans="1:10" x14ac:dyDescent="0.25">
      <c r="A9" s="7" t="s">
        <v>22</v>
      </c>
      <c r="B9" s="7" t="str">
        <f>VLOOKUP($A9,'Locality Breakdowns'!$E:F,2,FALSE)</f>
        <v>Elko Stewardship</v>
      </c>
      <c r="C9" s="7" t="str">
        <f>VLOOKUP($A9,'Locality Breakdowns'!$E:G,3,FALSE)</f>
        <v>Ruby</v>
      </c>
      <c r="D9" s="6">
        <v>2020</v>
      </c>
      <c r="E9" s="8">
        <v>2</v>
      </c>
      <c r="F9" s="8">
        <v>5</v>
      </c>
      <c r="G9" s="8">
        <v>3</v>
      </c>
      <c r="H9" s="8">
        <v>4</v>
      </c>
      <c r="I9" s="8">
        <v>4</v>
      </c>
      <c r="J9" s="8">
        <v>1</v>
      </c>
    </row>
    <row r="10" spans="1:10" x14ac:dyDescent="0.25">
      <c r="A10" s="7" t="s">
        <v>23</v>
      </c>
      <c r="B10" s="7" t="str">
        <f>VLOOKUP($A10,'Locality Breakdowns'!$E:F,2,FALSE)</f>
        <v>Elko Stewardship</v>
      </c>
      <c r="C10" s="7" t="str">
        <f>VLOOKUP($A10,'Locality Breakdowns'!$E:G,3,FALSE)</f>
        <v>Ruby</v>
      </c>
      <c r="D10" s="6">
        <v>2020</v>
      </c>
      <c r="E10" s="9" t="s">
        <v>37</v>
      </c>
      <c r="F10" s="9" t="s">
        <v>37</v>
      </c>
      <c r="G10" s="9" t="s">
        <v>37</v>
      </c>
      <c r="H10" s="9" t="s">
        <v>37</v>
      </c>
      <c r="I10" s="9" t="s">
        <v>37</v>
      </c>
      <c r="J10" s="9" t="s">
        <v>37</v>
      </c>
    </row>
    <row r="11" spans="1:10" x14ac:dyDescent="0.25">
      <c r="A11" s="7" t="s">
        <v>24</v>
      </c>
      <c r="B11" s="7" t="str">
        <f>VLOOKUP($A11,'Locality Breakdowns'!$E:F,2,FALSE)</f>
        <v>Elko Stewardship</v>
      </c>
      <c r="C11" s="7" t="str">
        <f>VLOOKUP($A11,'Locality Breakdowns'!$E:G,3,FALSE)</f>
        <v>East High Desert</v>
      </c>
      <c r="D11" s="6">
        <v>2020</v>
      </c>
      <c r="E11" s="9" t="s">
        <v>37</v>
      </c>
      <c r="F11" s="9" t="s">
        <v>37</v>
      </c>
      <c r="G11" s="9" t="s">
        <v>37</v>
      </c>
      <c r="H11" s="9" t="s">
        <v>37</v>
      </c>
      <c r="I11" s="9" t="s">
        <v>37</v>
      </c>
      <c r="J11" s="9" t="s">
        <v>37</v>
      </c>
    </row>
    <row r="12" spans="1:10" x14ac:dyDescent="0.25">
      <c r="A12" s="7" t="s">
        <v>26</v>
      </c>
      <c r="B12" s="7" t="str">
        <f>VLOOKUP($A12,'Locality Breakdowns'!$E:F,2,FALSE)</f>
        <v>South Central</v>
      </c>
      <c r="C12" s="7" t="str">
        <f>VLOOKUP($A12,'Locality Breakdowns'!$E:G,3,FALSE)</f>
        <v>Central Great Basin</v>
      </c>
      <c r="D12" s="6">
        <v>2020</v>
      </c>
      <c r="E12" s="8">
        <v>4</v>
      </c>
      <c r="F12" s="8">
        <v>7</v>
      </c>
      <c r="G12" s="8">
        <v>0</v>
      </c>
      <c r="H12" s="8">
        <v>0</v>
      </c>
      <c r="I12" s="8">
        <v>2</v>
      </c>
      <c r="J12" s="8">
        <v>5</v>
      </c>
    </row>
    <row r="13" spans="1:10" x14ac:dyDescent="0.25">
      <c r="A13" s="7" t="s">
        <v>25</v>
      </c>
      <c r="B13" s="7" t="str">
        <f>VLOOKUP($A13,'Locality Breakdowns'!$E:F,2,FALSE)</f>
        <v>South Central</v>
      </c>
      <c r="C13" s="7" t="str">
        <f>VLOOKUP($A13,'Locality Breakdowns'!$E:G,3,FALSE)</f>
        <v>Central Great Basin</v>
      </c>
      <c r="D13" s="6">
        <v>2020</v>
      </c>
      <c r="E13" s="8">
        <v>0</v>
      </c>
      <c r="F13" s="8">
        <v>2</v>
      </c>
      <c r="G13" s="8">
        <v>0</v>
      </c>
      <c r="H13" s="8">
        <v>0</v>
      </c>
      <c r="I13" s="8">
        <v>1</v>
      </c>
      <c r="J13" s="8">
        <v>1</v>
      </c>
    </row>
    <row r="14" spans="1:10" x14ac:dyDescent="0.25">
      <c r="A14" s="7" t="s">
        <v>27</v>
      </c>
      <c r="B14" s="7" t="str">
        <f>VLOOKUP($A14,'Locality Breakdowns'!$E:F,2,FALSE)</f>
        <v>South Central</v>
      </c>
      <c r="C14" s="7" t="str">
        <f>VLOOKUP($A14,'Locality Breakdowns'!$E:G,3,FALSE)</f>
        <v>Central Great Basin</v>
      </c>
      <c r="D14" s="6">
        <v>2020</v>
      </c>
      <c r="E14" s="8">
        <v>7</v>
      </c>
      <c r="F14" s="8">
        <v>21</v>
      </c>
      <c r="G14" s="8">
        <v>2</v>
      </c>
      <c r="H14" s="8">
        <v>4</v>
      </c>
      <c r="I14" s="8">
        <v>17</v>
      </c>
      <c r="J14" s="8">
        <v>4</v>
      </c>
    </row>
    <row r="15" spans="1:10" x14ac:dyDescent="0.25">
      <c r="A15" s="7" t="s">
        <v>28</v>
      </c>
      <c r="B15" s="7" t="str">
        <f>VLOOKUP($A15,'Locality Breakdowns'!$E:F,2,FALSE)</f>
        <v>South Central</v>
      </c>
      <c r="C15" s="7" t="str">
        <f>VLOOKUP($A15,'Locality Breakdowns'!$E:G,3,FALSE)</f>
        <v>Northwest Interior</v>
      </c>
      <c r="D15" s="6">
        <v>2020</v>
      </c>
      <c r="E15" s="9" t="s">
        <v>37</v>
      </c>
      <c r="F15" s="9" t="s">
        <v>37</v>
      </c>
      <c r="G15" s="9" t="s">
        <v>37</v>
      </c>
      <c r="H15" s="9" t="s">
        <v>37</v>
      </c>
      <c r="I15" s="9" t="s">
        <v>37</v>
      </c>
      <c r="J15" s="9" t="s">
        <v>37</v>
      </c>
    </row>
    <row r="16" spans="1:10" x14ac:dyDescent="0.25">
      <c r="A16" s="7" t="s">
        <v>29</v>
      </c>
      <c r="B16" s="7" t="str">
        <f>VLOOKUP($A16,'Locality Breakdowns'!$E:F,2,FALSE)</f>
        <v>South Central</v>
      </c>
      <c r="C16" s="7" t="str">
        <f>VLOOKUP($A16,'Locality Breakdowns'!$E:G,3,FALSE)</f>
        <v>Northwest Interior</v>
      </c>
      <c r="D16" s="6">
        <v>2020</v>
      </c>
      <c r="E16" s="9" t="s">
        <v>37</v>
      </c>
      <c r="F16" s="9" t="s">
        <v>37</v>
      </c>
      <c r="G16" s="9" t="s">
        <v>37</v>
      </c>
      <c r="H16" s="9" t="s">
        <v>37</v>
      </c>
      <c r="I16" s="9" t="s">
        <v>37</v>
      </c>
      <c r="J16" s="9" t="s">
        <v>37</v>
      </c>
    </row>
    <row r="17" spans="1:10" x14ac:dyDescent="0.25">
      <c r="A17" s="7" t="s">
        <v>30</v>
      </c>
      <c r="B17" s="7" t="str">
        <f>VLOOKUP($A17,'Locality Breakdowns'!$E:F,2,FALSE)</f>
        <v>South Central</v>
      </c>
      <c r="C17" s="7" t="str">
        <f>VLOOKUP($A17,'Locality Breakdowns'!$E:G,3,FALSE)</f>
        <v>Central Great Basin</v>
      </c>
      <c r="D17" s="6">
        <v>2020</v>
      </c>
      <c r="E17" s="9" t="s">
        <v>37</v>
      </c>
      <c r="F17" s="9" t="s">
        <v>37</v>
      </c>
      <c r="G17" s="9" t="s">
        <v>37</v>
      </c>
      <c r="H17" s="9" t="s">
        <v>37</v>
      </c>
      <c r="I17" s="9" t="s">
        <v>37</v>
      </c>
      <c r="J17" s="9" t="s">
        <v>37</v>
      </c>
    </row>
    <row r="18" spans="1:10" x14ac:dyDescent="0.25">
      <c r="A18" s="7" t="s">
        <v>31</v>
      </c>
      <c r="B18" s="7" t="str">
        <f>VLOOKUP($A18,'Locality Breakdowns'!$E:F,2,FALSE)</f>
        <v>South Central</v>
      </c>
      <c r="C18" s="7" t="str">
        <f>VLOOKUP($A18,'Locality Breakdowns'!$E:G,3,FALSE)</f>
        <v>Central Great Basin</v>
      </c>
      <c r="D18" s="6">
        <v>2020</v>
      </c>
      <c r="E18" s="8">
        <v>15</v>
      </c>
      <c r="F18" s="8">
        <v>42</v>
      </c>
      <c r="G18" s="8">
        <v>13</v>
      </c>
      <c r="H18" s="8">
        <v>13</v>
      </c>
      <c r="I18" s="8">
        <v>28</v>
      </c>
      <c r="J18" s="8">
        <v>14</v>
      </c>
    </row>
    <row r="19" spans="1:10" x14ac:dyDescent="0.25">
      <c r="A19" s="7" t="s">
        <v>32</v>
      </c>
      <c r="B19" s="7" t="str">
        <f>VLOOKUP($A19,'Locality Breakdowns'!$E:F,2,FALSE)</f>
        <v>White Pine</v>
      </c>
      <c r="C19" s="7" t="str">
        <f>VLOOKUP($A19,'Locality Breakdowns'!$E:G,3,FALSE)</f>
        <v>Butte/Buck/White Pine</v>
      </c>
      <c r="D19" s="6">
        <v>2020</v>
      </c>
      <c r="E19" s="8">
        <v>10</v>
      </c>
      <c r="F19" s="8">
        <v>26</v>
      </c>
      <c r="G19" s="8">
        <v>7</v>
      </c>
      <c r="H19" s="8">
        <v>19</v>
      </c>
      <c r="I19" s="8">
        <v>20</v>
      </c>
      <c r="J19" s="8">
        <v>6</v>
      </c>
    </row>
    <row r="20" spans="1:10" x14ac:dyDescent="0.25">
      <c r="A20" s="7" t="s">
        <v>33</v>
      </c>
      <c r="B20" s="7" t="str">
        <f>VLOOKUP($A20,'Locality Breakdowns'!$E:F,2,FALSE)</f>
        <v>White Pine</v>
      </c>
      <c r="C20" s="7" t="str">
        <f>VLOOKUP($A20,'Locality Breakdowns'!$E:G,3,FALSE)</f>
        <v>East High Desert</v>
      </c>
      <c r="D20" s="6">
        <v>2020</v>
      </c>
      <c r="E20" s="8">
        <v>10</v>
      </c>
      <c r="F20" s="8">
        <v>17</v>
      </c>
      <c r="G20" s="8">
        <v>11</v>
      </c>
      <c r="H20" s="8">
        <v>14</v>
      </c>
      <c r="I20" s="8">
        <v>17</v>
      </c>
      <c r="J20" s="8">
        <v>0</v>
      </c>
    </row>
    <row r="21" spans="1:10" x14ac:dyDescent="0.25">
      <c r="A21" s="7" t="s">
        <v>34</v>
      </c>
      <c r="B21" s="7" t="str">
        <f>VLOOKUP($A21,'Locality Breakdowns'!$E:F,2,FALSE)</f>
        <v>White Pine</v>
      </c>
      <c r="C21" s="7" t="str">
        <f>VLOOKUP($A21,'Locality Breakdowns'!$E:G,3,FALSE)</f>
        <v>Southeastern Nevada</v>
      </c>
      <c r="D21" s="6">
        <v>2020</v>
      </c>
      <c r="E21" s="9" t="s">
        <v>37</v>
      </c>
      <c r="F21" s="9" t="s">
        <v>37</v>
      </c>
      <c r="G21" s="9" t="s">
        <v>37</v>
      </c>
      <c r="H21" s="9" t="s">
        <v>37</v>
      </c>
      <c r="I21" s="9" t="s">
        <v>37</v>
      </c>
      <c r="J21" s="9" t="s">
        <v>37</v>
      </c>
    </row>
    <row r="22" spans="1:10" x14ac:dyDescent="0.25">
      <c r="A22" s="7" t="s">
        <v>35</v>
      </c>
      <c r="B22" s="7" t="str">
        <f>VLOOKUP($A22,'Locality Breakdowns'!$E:F,2,FALSE)</f>
        <v>White Pine</v>
      </c>
      <c r="C22" s="7" t="str">
        <f>VLOOKUP($A22,'Locality Breakdowns'!$E:G,3,FALSE)</f>
        <v>Southeastern Nevada</v>
      </c>
      <c r="D22" s="6">
        <v>2020</v>
      </c>
      <c r="E22" s="9" t="s">
        <v>37</v>
      </c>
      <c r="F22" s="9" t="s">
        <v>37</v>
      </c>
      <c r="G22" s="9" t="s">
        <v>37</v>
      </c>
      <c r="H22" s="9" t="s">
        <v>37</v>
      </c>
      <c r="I22" s="9" t="s">
        <v>37</v>
      </c>
      <c r="J22" s="9" t="s">
        <v>37</v>
      </c>
    </row>
    <row r="23" spans="1:10" x14ac:dyDescent="0.25">
      <c r="A23" s="7" t="s">
        <v>38</v>
      </c>
      <c r="B23" s="7" t="str">
        <f>VLOOKUP($A23,'Locality Breakdowns'!$E:F,2,FALSE)</f>
        <v>South Central</v>
      </c>
      <c r="C23" s="7" t="str">
        <f>VLOOKUP($A23,'Locality Breakdowns'!$E:G,3,FALSE)</f>
        <v>Monitor</v>
      </c>
      <c r="D23" s="6">
        <v>2020</v>
      </c>
      <c r="E23" s="8">
        <v>7</v>
      </c>
      <c r="F23" s="8">
        <v>26</v>
      </c>
      <c r="G23" s="8">
        <v>6</v>
      </c>
      <c r="H23" s="8">
        <v>14</v>
      </c>
      <c r="I23" s="8">
        <v>12</v>
      </c>
      <c r="J23" s="8">
        <v>14</v>
      </c>
    </row>
    <row r="24" spans="1:10" x14ac:dyDescent="0.25">
      <c r="A24" s="7" t="s">
        <v>39</v>
      </c>
      <c r="B24" s="7" t="str">
        <f>VLOOKUP($A24,'Locality Breakdowns'!$E:F,2,FALSE)</f>
        <v>South Central</v>
      </c>
      <c r="C24" s="7" t="str">
        <f>VLOOKUP($A24,'Locality Breakdowns'!$E:G,3,FALSE)</f>
        <v>Smith/Reese</v>
      </c>
      <c r="D24" s="6">
        <v>2020</v>
      </c>
      <c r="E24" s="8">
        <v>4</v>
      </c>
      <c r="F24" s="8">
        <v>13</v>
      </c>
      <c r="G24" s="8">
        <v>0</v>
      </c>
      <c r="H24" s="8">
        <v>4</v>
      </c>
      <c r="I24" s="8">
        <v>11</v>
      </c>
      <c r="J24" s="8">
        <v>2</v>
      </c>
    </row>
    <row r="25" spans="1:10" x14ac:dyDescent="0.25">
      <c r="A25" s="7" t="s">
        <v>40</v>
      </c>
      <c r="B25" s="7" t="s">
        <v>37</v>
      </c>
      <c r="C25" s="7" t="s">
        <v>37</v>
      </c>
      <c r="D25" s="6">
        <v>2020</v>
      </c>
      <c r="E25" s="8">
        <v>8</v>
      </c>
      <c r="F25" s="8">
        <v>15</v>
      </c>
      <c r="G25" s="8">
        <v>2</v>
      </c>
      <c r="H25" s="8">
        <v>6</v>
      </c>
      <c r="I25" s="8">
        <v>7</v>
      </c>
      <c r="J25" s="8">
        <v>8</v>
      </c>
    </row>
    <row r="26" spans="1:10" x14ac:dyDescent="0.25">
      <c r="A26" s="13" t="s">
        <v>1</v>
      </c>
      <c r="B26" s="7" t="str">
        <f>VLOOKUP($A26,'Locality Breakdowns'!$E:F,2,FALSE)</f>
        <v>North Central</v>
      </c>
      <c r="C26" s="7" t="str">
        <f>VLOOKUP($A26,'Locality Breakdowns'!$E:G,3,FALSE)</f>
        <v>Northwest Great Basin (NV)</v>
      </c>
      <c r="D26" s="6">
        <v>2020</v>
      </c>
      <c r="E26" s="9">
        <v>8</v>
      </c>
      <c r="F26" s="9">
        <v>20</v>
      </c>
      <c r="G26" s="9">
        <v>16</v>
      </c>
      <c r="H26" s="9">
        <v>34</v>
      </c>
      <c r="I26" s="11">
        <v>12</v>
      </c>
      <c r="J26" s="11">
        <v>8</v>
      </c>
    </row>
    <row r="27" spans="1:10" x14ac:dyDescent="0.25">
      <c r="A27" s="13" t="s">
        <v>2</v>
      </c>
      <c r="B27" s="7" t="str">
        <f>VLOOKUP($A27,'Locality Breakdowns'!$E:F,2,FALSE)</f>
        <v>Washoe-Lassen-Modoc</v>
      </c>
      <c r="C27" s="7" t="str">
        <f>VLOOKUP($A27,'Locality Breakdowns'!$E:G,3,FALSE)</f>
        <v>Lassen/South Washoe</v>
      </c>
      <c r="D27" s="6">
        <v>2020</v>
      </c>
      <c r="E27" s="9">
        <v>5</v>
      </c>
      <c r="F27" s="9">
        <v>7</v>
      </c>
      <c r="G27" s="9">
        <v>4</v>
      </c>
      <c r="H27" s="9">
        <v>4</v>
      </c>
      <c r="I27" s="11">
        <v>2</v>
      </c>
      <c r="J27" s="11">
        <v>5</v>
      </c>
    </row>
    <row r="28" spans="1:10" x14ac:dyDescent="0.25">
      <c r="A28" s="7" t="s">
        <v>77</v>
      </c>
      <c r="B28" s="7" t="str">
        <f>VLOOKUP($A28,'Locality Breakdowns'!$E:F,2,FALSE)</f>
        <v>Washoe-Lassen-Modoc</v>
      </c>
      <c r="C28" s="7" t="str">
        <f>VLOOKUP($A28,'Locality Breakdowns'!$E:G,3,FALSE)</f>
        <v>Northwest Great Basin (NV)</v>
      </c>
      <c r="D28" s="6">
        <v>2020</v>
      </c>
      <c r="E28" s="9">
        <v>16</v>
      </c>
      <c r="F28" s="9">
        <v>45</v>
      </c>
      <c r="G28" s="9">
        <v>27</v>
      </c>
      <c r="H28" s="9">
        <v>44</v>
      </c>
      <c r="I28" s="11">
        <v>27</v>
      </c>
      <c r="J28" s="11">
        <v>18</v>
      </c>
    </row>
    <row r="29" spans="1:10" x14ac:dyDescent="0.25">
      <c r="A29" s="13" t="s">
        <v>3</v>
      </c>
      <c r="B29" s="7" t="str">
        <f>VLOOKUP($A29,'Locality Breakdowns'!$E:F,2,FALSE)</f>
        <v>Washoe-Lassen-Modoc</v>
      </c>
      <c r="C29" s="7" t="str">
        <f>VLOOKUP($A29,'Locality Breakdowns'!$E:G,3,FALSE)</f>
        <v>Northwest Great Basin (NV)</v>
      </c>
      <c r="D29" s="6">
        <v>2020</v>
      </c>
      <c r="E29" s="9">
        <v>3</v>
      </c>
      <c r="F29" s="9">
        <v>4</v>
      </c>
      <c r="G29" s="9">
        <v>3</v>
      </c>
      <c r="H29" s="9">
        <v>4</v>
      </c>
      <c r="I29" s="11">
        <v>2</v>
      </c>
      <c r="J29" s="11">
        <v>2</v>
      </c>
    </row>
    <row r="30" spans="1:10" x14ac:dyDescent="0.25">
      <c r="A30" s="13" t="s">
        <v>4</v>
      </c>
      <c r="B30" s="7" t="s">
        <v>37</v>
      </c>
      <c r="C30" s="7" t="s">
        <v>37</v>
      </c>
      <c r="D30" s="6">
        <v>2020</v>
      </c>
      <c r="E30" s="9" t="s">
        <v>37</v>
      </c>
      <c r="F30" s="9" t="s">
        <v>37</v>
      </c>
      <c r="G30" s="9" t="s">
        <v>37</v>
      </c>
      <c r="H30" s="9" t="s">
        <v>37</v>
      </c>
      <c r="I30" s="9" t="s">
        <v>37</v>
      </c>
      <c r="J30" s="9" t="s">
        <v>37</v>
      </c>
    </row>
    <row r="31" spans="1:10" x14ac:dyDescent="0.25">
      <c r="A31" s="13" t="s">
        <v>5</v>
      </c>
      <c r="B31" s="7" t="s">
        <v>37</v>
      </c>
      <c r="C31" s="7" t="s">
        <v>37</v>
      </c>
      <c r="D31" s="6">
        <v>2020</v>
      </c>
      <c r="E31" s="9">
        <v>1</v>
      </c>
      <c r="F31" s="9">
        <v>6</v>
      </c>
      <c r="G31" s="9">
        <v>2</v>
      </c>
      <c r="H31" s="9">
        <v>2</v>
      </c>
      <c r="I31" s="12">
        <v>5</v>
      </c>
      <c r="J31" s="12">
        <v>1</v>
      </c>
    </row>
    <row r="32" spans="1:10" x14ac:dyDescent="0.25">
      <c r="A32" s="13" t="s">
        <v>6</v>
      </c>
      <c r="B32" s="7" t="str">
        <f>VLOOKUP($A32,'Locality Breakdowns'!$E:F,2,FALSE)</f>
        <v>North Central</v>
      </c>
      <c r="C32" s="7" t="str">
        <f>VLOOKUP($A32,'Locality Breakdowns'!$E:G,3,FALSE)</f>
        <v>Owyhee</v>
      </c>
      <c r="D32" s="6">
        <v>2020</v>
      </c>
      <c r="E32" s="9" t="s">
        <v>37</v>
      </c>
      <c r="F32" s="9" t="s">
        <v>37</v>
      </c>
      <c r="G32" s="9" t="s">
        <v>37</v>
      </c>
      <c r="H32" s="9" t="s">
        <v>37</v>
      </c>
      <c r="I32" s="9" t="s">
        <v>37</v>
      </c>
      <c r="J32" s="9" t="s">
        <v>37</v>
      </c>
    </row>
    <row r="33" spans="1:10" x14ac:dyDescent="0.25">
      <c r="A33" s="13" t="s">
        <v>11</v>
      </c>
      <c r="B33" s="7" t="str">
        <f>VLOOKUP($A33,'Locality Breakdowns'!$E:F,2,FALSE)</f>
        <v>North Central</v>
      </c>
      <c r="C33" s="7" t="str">
        <f>VLOOKUP($A33,'Locality Breakdowns'!$E:G,3,FALSE)</f>
        <v>Lone Willow</v>
      </c>
      <c r="D33" s="6">
        <v>2020</v>
      </c>
      <c r="E33" s="9">
        <v>69</v>
      </c>
      <c r="F33" s="9">
        <v>108</v>
      </c>
      <c r="G33" s="9">
        <v>72</v>
      </c>
      <c r="H33" s="9">
        <v>79</v>
      </c>
      <c r="I33" s="12">
        <v>49</v>
      </c>
      <c r="J33" s="12">
        <v>59</v>
      </c>
    </row>
    <row r="34" spans="1:10" x14ac:dyDescent="0.25">
      <c r="A34" s="13" t="s">
        <v>12</v>
      </c>
      <c r="B34" s="7" t="str">
        <f>VLOOKUP($A34,'Locality Breakdowns'!$E:F,2,FALSE)</f>
        <v>North Central</v>
      </c>
      <c r="C34" s="7" t="str">
        <f>VLOOKUP($A34,'Locality Breakdowns'!$E:G,3,FALSE)</f>
        <v>Black Rock</v>
      </c>
      <c r="D34" s="6">
        <v>2020</v>
      </c>
      <c r="E34" s="9" t="s">
        <v>37</v>
      </c>
      <c r="F34" s="9" t="s">
        <v>37</v>
      </c>
      <c r="G34" s="9" t="s">
        <v>37</v>
      </c>
      <c r="H34" s="9" t="s">
        <v>37</v>
      </c>
      <c r="I34" s="9" t="s">
        <v>37</v>
      </c>
      <c r="J34" s="9" t="s">
        <v>37</v>
      </c>
    </row>
    <row r="35" spans="1:10" x14ac:dyDescent="0.25">
      <c r="A35" s="13" t="s">
        <v>13</v>
      </c>
      <c r="B35" s="7" t="str">
        <f>VLOOKUP($A35,'Locality Breakdowns'!$E:F,2,FALSE)</f>
        <v>North Central</v>
      </c>
      <c r="C35" s="7" t="str">
        <f>VLOOKUP($A35,'Locality Breakdowns'!$E:G,3,FALSE)</f>
        <v>Black Rock</v>
      </c>
      <c r="D35" s="6">
        <v>2020</v>
      </c>
      <c r="E35" s="9" t="s">
        <v>37</v>
      </c>
      <c r="F35" s="9" t="s">
        <v>37</v>
      </c>
      <c r="G35" s="9" t="s">
        <v>37</v>
      </c>
      <c r="H35" s="9" t="s">
        <v>37</v>
      </c>
      <c r="I35" s="9" t="s">
        <v>37</v>
      </c>
      <c r="J35" s="9" t="s">
        <v>37</v>
      </c>
    </row>
    <row r="36" spans="1:10" x14ac:dyDescent="0.25">
      <c r="A36" s="13" t="s">
        <v>14</v>
      </c>
      <c r="B36" s="7" t="str">
        <f>VLOOKUP($A36,'Locality Breakdowns'!$E:F,2,FALSE)</f>
        <v>North Central</v>
      </c>
      <c r="C36" s="7" t="str">
        <f>VLOOKUP($A36,'Locality Breakdowns'!$E:G,3,FALSE)</f>
        <v>Smith/Reese</v>
      </c>
      <c r="D36" s="6">
        <v>2020</v>
      </c>
      <c r="E36" s="9" t="s">
        <v>37</v>
      </c>
      <c r="F36" s="9" t="s">
        <v>37</v>
      </c>
      <c r="G36" s="9" t="s">
        <v>37</v>
      </c>
      <c r="H36" s="9" t="s">
        <v>37</v>
      </c>
      <c r="I36" s="9" t="s">
        <v>37</v>
      </c>
      <c r="J36" s="9" t="s">
        <v>37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67DC-CF24-4549-B89B-033CD7E070A9}">
  <dimension ref="A1:K35"/>
  <sheetViews>
    <sheetView workbookViewId="0">
      <selection activeCell="A2" sqref="A2:J33"/>
    </sheetView>
  </sheetViews>
  <sheetFormatPr defaultRowHeight="15" x14ac:dyDescent="0.25"/>
  <cols>
    <col min="1" max="2" width="36.85546875" customWidth="1"/>
    <col min="3" max="3" width="14.7109375" customWidth="1"/>
    <col min="10" max="10" width="9.140625" style="1"/>
  </cols>
  <sheetData>
    <row r="1" spans="1:11" x14ac:dyDescent="0.25">
      <c r="A1" s="4" t="s">
        <v>78</v>
      </c>
      <c r="B1" t="s">
        <v>80</v>
      </c>
      <c r="C1" t="s">
        <v>124</v>
      </c>
      <c r="D1" s="5" t="s">
        <v>36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1" x14ac:dyDescent="0.25">
      <c r="A2" s="10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10">
        <v>2019</v>
      </c>
      <c r="E2" s="9">
        <v>1</v>
      </c>
      <c r="F2" s="9">
        <v>10</v>
      </c>
      <c r="G2" s="9">
        <v>14</v>
      </c>
      <c r="H2" s="9">
        <v>15</v>
      </c>
      <c r="I2" s="11">
        <v>2</v>
      </c>
      <c r="J2" s="11">
        <v>8</v>
      </c>
      <c r="K2" s="1"/>
    </row>
    <row r="3" spans="1:11" x14ac:dyDescent="0.25">
      <c r="A3" s="10" t="s">
        <v>2</v>
      </c>
      <c r="B3" s="7" t="str">
        <f>VLOOKUP($A3,'Locality Breakdowns'!$E:F,2,FALSE)</f>
        <v>Washoe-Lassen-Modoc</v>
      </c>
      <c r="C3" s="7" t="str">
        <f>VLOOKUP($A3,'Locality Breakdowns'!$E:G,3,FALSE)</f>
        <v>Lassen/South Washoe</v>
      </c>
      <c r="D3" s="10">
        <v>2019</v>
      </c>
      <c r="E3" s="9">
        <v>5</v>
      </c>
      <c r="F3" s="9">
        <v>2</v>
      </c>
      <c r="G3" s="9">
        <v>0</v>
      </c>
      <c r="H3" s="9">
        <v>0</v>
      </c>
      <c r="I3" s="11">
        <v>0</v>
      </c>
      <c r="J3" s="11">
        <v>2</v>
      </c>
      <c r="K3" s="2"/>
    </row>
    <row r="4" spans="1:11" ht="15.75" x14ac:dyDescent="0.25">
      <c r="A4" s="10" t="s">
        <v>77</v>
      </c>
      <c r="B4" s="7" t="str">
        <f>VLOOKUP($A4,'Locality Breakdowns'!$E:F,2,FALSE)</f>
        <v>Washoe-Lassen-Modoc</v>
      </c>
      <c r="C4" s="7" t="str">
        <f>VLOOKUP($A4,'Locality Breakdowns'!$E:G,3,FALSE)</f>
        <v>Northwest Great Basin (NV)</v>
      </c>
      <c r="D4" s="10">
        <v>2019</v>
      </c>
      <c r="E4" s="9">
        <v>10</v>
      </c>
      <c r="F4" s="9">
        <v>34</v>
      </c>
      <c r="G4" s="9">
        <v>13</v>
      </c>
      <c r="H4" s="9">
        <v>21</v>
      </c>
      <c r="I4" s="11">
        <v>9</v>
      </c>
      <c r="J4" s="11">
        <v>24</v>
      </c>
      <c r="K4" s="3"/>
    </row>
    <row r="5" spans="1:11" ht="15.75" x14ac:dyDescent="0.25">
      <c r="A5" s="10" t="s">
        <v>3</v>
      </c>
      <c r="B5" s="7" t="str">
        <f>VLOOKUP($A5,'Locality Breakdowns'!$E:F,2,FALSE)</f>
        <v>Washoe-Lassen-Modoc</v>
      </c>
      <c r="C5" s="7" t="str">
        <f>VLOOKUP($A5,'Locality Breakdowns'!$E:G,3,FALSE)</f>
        <v>Northwest Great Basin (NV)</v>
      </c>
      <c r="D5" s="10">
        <v>2019</v>
      </c>
      <c r="E5" s="9">
        <v>0</v>
      </c>
      <c r="F5" s="9">
        <v>0</v>
      </c>
      <c r="G5" s="9">
        <v>0</v>
      </c>
      <c r="H5" s="9">
        <v>0</v>
      </c>
      <c r="I5" s="11">
        <v>0</v>
      </c>
      <c r="J5" s="11">
        <v>0</v>
      </c>
      <c r="K5" s="3"/>
    </row>
    <row r="6" spans="1:11" ht="15.75" x14ac:dyDescent="0.25">
      <c r="A6" s="10" t="s">
        <v>4</v>
      </c>
      <c r="B6" s="7" t="s">
        <v>37</v>
      </c>
      <c r="C6" s="7" t="s">
        <v>37</v>
      </c>
      <c r="D6" s="10">
        <v>2019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37</v>
      </c>
      <c r="K6" s="3"/>
    </row>
    <row r="7" spans="1:11" ht="15.75" x14ac:dyDescent="0.25">
      <c r="A7" s="10" t="s">
        <v>5</v>
      </c>
      <c r="B7" s="7" t="s">
        <v>37</v>
      </c>
      <c r="C7" s="7" t="s">
        <v>37</v>
      </c>
      <c r="D7" s="10">
        <v>2019</v>
      </c>
      <c r="E7" s="9">
        <v>1</v>
      </c>
      <c r="F7" s="9">
        <v>2</v>
      </c>
      <c r="G7" s="9">
        <v>0</v>
      </c>
      <c r="H7" s="9">
        <v>3</v>
      </c>
      <c r="I7" s="12">
        <v>1</v>
      </c>
      <c r="J7" s="12">
        <v>1</v>
      </c>
      <c r="K7" s="3"/>
    </row>
    <row r="8" spans="1:11" ht="15.75" x14ac:dyDescent="0.25">
      <c r="A8" s="10" t="s">
        <v>6</v>
      </c>
      <c r="B8" s="7" t="str">
        <f>VLOOKUP($A8,'Locality Breakdowns'!$E:F,2,FALSE)</f>
        <v>North Central</v>
      </c>
      <c r="C8" s="7" t="str">
        <f>VLOOKUP($A8,'Locality Breakdowns'!$E:G,3,FALSE)</f>
        <v>Owyhee</v>
      </c>
      <c r="D8" s="10">
        <v>2019</v>
      </c>
      <c r="E8" s="9" t="s">
        <v>37</v>
      </c>
      <c r="F8" s="9" t="s">
        <v>37</v>
      </c>
      <c r="G8" s="9" t="s">
        <v>37</v>
      </c>
      <c r="H8" s="9" t="s">
        <v>37</v>
      </c>
      <c r="I8" s="9" t="s">
        <v>37</v>
      </c>
      <c r="J8" s="9" t="s">
        <v>37</v>
      </c>
      <c r="K8" s="3"/>
    </row>
    <row r="9" spans="1:11" ht="15.75" x14ac:dyDescent="0.25">
      <c r="A9" s="10" t="s">
        <v>11</v>
      </c>
      <c r="B9" s="7" t="str">
        <f>VLOOKUP($A9,'Locality Breakdowns'!$E:F,2,FALSE)</f>
        <v>North Central</v>
      </c>
      <c r="C9" s="7" t="str">
        <f>VLOOKUP($A9,'Locality Breakdowns'!$E:G,3,FALSE)</f>
        <v>Lone Willow</v>
      </c>
      <c r="D9" s="10">
        <v>2019</v>
      </c>
      <c r="E9" s="9">
        <v>22</v>
      </c>
      <c r="F9" s="9">
        <v>78</v>
      </c>
      <c r="G9" s="9">
        <v>58</v>
      </c>
      <c r="H9" s="9">
        <v>37</v>
      </c>
      <c r="I9" s="12">
        <v>17</v>
      </c>
      <c r="J9" s="12">
        <v>61</v>
      </c>
      <c r="K9" s="3"/>
    </row>
    <row r="10" spans="1:11" ht="15.75" x14ac:dyDescent="0.25">
      <c r="A10" s="10" t="s">
        <v>12</v>
      </c>
      <c r="B10" s="7" t="str">
        <f>VLOOKUP($A10,'Locality Breakdowns'!$E:F,2,FALSE)</f>
        <v>North Central</v>
      </c>
      <c r="C10" s="7" t="str">
        <f>VLOOKUP($A10,'Locality Breakdowns'!$E:G,3,FALSE)</f>
        <v>Black Rock</v>
      </c>
      <c r="D10" s="10">
        <v>2019</v>
      </c>
      <c r="E10" s="9" t="s">
        <v>37</v>
      </c>
      <c r="F10" s="9" t="s">
        <v>37</v>
      </c>
      <c r="G10" s="9" t="s">
        <v>37</v>
      </c>
      <c r="H10" s="9" t="s">
        <v>37</v>
      </c>
      <c r="I10" s="9" t="s">
        <v>37</v>
      </c>
      <c r="J10" s="9" t="s">
        <v>37</v>
      </c>
      <c r="K10" s="3"/>
    </row>
    <row r="11" spans="1:11" ht="15.75" x14ac:dyDescent="0.25">
      <c r="A11" s="10" t="s">
        <v>13</v>
      </c>
      <c r="B11" s="7" t="str">
        <f>VLOOKUP($A11,'Locality Breakdowns'!$E:F,2,FALSE)</f>
        <v>North Central</v>
      </c>
      <c r="C11" s="7" t="str">
        <f>VLOOKUP($A11,'Locality Breakdowns'!$E:G,3,FALSE)</f>
        <v>Black Rock</v>
      </c>
      <c r="D11" s="10">
        <v>2019</v>
      </c>
      <c r="E11" s="9">
        <v>2</v>
      </c>
      <c r="F11" s="9">
        <v>0</v>
      </c>
      <c r="G11" s="9">
        <v>1</v>
      </c>
      <c r="H11" s="9">
        <v>0</v>
      </c>
      <c r="I11" s="12">
        <v>0</v>
      </c>
      <c r="J11" s="12">
        <v>0</v>
      </c>
      <c r="K11" s="3"/>
    </row>
    <row r="12" spans="1:11" ht="15.75" x14ac:dyDescent="0.25">
      <c r="A12" s="13" t="s">
        <v>14</v>
      </c>
      <c r="B12" s="7" t="str">
        <f>VLOOKUP($A12,'Locality Breakdowns'!$E:F,2,FALSE)</f>
        <v>North Central</v>
      </c>
      <c r="C12" s="7" t="str">
        <f>VLOOKUP($A12,'Locality Breakdowns'!$E:G,3,FALSE)</f>
        <v>Smith/Reese</v>
      </c>
      <c r="D12" s="10">
        <v>2019</v>
      </c>
      <c r="E12" s="16">
        <v>2</v>
      </c>
      <c r="F12" s="16">
        <v>11</v>
      </c>
      <c r="G12" s="16">
        <v>7</v>
      </c>
      <c r="H12" s="16">
        <v>3</v>
      </c>
      <c r="I12" s="11">
        <v>3</v>
      </c>
      <c r="J12" s="11">
        <v>8</v>
      </c>
      <c r="K12" s="3"/>
    </row>
    <row r="13" spans="1:11" ht="15.75" x14ac:dyDescent="0.25">
      <c r="A13" s="6" t="s">
        <v>15</v>
      </c>
      <c r="B13" s="7" t="str">
        <f>VLOOKUP($A13,'Locality Breakdowns'!$E:F,2,FALSE)</f>
        <v>Elko Stewardship</v>
      </c>
      <c r="C13" s="7" t="str">
        <f>VLOOKUP($A13,'Locality Breakdowns'!$E:G,3,FALSE)</f>
        <v>Owyhee</v>
      </c>
      <c r="D13" s="10">
        <v>2019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3"/>
    </row>
    <row r="14" spans="1:11" ht="15.75" x14ac:dyDescent="0.25">
      <c r="A14" s="6" t="s">
        <v>16</v>
      </c>
      <c r="B14" s="7" t="str">
        <f>VLOOKUP($A14,'Locality Breakdowns'!$E:F,2,FALSE)</f>
        <v>Elko Stewardship</v>
      </c>
      <c r="C14" s="7" t="str">
        <f>VLOOKUP($A14,'Locality Breakdowns'!$E:G,3,FALSE)</f>
        <v>Owyhee</v>
      </c>
      <c r="D14" s="10">
        <v>2019</v>
      </c>
      <c r="E14" s="5">
        <v>4</v>
      </c>
      <c r="F14" s="5">
        <v>14</v>
      </c>
      <c r="G14" s="5">
        <v>6</v>
      </c>
      <c r="H14" s="5">
        <v>7</v>
      </c>
      <c r="I14" s="5">
        <v>2</v>
      </c>
      <c r="J14" s="5">
        <v>12</v>
      </c>
      <c r="K14" s="3"/>
    </row>
    <row r="15" spans="1:11" ht="15.75" x14ac:dyDescent="0.25">
      <c r="A15" s="6" t="s">
        <v>17</v>
      </c>
      <c r="B15" s="7" t="str">
        <f>VLOOKUP($A15,'Locality Breakdowns'!$E:F,2,FALSE)</f>
        <v>Elko Stewardship</v>
      </c>
      <c r="C15" s="7" t="str">
        <f>VLOOKUP($A15,'Locality Breakdowns'!$E:G,3,FALSE)</f>
        <v>Central Elko</v>
      </c>
      <c r="D15" s="10">
        <v>2019</v>
      </c>
      <c r="E15" s="5">
        <v>19</v>
      </c>
      <c r="F15" s="5">
        <v>61</v>
      </c>
      <c r="G15" s="5">
        <v>17</v>
      </c>
      <c r="H15" s="5">
        <v>27</v>
      </c>
      <c r="I15" s="5">
        <v>29</v>
      </c>
      <c r="J15" s="5">
        <v>32</v>
      </c>
      <c r="K15" s="3"/>
    </row>
    <row r="16" spans="1:11" ht="15.75" x14ac:dyDescent="0.25">
      <c r="A16" s="6" t="s">
        <v>18</v>
      </c>
      <c r="B16" s="7" t="str">
        <f>VLOOKUP($A16,'Locality Breakdowns'!$E:F,2,FALSE)</f>
        <v>Elko Stewardship</v>
      </c>
      <c r="C16" s="7" t="str">
        <f>VLOOKUP($A16,'Locality Breakdowns'!$E:G,3,FALSE)</f>
        <v>Central Elko</v>
      </c>
      <c r="D16" s="10">
        <v>2019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3"/>
    </row>
    <row r="17" spans="1:11" ht="15.75" x14ac:dyDescent="0.25">
      <c r="A17" s="6" t="s">
        <v>19</v>
      </c>
      <c r="B17" s="7" t="str">
        <f>VLOOKUP($A17,'Locality Breakdowns'!$E:F,2,FALSE)</f>
        <v>Elko Stewardship</v>
      </c>
      <c r="C17" s="7" t="str">
        <f>VLOOKUP($A17,'Locality Breakdowns'!$E:G,3,FALSE)</f>
        <v>Central Elko</v>
      </c>
      <c r="D17" s="10">
        <v>2019</v>
      </c>
      <c r="E17" s="5">
        <v>3</v>
      </c>
      <c r="F17" s="5">
        <v>7</v>
      </c>
      <c r="G17" s="5">
        <v>6</v>
      </c>
      <c r="H17" s="5">
        <v>0</v>
      </c>
      <c r="I17" s="5">
        <v>2</v>
      </c>
      <c r="J17" s="5">
        <v>5</v>
      </c>
      <c r="K17" s="3"/>
    </row>
    <row r="18" spans="1:11" ht="15.75" x14ac:dyDescent="0.25">
      <c r="A18" s="6" t="s">
        <v>20</v>
      </c>
      <c r="B18" s="7" t="str">
        <f>VLOOKUP($A18,'Locality Breakdowns'!$E:F,2,FALSE)</f>
        <v>Elko Stewardship</v>
      </c>
      <c r="C18" s="7" t="str">
        <f>VLOOKUP($A18,'Locality Breakdowns'!$E:G,3,FALSE)</f>
        <v>Central Elko</v>
      </c>
      <c r="D18" s="10">
        <v>2019</v>
      </c>
      <c r="E18" s="5">
        <v>0</v>
      </c>
      <c r="F18" s="5">
        <v>2</v>
      </c>
      <c r="G18" s="5">
        <v>2</v>
      </c>
      <c r="H18" s="5">
        <v>2</v>
      </c>
      <c r="I18" s="5">
        <v>1</v>
      </c>
      <c r="J18" s="5">
        <v>1</v>
      </c>
      <c r="K18" s="3"/>
    </row>
    <row r="19" spans="1:11" ht="15.75" x14ac:dyDescent="0.25">
      <c r="A19" s="6" t="s">
        <v>21</v>
      </c>
      <c r="B19" s="7" t="str">
        <f>VLOOKUP($A19,'Locality Breakdowns'!$E:F,2,FALSE)</f>
        <v>Elko Stewardship</v>
      </c>
      <c r="C19" s="7" t="str">
        <f>VLOOKUP($A19,'Locality Breakdowns'!$E:G,3,FALSE)</f>
        <v>Northeast Elko</v>
      </c>
      <c r="D19" s="10">
        <v>2019</v>
      </c>
      <c r="E19" s="5">
        <v>2</v>
      </c>
      <c r="F19" s="5">
        <v>3</v>
      </c>
      <c r="G19" s="5">
        <v>4</v>
      </c>
      <c r="H19" s="5">
        <v>0</v>
      </c>
      <c r="I19" s="5">
        <v>2</v>
      </c>
      <c r="J19" s="5">
        <v>1</v>
      </c>
      <c r="K19" s="3"/>
    </row>
    <row r="20" spans="1:11" ht="15.75" x14ac:dyDescent="0.25">
      <c r="A20" s="6" t="s">
        <v>22</v>
      </c>
      <c r="B20" s="7" t="str">
        <f>VLOOKUP($A20,'Locality Breakdowns'!$E:F,2,FALSE)</f>
        <v>Elko Stewardship</v>
      </c>
      <c r="C20" s="7" t="str">
        <f>VLOOKUP($A20,'Locality Breakdowns'!$E:G,3,FALSE)</f>
        <v>Ruby</v>
      </c>
      <c r="D20" s="10">
        <v>2019</v>
      </c>
      <c r="E20" s="5">
        <v>1</v>
      </c>
      <c r="F20" s="5">
        <v>1</v>
      </c>
      <c r="G20" s="5">
        <v>1</v>
      </c>
      <c r="H20" s="5">
        <v>2</v>
      </c>
      <c r="I20" s="5">
        <v>1</v>
      </c>
      <c r="J20" s="5">
        <v>0</v>
      </c>
      <c r="K20" s="3"/>
    </row>
    <row r="21" spans="1:11" ht="15.75" x14ac:dyDescent="0.25">
      <c r="A21" s="6" t="s">
        <v>23</v>
      </c>
      <c r="B21" s="7" t="str">
        <f>VLOOKUP($A21,'Locality Breakdowns'!$E:F,2,FALSE)</f>
        <v>Elko Stewardship</v>
      </c>
      <c r="C21" s="7" t="str">
        <f>VLOOKUP($A21,'Locality Breakdowns'!$E:G,3,FALSE)</f>
        <v>Ruby</v>
      </c>
      <c r="D21" s="10">
        <v>2019</v>
      </c>
      <c r="E21" s="5">
        <v>1</v>
      </c>
      <c r="F21" s="5">
        <v>5</v>
      </c>
      <c r="G21" s="5">
        <v>0</v>
      </c>
      <c r="H21" s="5">
        <v>1</v>
      </c>
      <c r="I21" s="5">
        <v>0</v>
      </c>
      <c r="J21" s="5">
        <v>5</v>
      </c>
      <c r="K21" s="3"/>
    </row>
    <row r="22" spans="1:11" ht="15.75" x14ac:dyDescent="0.25">
      <c r="A22" s="6" t="s">
        <v>24</v>
      </c>
      <c r="B22" s="7" t="str">
        <f>VLOOKUP($A22,'Locality Breakdowns'!$E:F,2,FALSE)</f>
        <v>Elko Stewardship</v>
      </c>
      <c r="C22" s="7" t="str">
        <f>VLOOKUP($A22,'Locality Breakdowns'!$E:G,3,FALSE)</f>
        <v>East High Desert</v>
      </c>
      <c r="D22" s="10">
        <v>2019</v>
      </c>
      <c r="E22" s="9" t="s">
        <v>37</v>
      </c>
      <c r="F22" s="9" t="s">
        <v>37</v>
      </c>
      <c r="G22" s="9" t="s">
        <v>37</v>
      </c>
      <c r="H22" s="9" t="s">
        <v>37</v>
      </c>
      <c r="I22" s="9" t="s">
        <v>37</v>
      </c>
      <c r="J22" s="9" t="s">
        <v>37</v>
      </c>
      <c r="K22" s="3"/>
    </row>
    <row r="23" spans="1:11" ht="15.75" x14ac:dyDescent="0.25">
      <c r="A23" s="6" t="s">
        <v>25</v>
      </c>
      <c r="B23" s="7" t="str">
        <f>VLOOKUP($A23,'Locality Breakdowns'!$E:F,2,FALSE)</f>
        <v>South Central</v>
      </c>
      <c r="C23" s="7" t="str">
        <f>VLOOKUP($A23,'Locality Breakdowns'!$E:G,3,FALSE)</f>
        <v>Central Great Basin</v>
      </c>
      <c r="D23" s="10">
        <v>2019</v>
      </c>
      <c r="E23" s="5">
        <v>1</v>
      </c>
      <c r="F23" s="5">
        <v>3</v>
      </c>
      <c r="G23" s="5">
        <v>1</v>
      </c>
      <c r="H23" s="5">
        <v>3</v>
      </c>
      <c r="I23" s="5">
        <v>1</v>
      </c>
      <c r="J23" s="5">
        <v>2</v>
      </c>
      <c r="K23" s="3"/>
    </row>
    <row r="24" spans="1:11" ht="15.75" x14ac:dyDescent="0.25">
      <c r="A24" s="6" t="s">
        <v>26</v>
      </c>
      <c r="B24" s="7" t="str">
        <f>VLOOKUP($A24,'Locality Breakdowns'!$E:F,2,FALSE)</f>
        <v>South Central</v>
      </c>
      <c r="C24" s="7" t="str">
        <f>VLOOKUP($A24,'Locality Breakdowns'!$E:G,3,FALSE)</f>
        <v>Central Great Basin</v>
      </c>
      <c r="D24" s="10">
        <v>2019</v>
      </c>
      <c r="E24" s="5">
        <v>3</v>
      </c>
      <c r="F24" s="5">
        <v>0</v>
      </c>
      <c r="G24" s="5">
        <v>2</v>
      </c>
      <c r="H24" s="5">
        <v>2</v>
      </c>
      <c r="I24" s="5">
        <v>0</v>
      </c>
      <c r="J24" s="5">
        <v>0</v>
      </c>
      <c r="K24" s="3"/>
    </row>
    <row r="25" spans="1:11" ht="15.75" x14ac:dyDescent="0.25">
      <c r="A25" s="6" t="s">
        <v>27</v>
      </c>
      <c r="B25" s="7" t="str">
        <f>VLOOKUP($A25,'Locality Breakdowns'!$E:F,2,FALSE)</f>
        <v>South Central</v>
      </c>
      <c r="C25" s="7" t="str">
        <f>VLOOKUP($A25,'Locality Breakdowns'!$E:G,3,FALSE)</f>
        <v>Central Great Basin</v>
      </c>
      <c r="D25" s="10">
        <v>2019</v>
      </c>
      <c r="E25" s="5">
        <v>2</v>
      </c>
      <c r="F25" s="5">
        <v>18</v>
      </c>
      <c r="G25" s="5">
        <v>13</v>
      </c>
      <c r="H25" s="5">
        <v>10</v>
      </c>
      <c r="I25" s="5">
        <v>9</v>
      </c>
      <c r="J25" s="5">
        <v>9</v>
      </c>
      <c r="K25" s="3"/>
    </row>
    <row r="26" spans="1:11" ht="15.75" x14ac:dyDescent="0.25">
      <c r="A26" s="6" t="s">
        <v>28</v>
      </c>
      <c r="B26" s="7" t="str">
        <f>VLOOKUP($A26,'Locality Breakdowns'!$E:F,2,FALSE)</f>
        <v>South Central</v>
      </c>
      <c r="C26" s="7" t="str">
        <f>VLOOKUP($A26,'Locality Breakdowns'!$E:G,3,FALSE)</f>
        <v>Northwest Interior</v>
      </c>
      <c r="D26" s="10">
        <v>2019</v>
      </c>
      <c r="E26" s="9" t="s">
        <v>37</v>
      </c>
      <c r="F26" s="9" t="s">
        <v>37</v>
      </c>
      <c r="G26" s="9" t="s">
        <v>37</v>
      </c>
      <c r="H26" s="9" t="s">
        <v>37</v>
      </c>
      <c r="I26" s="9" t="s">
        <v>37</v>
      </c>
      <c r="J26" s="9" t="s">
        <v>37</v>
      </c>
      <c r="K26" s="3"/>
    </row>
    <row r="27" spans="1:11" ht="15.75" x14ac:dyDescent="0.25">
      <c r="A27" s="6" t="s">
        <v>29</v>
      </c>
      <c r="B27" s="7" t="str">
        <f>VLOOKUP($A27,'Locality Breakdowns'!$E:F,2,FALSE)</f>
        <v>South Central</v>
      </c>
      <c r="C27" s="7" t="str">
        <f>VLOOKUP($A27,'Locality Breakdowns'!$E:G,3,FALSE)</f>
        <v>Northwest Interior</v>
      </c>
      <c r="D27" s="10">
        <v>2019</v>
      </c>
      <c r="E27" s="9" t="s">
        <v>37</v>
      </c>
      <c r="F27" s="9" t="s">
        <v>37</v>
      </c>
      <c r="G27" s="9" t="s">
        <v>37</v>
      </c>
      <c r="H27" s="9" t="s">
        <v>37</v>
      </c>
      <c r="I27" s="9" t="s">
        <v>37</v>
      </c>
      <c r="J27" s="9" t="s">
        <v>37</v>
      </c>
      <c r="K27" s="3"/>
    </row>
    <row r="28" spans="1:11" ht="15.75" x14ac:dyDescent="0.25">
      <c r="A28" s="6" t="s">
        <v>30</v>
      </c>
      <c r="B28" s="7" t="str">
        <f>VLOOKUP($A28,'Locality Breakdowns'!$E:F,2,FALSE)</f>
        <v>South Central</v>
      </c>
      <c r="C28" s="7" t="str">
        <f>VLOOKUP($A28,'Locality Breakdowns'!$E:G,3,FALSE)</f>
        <v>Central Great Basin</v>
      </c>
      <c r="D28" s="10">
        <v>2019</v>
      </c>
      <c r="E28" s="9" t="s">
        <v>37</v>
      </c>
      <c r="F28" s="9" t="s">
        <v>37</v>
      </c>
      <c r="G28" s="9" t="s">
        <v>37</v>
      </c>
      <c r="H28" s="9" t="s">
        <v>37</v>
      </c>
      <c r="I28" s="9" t="s">
        <v>37</v>
      </c>
      <c r="J28" s="9" t="s">
        <v>37</v>
      </c>
      <c r="K28" s="3"/>
    </row>
    <row r="29" spans="1:11" ht="15.75" x14ac:dyDescent="0.25">
      <c r="A29" s="6" t="s">
        <v>31</v>
      </c>
      <c r="B29" s="7" t="str">
        <f>VLOOKUP($A29,'Locality Breakdowns'!$E:F,2,FALSE)</f>
        <v>South Central</v>
      </c>
      <c r="C29" s="7" t="str">
        <f>VLOOKUP($A29,'Locality Breakdowns'!$E:G,3,FALSE)</f>
        <v>Central Great Basin</v>
      </c>
      <c r="D29" s="10">
        <v>2019</v>
      </c>
      <c r="E29" s="5">
        <v>13</v>
      </c>
      <c r="F29" s="5">
        <v>18</v>
      </c>
      <c r="G29" s="5">
        <v>15</v>
      </c>
      <c r="H29" s="5">
        <v>12</v>
      </c>
      <c r="I29" s="5">
        <v>8</v>
      </c>
      <c r="J29" s="5">
        <v>10</v>
      </c>
      <c r="K29" s="3"/>
    </row>
    <row r="30" spans="1:11" ht="15.75" x14ac:dyDescent="0.25">
      <c r="A30" s="6" t="s">
        <v>32</v>
      </c>
      <c r="B30" s="7" t="str">
        <f>VLOOKUP($A30,'Locality Breakdowns'!$E:F,2,FALSE)</f>
        <v>White Pine</v>
      </c>
      <c r="C30" s="7" t="str">
        <f>VLOOKUP($A30,'Locality Breakdowns'!$E:G,3,FALSE)</f>
        <v>Butte/Buck/White Pine</v>
      </c>
      <c r="D30" s="10">
        <v>2019</v>
      </c>
      <c r="E30" s="5">
        <v>8</v>
      </c>
      <c r="F30" s="5">
        <v>16</v>
      </c>
      <c r="G30" s="5">
        <v>10</v>
      </c>
      <c r="H30" s="5">
        <v>12</v>
      </c>
      <c r="I30" s="5">
        <v>10</v>
      </c>
      <c r="J30" s="5">
        <v>6</v>
      </c>
      <c r="K30" s="3"/>
    </row>
    <row r="31" spans="1:11" ht="15.75" x14ac:dyDescent="0.25">
      <c r="A31" s="6" t="s">
        <v>33</v>
      </c>
      <c r="B31" s="7" t="str">
        <f>VLOOKUP($A31,'Locality Breakdowns'!$E:F,2,FALSE)</f>
        <v>White Pine</v>
      </c>
      <c r="C31" s="7" t="str">
        <f>VLOOKUP($A31,'Locality Breakdowns'!$E:G,3,FALSE)</f>
        <v>East High Desert</v>
      </c>
      <c r="D31" s="10">
        <v>2019</v>
      </c>
      <c r="E31" s="5">
        <v>4</v>
      </c>
      <c r="F31" s="5">
        <v>5</v>
      </c>
      <c r="G31" s="5">
        <v>2</v>
      </c>
      <c r="H31" s="5">
        <v>1</v>
      </c>
      <c r="I31" s="5">
        <v>2</v>
      </c>
      <c r="J31" s="5">
        <v>3</v>
      </c>
      <c r="K31" s="3"/>
    </row>
    <row r="32" spans="1:11" ht="15.75" x14ac:dyDescent="0.25">
      <c r="A32" s="6" t="s">
        <v>34</v>
      </c>
      <c r="B32" s="7" t="str">
        <f>VLOOKUP($A32,'Locality Breakdowns'!$E:F,2,FALSE)</f>
        <v>White Pine</v>
      </c>
      <c r="C32" s="7" t="str">
        <f>VLOOKUP($A32,'Locality Breakdowns'!$E:G,3,FALSE)</f>
        <v>Southeastern Nevada</v>
      </c>
      <c r="D32" s="10">
        <v>2019</v>
      </c>
      <c r="E32" s="9" t="s">
        <v>37</v>
      </c>
      <c r="F32" s="9" t="s">
        <v>37</v>
      </c>
      <c r="G32" s="9" t="s">
        <v>37</v>
      </c>
      <c r="H32" s="9" t="s">
        <v>37</v>
      </c>
      <c r="I32" s="9" t="s">
        <v>37</v>
      </c>
      <c r="J32" s="9" t="s">
        <v>37</v>
      </c>
      <c r="K32" s="3"/>
    </row>
    <row r="33" spans="1:11" ht="15.75" x14ac:dyDescent="0.25">
      <c r="A33" s="6" t="s">
        <v>35</v>
      </c>
      <c r="B33" s="7" t="str">
        <f>VLOOKUP($A33,'Locality Breakdowns'!$E:F,2,FALSE)</f>
        <v>White Pine</v>
      </c>
      <c r="C33" s="7" t="str">
        <f>VLOOKUP($A33,'Locality Breakdowns'!$E:G,3,FALSE)</f>
        <v>Southeastern Nevada</v>
      </c>
      <c r="D33" s="10">
        <v>2019</v>
      </c>
      <c r="E33" s="9" t="s">
        <v>37</v>
      </c>
      <c r="F33" s="9" t="s">
        <v>37</v>
      </c>
      <c r="G33" s="9" t="s">
        <v>37</v>
      </c>
      <c r="H33" s="9" t="s">
        <v>37</v>
      </c>
      <c r="I33" s="9" t="s">
        <v>37</v>
      </c>
      <c r="J33" s="9" t="s">
        <v>37</v>
      </c>
      <c r="K33" s="3"/>
    </row>
    <row r="34" spans="1:11" ht="15.75" x14ac:dyDescent="0.25">
      <c r="J34" s="3"/>
    </row>
    <row r="35" spans="1:11" ht="15.75" x14ac:dyDescent="0.25">
      <c r="J35" s="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0B19-F7A7-4A4E-86EA-8773F2DC3C95}">
  <dimension ref="A1:J35"/>
  <sheetViews>
    <sheetView workbookViewId="0">
      <selection activeCell="A2" sqref="A2:J35"/>
    </sheetView>
  </sheetViews>
  <sheetFormatPr defaultRowHeight="15" x14ac:dyDescent="0.25"/>
  <cols>
    <col min="1" max="4" width="18.7109375" customWidth="1"/>
  </cols>
  <sheetData>
    <row r="1" spans="1:10" x14ac:dyDescent="0.25">
      <c r="A1" s="4" t="s">
        <v>78</v>
      </c>
      <c r="B1" t="s">
        <v>80</v>
      </c>
      <c r="C1" t="s">
        <v>124</v>
      </c>
      <c r="D1" s="5" t="s">
        <v>36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4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4">
        <v>2018</v>
      </c>
      <c r="E2" s="4">
        <v>19</v>
      </c>
      <c r="F2" s="4">
        <v>45</v>
      </c>
      <c r="G2" s="4">
        <v>11</v>
      </c>
      <c r="H2" s="4">
        <v>34</v>
      </c>
      <c r="I2" s="4">
        <v>26</v>
      </c>
      <c r="J2" s="4">
        <v>19</v>
      </c>
    </row>
    <row r="3" spans="1:10" x14ac:dyDescent="0.25">
      <c r="A3" s="4" t="s">
        <v>2</v>
      </c>
      <c r="B3" s="7" t="str">
        <f>VLOOKUP($A3,'Locality Breakdowns'!$E:F,2,FALSE)</f>
        <v>Washoe-Lassen-Modoc</v>
      </c>
      <c r="C3" s="7" t="str">
        <f>VLOOKUP($A3,'Locality Breakdowns'!$E:G,3,FALSE)</f>
        <v>Lassen/South Washoe</v>
      </c>
      <c r="D3" s="4">
        <v>2018</v>
      </c>
      <c r="E3" s="4">
        <v>13</v>
      </c>
      <c r="F3" s="4">
        <v>10</v>
      </c>
      <c r="G3" s="4">
        <v>3</v>
      </c>
      <c r="H3" s="4">
        <v>2</v>
      </c>
      <c r="I3" s="4">
        <v>5</v>
      </c>
      <c r="J3" s="4">
        <v>5</v>
      </c>
    </row>
    <row r="4" spans="1:10" x14ac:dyDescent="0.25">
      <c r="A4" s="4" t="s">
        <v>77</v>
      </c>
      <c r="B4" s="7" t="str">
        <f>VLOOKUP($A4,'Locality Breakdowns'!$E:F,2,FALSE)</f>
        <v>Washoe-Lassen-Modoc</v>
      </c>
      <c r="C4" s="7" t="str">
        <f>VLOOKUP($A4,'Locality Breakdowns'!$E:G,3,FALSE)</f>
        <v>Northwest Great Basin (NV)</v>
      </c>
      <c r="D4" s="4">
        <v>2018</v>
      </c>
      <c r="E4" s="4">
        <v>21</v>
      </c>
      <c r="F4" s="4">
        <v>57</v>
      </c>
      <c r="G4" s="4">
        <v>15</v>
      </c>
      <c r="H4" s="4">
        <v>25</v>
      </c>
      <c r="I4" s="4">
        <v>25</v>
      </c>
      <c r="J4" s="4">
        <v>32</v>
      </c>
    </row>
    <row r="5" spans="1:10" x14ac:dyDescent="0.25">
      <c r="A5" s="4" t="s">
        <v>3</v>
      </c>
      <c r="B5" s="7" t="str">
        <f>VLOOKUP($A5,'Locality Breakdowns'!$E:F,2,FALSE)</f>
        <v>Washoe-Lassen-Modoc</v>
      </c>
      <c r="C5" s="7" t="str">
        <f>VLOOKUP($A5,'Locality Breakdowns'!$E:G,3,FALSE)</f>
        <v>Northwest Great Basin (NV)</v>
      </c>
      <c r="D5" s="4">
        <v>2018</v>
      </c>
      <c r="E5" s="4">
        <v>3</v>
      </c>
      <c r="F5" s="4">
        <v>2</v>
      </c>
      <c r="G5" s="4">
        <v>2</v>
      </c>
      <c r="H5" s="4">
        <v>3</v>
      </c>
      <c r="I5" s="4">
        <v>2</v>
      </c>
      <c r="J5" s="4">
        <v>0</v>
      </c>
    </row>
    <row r="6" spans="1:10" x14ac:dyDescent="0.25">
      <c r="A6" s="4" t="s">
        <v>5</v>
      </c>
      <c r="B6" s="7" t="s">
        <v>37</v>
      </c>
      <c r="C6" s="7" t="s">
        <v>37</v>
      </c>
      <c r="D6" s="4">
        <v>2018</v>
      </c>
      <c r="E6" s="4">
        <v>7</v>
      </c>
      <c r="F6" s="4">
        <v>20</v>
      </c>
      <c r="G6" s="4">
        <v>2</v>
      </c>
      <c r="H6" s="4">
        <v>13</v>
      </c>
      <c r="I6" s="4">
        <v>11</v>
      </c>
      <c r="J6" s="4">
        <v>9</v>
      </c>
    </row>
    <row r="7" spans="1:10" x14ac:dyDescent="0.25">
      <c r="A7" s="4" t="s">
        <v>6</v>
      </c>
      <c r="B7" s="7" t="str">
        <f>VLOOKUP($A7,'Locality Breakdowns'!$E:F,2,FALSE)</f>
        <v>North Central</v>
      </c>
      <c r="C7" s="7" t="str">
        <f>VLOOKUP($A7,'Locality Breakdowns'!$E:G,3,FALSE)</f>
        <v>Owyhee</v>
      </c>
      <c r="D7" s="4">
        <v>2018</v>
      </c>
      <c r="E7" s="9" t="s">
        <v>37</v>
      </c>
      <c r="F7" s="9" t="s">
        <v>37</v>
      </c>
      <c r="G7" s="9" t="s">
        <v>37</v>
      </c>
      <c r="H7" s="9" t="s">
        <v>37</v>
      </c>
      <c r="I7" s="9" t="s">
        <v>37</v>
      </c>
      <c r="J7" s="9" t="s">
        <v>37</v>
      </c>
    </row>
    <row r="8" spans="1:10" x14ac:dyDescent="0.25">
      <c r="A8" s="4" t="s">
        <v>11</v>
      </c>
      <c r="B8" s="7" t="str">
        <f>VLOOKUP($A8,'Locality Breakdowns'!$E:F,2,FALSE)</f>
        <v>North Central</v>
      </c>
      <c r="C8" s="7" t="str">
        <f>VLOOKUP($A8,'Locality Breakdowns'!$E:G,3,FALSE)</f>
        <v>Lone Willow</v>
      </c>
      <c r="D8" s="4">
        <v>2018</v>
      </c>
      <c r="E8" s="4">
        <v>28</v>
      </c>
      <c r="F8" s="4">
        <v>90</v>
      </c>
      <c r="G8" s="4">
        <v>42</v>
      </c>
      <c r="H8" s="4">
        <v>47</v>
      </c>
      <c r="I8" s="4">
        <v>27</v>
      </c>
      <c r="J8" s="4">
        <v>63</v>
      </c>
    </row>
    <row r="9" spans="1:10" x14ac:dyDescent="0.25">
      <c r="A9" s="4" t="s">
        <v>12</v>
      </c>
      <c r="B9" s="7" t="str">
        <f>VLOOKUP($A9,'Locality Breakdowns'!$E:F,2,FALSE)</f>
        <v>North Central</v>
      </c>
      <c r="C9" s="7" t="str">
        <f>VLOOKUP($A9,'Locality Breakdowns'!$E:G,3,FALSE)</f>
        <v>Black Rock</v>
      </c>
      <c r="D9" s="4">
        <v>2018</v>
      </c>
      <c r="E9" s="9" t="s">
        <v>37</v>
      </c>
      <c r="F9" s="9" t="s">
        <v>37</v>
      </c>
      <c r="G9" s="9" t="s">
        <v>37</v>
      </c>
      <c r="H9" s="9" t="s">
        <v>37</v>
      </c>
      <c r="I9" s="9" t="s">
        <v>37</v>
      </c>
      <c r="J9" s="9" t="s">
        <v>37</v>
      </c>
    </row>
    <row r="10" spans="1:10" x14ac:dyDescent="0.25">
      <c r="A10" s="4" t="s">
        <v>13</v>
      </c>
      <c r="B10" s="7" t="str">
        <f>VLOOKUP($A10,'Locality Breakdowns'!$E:F,2,FALSE)</f>
        <v>North Central</v>
      </c>
      <c r="C10" s="7" t="str">
        <f>VLOOKUP($A10,'Locality Breakdowns'!$E:G,3,FALSE)</f>
        <v>Black Rock</v>
      </c>
      <c r="D10" s="4">
        <v>2018</v>
      </c>
      <c r="E10" s="9" t="s">
        <v>37</v>
      </c>
      <c r="F10" s="9" t="s">
        <v>37</v>
      </c>
      <c r="G10" s="9" t="s">
        <v>37</v>
      </c>
      <c r="H10" s="9" t="s">
        <v>37</v>
      </c>
      <c r="I10" s="9" t="s">
        <v>37</v>
      </c>
      <c r="J10" s="9" t="s">
        <v>37</v>
      </c>
    </row>
    <row r="11" spans="1:10" x14ac:dyDescent="0.25">
      <c r="A11" s="4" t="s">
        <v>14</v>
      </c>
      <c r="B11" s="7" t="str">
        <f>VLOOKUP($A11,'Locality Breakdowns'!$E:F,2,FALSE)</f>
        <v>North Central</v>
      </c>
      <c r="C11" s="7" t="str">
        <f>VLOOKUP($A11,'Locality Breakdowns'!$E:G,3,FALSE)</f>
        <v>Smith/Reese</v>
      </c>
      <c r="D11" s="4">
        <v>2018</v>
      </c>
      <c r="E11" s="4">
        <v>0</v>
      </c>
      <c r="F11" s="4">
        <v>11</v>
      </c>
      <c r="G11" s="4">
        <v>1</v>
      </c>
      <c r="H11" s="4">
        <v>9</v>
      </c>
      <c r="I11" s="4">
        <v>4</v>
      </c>
      <c r="J11" s="4">
        <v>7</v>
      </c>
    </row>
    <row r="12" spans="1:10" x14ac:dyDescent="0.25">
      <c r="A12" s="6" t="s">
        <v>15</v>
      </c>
      <c r="B12" s="7" t="str">
        <f>VLOOKUP($A12,'Locality Breakdowns'!$E:F,2,FALSE)</f>
        <v>Elko Stewardship</v>
      </c>
      <c r="C12" s="7" t="str">
        <f>VLOOKUP($A12,'Locality Breakdowns'!$E:G,3,FALSE)</f>
        <v>Owyhee</v>
      </c>
      <c r="D12" s="4">
        <v>2018</v>
      </c>
      <c r="E12" s="5">
        <v>0</v>
      </c>
      <c r="F12" s="5">
        <v>0</v>
      </c>
      <c r="G12" s="5">
        <v>0</v>
      </c>
      <c r="H12" s="5">
        <v>0</v>
      </c>
      <c r="I12" s="5"/>
      <c r="J12" s="5"/>
    </row>
    <row r="13" spans="1:10" x14ac:dyDescent="0.25">
      <c r="A13" s="6" t="s">
        <v>16</v>
      </c>
      <c r="B13" s="7" t="str">
        <f>VLOOKUP($A13,'Locality Breakdowns'!$E:F,2,FALSE)</f>
        <v>Elko Stewardship</v>
      </c>
      <c r="C13" s="7" t="str">
        <f>VLOOKUP($A13,'Locality Breakdowns'!$E:G,3,FALSE)</f>
        <v>Owyhee</v>
      </c>
      <c r="D13" s="4">
        <v>2018</v>
      </c>
      <c r="E13" s="5">
        <v>7</v>
      </c>
      <c r="F13" s="5">
        <v>8</v>
      </c>
      <c r="G13" s="5">
        <v>1</v>
      </c>
      <c r="H13" s="5">
        <v>4</v>
      </c>
      <c r="I13" s="5">
        <v>1</v>
      </c>
      <c r="J13" s="5">
        <v>7</v>
      </c>
    </row>
    <row r="14" spans="1:10" x14ac:dyDescent="0.25">
      <c r="A14" s="6" t="s">
        <v>17</v>
      </c>
      <c r="B14" s="7" t="str">
        <f>VLOOKUP($A14,'Locality Breakdowns'!$E:F,2,FALSE)</f>
        <v>Elko Stewardship</v>
      </c>
      <c r="C14" s="7" t="str">
        <f>VLOOKUP($A14,'Locality Breakdowns'!$E:G,3,FALSE)</f>
        <v>Central Elko</v>
      </c>
      <c r="D14" s="4">
        <v>2018</v>
      </c>
      <c r="E14" s="5">
        <v>20</v>
      </c>
      <c r="F14" s="5">
        <v>48</v>
      </c>
      <c r="G14" s="5">
        <v>12</v>
      </c>
      <c r="H14" s="5">
        <v>27</v>
      </c>
      <c r="I14" s="5">
        <v>17</v>
      </c>
      <c r="J14" s="5">
        <v>31</v>
      </c>
    </row>
    <row r="15" spans="1:10" x14ac:dyDescent="0.25">
      <c r="A15" s="6" t="s">
        <v>18</v>
      </c>
      <c r="B15" s="7" t="str">
        <f>VLOOKUP($A15,'Locality Breakdowns'!$E:F,2,FALSE)</f>
        <v>Elko Stewardship</v>
      </c>
      <c r="C15" s="7" t="str">
        <f>VLOOKUP($A15,'Locality Breakdowns'!$E:G,3,FALSE)</f>
        <v>Central Elko</v>
      </c>
      <c r="D15" s="4">
        <v>2018</v>
      </c>
      <c r="E15" s="5">
        <v>0</v>
      </c>
      <c r="F15" s="5">
        <v>1</v>
      </c>
      <c r="G15" s="5">
        <v>1</v>
      </c>
      <c r="H15" s="5">
        <v>1</v>
      </c>
      <c r="I15" s="5">
        <v>1</v>
      </c>
      <c r="J15" s="5">
        <v>0</v>
      </c>
    </row>
    <row r="16" spans="1:10" x14ac:dyDescent="0.25">
      <c r="A16" s="6" t="s">
        <v>19</v>
      </c>
      <c r="B16" s="7" t="str">
        <f>VLOOKUP($A16,'Locality Breakdowns'!$E:F,2,FALSE)</f>
        <v>Elko Stewardship</v>
      </c>
      <c r="C16" s="7" t="str">
        <f>VLOOKUP($A16,'Locality Breakdowns'!$E:G,3,FALSE)</f>
        <v>Central Elko</v>
      </c>
      <c r="D16" s="4">
        <v>2018</v>
      </c>
      <c r="E16" s="5">
        <v>6</v>
      </c>
      <c r="F16" s="5">
        <v>12</v>
      </c>
      <c r="G16" s="5">
        <v>2</v>
      </c>
      <c r="H16" s="5">
        <v>5</v>
      </c>
      <c r="I16" s="5">
        <v>7</v>
      </c>
      <c r="J16" s="5">
        <v>5</v>
      </c>
    </row>
    <row r="17" spans="1:10" x14ac:dyDescent="0.25">
      <c r="A17" s="6" t="s">
        <v>20</v>
      </c>
      <c r="B17" s="7" t="str">
        <f>VLOOKUP($A17,'Locality Breakdowns'!$E:F,2,FALSE)</f>
        <v>Elko Stewardship</v>
      </c>
      <c r="C17" s="7" t="str">
        <f>VLOOKUP($A17,'Locality Breakdowns'!$E:G,3,FALSE)</f>
        <v>Central Elko</v>
      </c>
      <c r="D17" s="4">
        <v>2018</v>
      </c>
      <c r="E17" s="5">
        <v>3</v>
      </c>
      <c r="F17" s="5">
        <v>12</v>
      </c>
      <c r="G17" s="5">
        <v>1</v>
      </c>
      <c r="H17" s="5">
        <v>3</v>
      </c>
      <c r="I17" s="5">
        <v>5</v>
      </c>
      <c r="J17" s="5">
        <v>7</v>
      </c>
    </row>
    <row r="18" spans="1:10" x14ac:dyDescent="0.25">
      <c r="A18" s="6" t="s">
        <v>21</v>
      </c>
      <c r="B18" s="7" t="str">
        <f>VLOOKUP($A18,'Locality Breakdowns'!$E:F,2,FALSE)</f>
        <v>Elko Stewardship</v>
      </c>
      <c r="C18" s="7" t="str">
        <f>VLOOKUP($A18,'Locality Breakdowns'!$E:G,3,FALSE)</f>
        <v>Northeast Elko</v>
      </c>
      <c r="D18" s="4">
        <v>2018</v>
      </c>
      <c r="E18" s="5">
        <v>0</v>
      </c>
      <c r="F18" s="5">
        <v>3</v>
      </c>
      <c r="G18" s="5">
        <v>0</v>
      </c>
      <c r="H18" s="5">
        <v>1</v>
      </c>
      <c r="I18" s="5">
        <v>0</v>
      </c>
      <c r="J18" s="5">
        <v>3</v>
      </c>
    </row>
    <row r="19" spans="1:10" x14ac:dyDescent="0.25">
      <c r="A19" s="6" t="s">
        <v>22</v>
      </c>
      <c r="B19" s="7" t="str">
        <f>VLOOKUP($A19,'Locality Breakdowns'!$E:F,2,FALSE)</f>
        <v>Elko Stewardship</v>
      </c>
      <c r="C19" s="7" t="str">
        <f>VLOOKUP($A19,'Locality Breakdowns'!$E:G,3,FALSE)</f>
        <v>Ruby</v>
      </c>
      <c r="D19" s="4">
        <v>2018</v>
      </c>
      <c r="E19" s="5">
        <v>0</v>
      </c>
      <c r="F19" s="5">
        <v>4</v>
      </c>
      <c r="G19" s="5">
        <v>1</v>
      </c>
      <c r="H19" s="5">
        <v>1</v>
      </c>
      <c r="I19" s="5">
        <v>2</v>
      </c>
      <c r="J19" s="5">
        <v>2</v>
      </c>
    </row>
    <row r="20" spans="1:10" x14ac:dyDescent="0.25">
      <c r="A20" s="6" t="s">
        <v>23</v>
      </c>
      <c r="B20" s="7" t="str">
        <f>VLOOKUP($A20,'Locality Breakdowns'!$E:F,2,FALSE)</f>
        <v>Elko Stewardship</v>
      </c>
      <c r="C20" s="7" t="str">
        <f>VLOOKUP($A20,'Locality Breakdowns'!$E:G,3,FALSE)</f>
        <v>Ruby</v>
      </c>
      <c r="D20" s="4">
        <v>2018</v>
      </c>
      <c r="E20" s="5">
        <v>17</v>
      </c>
      <c r="F20" s="5">
        <v>31</v>
      </c>
      <c r="G20" s="5">
        <v>4</v>
      </c>
      <c r="H20" s="5">
        <v>16</v>
      </c>
      <c r="I20" s="5">
        <v>7</v>
      </c>
      <c r="J20" s="5">
        <v>24</v>
      </c>
    </row>
    <row r="21" spans="1:10" x14ac:dyDescent="0.25">
      <c r="A21" s="6" t="s">
        <v>24</v>
      </c>
      <c r="B21" s="7" t="str">
        <f>VLOOKUP($A21,'Locality Breakdowns'!$E:F,2,FALSE)</f>
        <v>Elko Stewardship</v>
      </c>
      <c r="C21" s="7" t="str">
        <f>VLOOKUP($A21,'Locality Breakdowns'!$E:G,3,FALSE)</f>
        <v>East High Desert</v>
      </c>
      <c r="D21" s="4">
        <v>2018</v>
      </c>
      <c r="E21" s="9" t="s">
        <v>37</v>
      </c>
      <c r="F21" s="9" t="s">
        <v>37</v>
      </c>
      <c r="G21" s="9" t="s">
        <v>37</v>
      </c>
      <c r="H21" s="9" t="s">
        <v>37</v>
      </c>
      <c r="I21" s="9" t="s">
        <v>37</v>
      </c>
      <c r="J21" s="9" t="s">
        <v>37</v>
      </c>
    </row>
    <row r="22" spans="1:10" x14ac:dyDescent="0.25">
      <c r="A22" s="6" t="s">
        <v>25</v>
      </c>
      <c r="B22" s="7" t="str">
        <f>VLOOKUP($A22,'Locality Breakdowns'!$E:F,2,FALSE)</f>
        <v>South Central</v>
      </c>
      <c r="C22" s="7" t="str">
        <f>VLOOKUP($A22,'Locality Breakdowns'!$E:G,3,FALSE)</f>
        <v>Central Great Basin</v>
      </c>
      <c r="D22" s="4">
        <v>2018</v>
      </c>
      <c r="E22" s="5">
        <v>7</v>
      </c>
      <c r="F22" s="5">
        <v>8</v>
      </c>
      <c r="G22" s="5">
        <v>5</v>
      </c>
      <c r="H22" s="5">
        <v>7</v>
      </c>
      <c r="I22" s="5">
        <v>6</v>
      </c>
      <c r="J22" s="5">
        <v>2</v>
      </c>
    </row>
    <row r="23" spans="1:10" x14ac:dyDescent="0.25">
      <c r="A23" s="6" t="s">
        <v>26</v>
      </c>
      <c r="B23" s="7" t="str">
        <f>VLOOKUP($A23,'Locality Breakdowns'!$E:F,2,FALSE)</f>
        <v>South Central</v>
      </c>
      <c r="C23" s="7" t="str">
        <f>VLOOKUP($A23,'Locality Breakdowns'!$E:G,3,FALSE)</f>
        <v>Central Great Basin</v>
      </c>
      <c r="D23" s="4">
        <v>2018</v>
      </c>
      <c r="E23" s="5">
        <v>4</v>
      </c>
      <c r="F23" s="5">
        <v>8</v>
      </c>
      <c r="G23" s="5">
        <v>0</v>
      </c>
      <c r="H23" s="5">
        <v>3</v>
      </c>
      <c r="I23" s="5">
        <v>4</v>
      </c>
      <c r="J23" s="5">
        <v>4</v>
      </c>
    </row>
    <row r="24" spans="1:10" x14ac:dyDescent="0.25">
      <c r="A24" s="6" t="s">
        <v>27</v>
      </c>
      <c r="B24" s="7" t="str">
        <f>VLOOKUP($A24,'Locality Breakdowns'!$E:F,2,FALSE)</f>
        <v>South Central</v>
      </c>
      <c r="C24" s="7" t="str">
        <f>VLOOKUP($A24,'Locality Breakdowns'!$E:G,3,FALSE)</f>
        <v>Central Great Basin</v>
      </c>
      <c r="D24" s="4">
        <v>2018</v>
      </c>
      <c r="E24" s="5">
        <v>4</v>
      </c>
      <c r="F24" s="5">
        <v>9</v>
      </c>
      <c r="G24" s="5">
        <v>6</v>
      </c>
      <c r="H24" s="5">
        <v>10</v>
      </c>
      <c r="I24" s="5">
        <v>6</v>
      </c>
      <c r="J24" s="5">
        <v>3</v>
      </c>
    </row>
    <row r="25" spans="1:10" x14ac:dyDescent="0.25">
      <c r="A25" s="6" t="s">
        <v>28</v>
      </c>
      <c r="B25" s="7" t="str">
        <f>VLOOKUP($A25,'Locality Breakdowns'!$E:F,2,FALSE)</f>
        <v>South Central</v>
      </c>
      <c r="C25" s="7" t="str">
        <f>VLOOKUP($A25,'Locality Breakdowns'!$E:G,3,FALSE)</f>
        <v>Northwest Interior</v>
      </c>
      <c r="D25" s="4">
        <v>2018</v>
      </c>
      <c r="E25" s="9" t="s">
        <v>37</v>
      </c>
      <c r="F25" s="9" t="s">
        <v>37</v>
      </c>
      <c r="G25" s="9" t="s">
        <v>37</v>
      </c>
      <c r="H25" s="9" t="s">
        <v>37</v>
      </c>
      <c r="I25" s="9" t="s">
        <v>37</v>
      </c>
      <c r="J25" s="9" t="s">
        <v>37</v>
      </c>
    </row>
    <row r="26" spans="1:10" x14ac:dyDescent="0.25">
      <c r="A26" s="6" t="s">
        <v>29</v>
      </c>
      <c r="B26" s="7" t="str">
        <f>VLOOKUP($A26,'Locality Breakdowns'!$E:F,2,FALSE)</f>
        <v>South Central</v>
      </c>
      <c r="C26" s="7" t="str">
        <f>VLOOKUP($A26,'Locality Breakdowns'!$E:G,3,FALSE)</f>
        <v>Northwest Interior</v>
      </c>
      <c r="D26" s="4">
        <v>2018</v>
      </c>
      <c r="E26" s="9" t="s">
        <v>37</v>
      </c>
      <c r="F26" s="9" t="s">
        <v>37</v>
      </c>
      <c r="G26" s="9" t="s">
        <v>37</v>
      </c>
      <c r="H26" s="9" t="s">
        <v>37</v>
      </c>
      <c r="I26" s="9" t="s">
        <v>37</v>
      </c>
      <c r="J26" s="9" t="s">
        <v>37</v>
      </c>
    </row>
    <row r="27" spans="1:10" x14ac:dyDescent="0.25">
      <c r="A27" s="6" t="s">
        <v>30</v>
      </c>
      <c r="B27" s="7" t="str">
        <f>VLOOKUP($A27,'Locality Breakdowns'!$E:F,2,FALSE)</f>
        <v>South Central</v>
      </c>
      <c r="C27" s="7" t="str">
        <f>VLOOKUP($A27,'Locality Breakdowns'!$E:G,3,FALSE)</f>
        <v>Central Great Basin</v>
      </c>
      <c r="D27" s="4">
        <v>2018</v>
      </c>
      <c r="E27" s="9" t="s">
        <v>37</v>
      </c>
      <c r="F27" s="9" t="s">
        <v>37</v>
      </c>
      <c r="G27" s="9" t="s">
        <v>37</v>
      </c>
      <c r="H27" s="9" t="s">
        <v>37</v>
      </c>
      <c r="I27" s="9" t="s">
        <v>37</v>
      </c>
      <c r="J27" s="9" t="s">
        <v>37</v>
      </c>
    </row>
    <row r="28" spans="1:10" x14ac:dyDescent="0.25">
      <c r="A28" s="6" t="s">
        <v>31</v>
      </c>
      <c r="B28" s="7" t="str">
        <f>VLOOKUP($A28,'Locality Breakdowns'!$E:F,2,FALSE)</f>
        <v>South Central</v>
      </c>
      <c r="C28" s="7" t="str">
        <f>VLOOKUP($A28,'Locality Breakdowns'!$E:G,3,FALSE)</f>
        <v>Central Great Basin</v>
      </c>
      <c r="D28" s="4">
        <v>2018</v>
      </c>
      <c r="E28" s="5">
        <v>10</v>
      </c>
      <c r="F28" s="5">
        <v>23</v>
      </c>
      <c r="G28" s="5">
        <v>21</v>
      </c>
      <c r="H28" s="5">
        <v>25</v>
      </c>
      <c r="I28" s="5">
        <v>13</v>
      </c>
      <c r="J28" s="5">
        <v>10</v>
      </c>
    </row>
    <row r="29" spans="1:10" x14ac:dyDescent="0.25">
      <c r="A29" s="6" t="s">
        <v>32</v>
      </c>
      <c r="B29" s="7" t="str">
        <f>VLOOKUP($A29,'Locality Breakdowns'!$E:F,2,FALSE)</f>
        <v>White Pine</v>
      </c>
      <c r="C29" s="7" t="str">
        <f>VLOOKUP($A29,'Locality Breakdowns'!$E:G,3,FALSE)</f>
        <v>Butte/Buck/White Pine</v>
      </c>
      <c r="D29" s="4">
        <v>2018</v>
      </c>
      <c r="E29" s="5">
        <v>21</v>
      </c>
      <c r="F29" s="5">
        <v>35</v>
      </c>
      <c r="G29" s="5">
        <v>20</v>
      </c>
      <c r="H29" s="5">
        <v>14</v>
      </c>
      <c r="I29" s="5">
        <v>18</v>
      </c>
      <c r="J29" s="5">
        <v>17</v>
      </c>
    </row>
    <row r="30" spans="1:10" x14ac:dyDescent="0.25">
      <c r="A30" s="6" t="s">
        <v>33</v>
      </c>
      <c r="B30" s="7" t="str">
        <f>VLOOKUP($A30,'Locality Breakdowns'!$E:F,2,FALSE)</f>
        <v>White Pine</v>
      </c>
      <c r="C30" s="7" t="str">
        <f>VLOOKUP($A30,'Locality Breakdowns'!$E:G,3,FALSE)</f>
        <v>East High Desert</v>
      </c>
      <c r="D30" s="4">
        <v>2018</v>
      </c>
      <c r="E30" s="5">
        <v>2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</row>
    <row r="31" spans="1:10" x14ac:dyDescent="0.25">
      <c r="A31" s="6" t="s">
        <v>34</v>
      </c>
      <c r="B31" s="7" t="str">
        <f>VLOOKUP($A31,'Locality Breakdowns'!$E:F,2,FALSE)</f>
        <v>White Pine</v>
      </c>
      <c r="C31" s="7" t="str">
        <f>VLOOKUP($A31,'Locality Breakdowns'!$E:G,3,FALSE)</f>
        <v>Southeastern Nevada</v>
      </c>
      <c r="D31" s="4">
        <v>2018</v>
      </c>
      <c r="E31" s="9" t="s">
        <v>37</v>
      </c>
      <c r="F31" s="9" t="s">
        <v>37</v>
      </c>
      <c r="G31" s="9" t="s">
        <v>37</v>
      </c>
      <c r="H31" s="9" t="s">
        <v>37</v>
      </c>
      <c r="I31" s="9" t="s">
        <v>37</v>
      </c>
      <c r="J31" s="9" t="s">
        <v>37</v>
      </c>
    </row>
    <row r="32" spans="1:10" x14ac:dyDescent="0.25">
      <c r="A32" s="6" t="s">
        <v>35</v>
      </c>
      <c r="B32" s="7" t="str">
        <f>VLOOKUP($A32,'Locality Breakdowns'!$E:F,2,FALSE)</f>
        <v>White Pine</v>
      </c>
      <c r="C32" s="7" t="str">
        <f>VLOOKUP($A32,'Locality Breakdowns'!$E:G,3,FALSE)</f>
        <v>Southeastern Nevada</v>
      </c>
      <c r="D32" s="4">
        <v>2018</v>
      </c>
      <c r="E32" s="5">
        <v>4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</row>
    <row r="33" spans="1:10" x14ac:dyDescent="0.25">
      <c r="A33" s="7" t="s">
        <v>38</v>
      </c>
      <c r="B33" s="7" t="str">
        <f>VLOOKUP($A33,'Locality Breakdowns'!$E:F,2,FALSE)</f>
        <v>South Central</v>
      </c>
      <c r="C33" s="7" t="str">
        <f>VLOOKUP($A33,'Locality Breakdowns'!$E:G,3,FALSE)</f>
        <v>Monitor</v>
      </c>
      <c r="D33" s="4">
        <v>2018</v>
      </c>
      <c r="E33" s="8">
        <v>21</v>
      </c>
      <c r="F33" s="8">
        <v>42</v>
      </c>
      <c r="G33" s="8">
        <v>12</v>
      </c>
      <c r="H33" s="8">
        <v>12</v>
      </c>
      <c r="I33" s="8">
        <v>19</v>
      </c>
      <c r="J33" s="8">
        <v>23</v>
      </c>
    </row>
    <row r="34" spans="1:10" x14ac:dyDescent="0.25">
      <c r="A34" s="7" t="s">
        <v>39</v>
      </c>
      <c r="B34" s="7" t="str">
        <f>VLOOKUP($A34,'Locality Breakdowns'!$E:F,2,FALSE)</f>
        <v>South Central</v>
      </c>
      <c r="C34" s="7" t="str">
        <f>VLOOKUP($A34,'Locality Breakdowns'!$E:G,3,FALSE)</f>
        <v>Smith/Reese</v>
      </c>
      <c r="D34" s="4">
        <v>2018</v>
      </c>
      <c r="E34" s="8">
        <v>1</v>
      </c>
      <c r="F34" s="8">
        <v>7</v>
      </c>
      <c r="G34" s="8">
        <v>5</v>
      </c>
      <c r="H34" s="8">
        <v>5</v>
      </c>
      <c r="I34" s="8">
        <v>3</v>
      </c>
      <c r="J34" s="8">
        <v>4</v>
      </c>
    </row>
    <row r="35" spans="1:10" x14ac:dyDescent="0.25">
      <c r="A35" s="7" t="s">
        <v>40</v>
      </c>
      <c r="B35" s="7" t="s">
        <v>37</v>
      </c>
      <c r="C35" s="7" t="s">
        <v>37</v>
      </c>
      <c r="D35" s="4">
        <v>2018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5298-38D2-4E18-BEFC-6A10F43EB053}">
  <dimension ref="A1:J36"/>
  <sheetViews>
    <sheetView workbookViewId="0">
      <selection activeCell="A2" sqref="A2:J36"/>
    </sheetView>
  </sheetViews>
  <sheetFormatPr defaultRowHeight="15" x14ac:dyDescent="0.25"/>
  <cols>
    <col min="1" max="2" width="27.42578125" customWidth="1"/>
    <col min="3" max="3" width="18.5703125" customWidth="1"/>
    <col min="4" max="4" width="23" customWidth="1"/>
  </cols>
  <sheetData>
    <row r="1" spans="1:10" x14ac:dyDescent="0.25">
      <c r="A1" s="4" t="s">
        <v>78</v>
      </c>
      <c r="B1" t="s">
        <v>80</v>
      </c>
      <c r="C1" t="s">
        <v>124</v>
      </c>
      <c r="D1" s="5" t="s">
        <v>36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10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10">
        <v>2017</v>
      </c>
      <c r="E2" s="9">
        <v>20</v>
      </c>
      <c r="F2" s="9">
        <v>35</v>
      </c>
      <c r="G2" s="9">
        <v>12</v>
      </c>
      <c r="H2" s="9">
        <v>28</v>
      </c>
      <c r="I2" s="11">
        <v>13</v>
      </c>
      <c r="J2" s="11">
        <v>22</v>
      </c>
    </row>
    <row r="3" spans="1:10" x14ac:dyDescent="0.25">
      <c r="A3" s="10" t="s">
        <v>2</v>
      </c>
      <c r="B3" s="7" t="str">
        <f>VLOOKUP($A3,'Locality Breakdowns'!$E:F,2,FALSE)</f>
        <v>Washoe-Lassen-Modoc</v>
      </c>
      <c r="C3" s="7" t="str">
        <f>VLOOKUP($A3,'Locality Breakdowns'!$E:G,3,FALSE)</f>
        <v>Lassen/South Washoe</v>
      </c>
      <c r="D3" s="10">
        <v>2017</v>
      </c>
      <c r="E3" s="9">
        <v>8</v>
      </c>
      <c r="F3" s="9">
        <v>5</v>
      </c>
      <c r="G3" s="9">
        <v>3</v>
      </c>
      <c r="H3" s="9">
        <v>0</v>
      </c>
      <c r="I3" s="11">
        <v>2</v>
      </c>
      <c r="J3" s="11">
        <v>3</v>
      </c>
    </row>
    <row r="4" spans="1:10" ht="21.75" customHeight="1" x14ac:dyDescent="0.25">
      <c r="A4" s="10" t="s">
        <v>77</v>
      </c>
      <c r="B4" s="7" t="str">
        <f>VLOOKUP($A4,'Locality Breakdowns'!$E:F,2,FALSE)</f>
        <v>Washoe-Lassen-Modoc</v>
      </c>
      <c r="C4" s="7" t="str">
        <f>VLOOKUP($A4,'Locality Breakdowns'!$E:G,3,FALSE)</f>
        <v>Northwest Great Basin (NV)</v>
      </c>
      <c r="D4" s="10">
        <v>2017</v>
      </c>
      <c r="E4" s="9">
        <v>19</v>
      </c>
      <c r="F4" s="9">
        <v>63</v>
      </c>
      <c r="G4" s="9">
        <v>14</v>
      </c>
      <c r="H4" s="9">
        <v>29</v>
      </c>
      <c r="I4" s="11">
        <v>18</v>
      </c>
      <c r="J4" s="11">
        <v>45</v>
      </c>
    </row>
    <row r="5" spans="1:10" x14ac:dyDescent="0.25">
      <c r="A5" s="10" t="s">
        <v>3</v>
      </c>
      <c r="B5" s="7" t="str">
        <f>VLOOKUP($A5,'Locality Breakdowns'!$E:F,2,FALSE)</f>
        <v>Washoe-Lassen-Modoc</v>
      </c>
      <c r="C5" s="7" t="str">
        <f>VLOOKUP($A5,'Locality Breakdowns'!$E:G,3,FALSE)</f>
        <v>Northwest Great Basin (NV)</v>
      </c>
      <c r="D5" s="10">
        <v>2017</v>
      </c>
      <c r="E5" s="9">
        <v>0</v>
      </c>
      <c r="F5" s="9">
        <v>0</v>
      </c>
      <c r="G5" s="9">
        <v>0</v>
      </c>
      <c r="H5" s="9">
        <v>0</v>
      </c>
      <c r="I5" s="11">
        <v>0</v>
      </c>
      <c r="J5" s="11">
        <v>0</v>
      </c>
    </row>
    <row r="6" spans="1:10" x14ac:dyDescent="0.25">
      <c r="A6" s="10" t="s">
        <v>4</v>
      </c>
      <c r="B6" s="7" t="s">
        <v>37</v>
      </c>
      <c r="C6" s="7" t="s">
        <v>37</v>
      </c>
      <c r="D6" s="10">
        <v>2017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37</v>
      </c>
    </row>
    <row r="7" spans="1:10" x14ac:dyDescent="0.25">
      <c r="A7" s="10" t="s">
        <v>5</v>
      </c>
      <c r="B7" s="7" t="s">
        <v>37</v>
      </c>
      <c r="C7" s="7" t="s">
        <v>37</v>
      </c>
      <c r="D7" s="10">
        <v>2017</v>
      </c>
      <c r="E7" s="9">
        <v>3</v>
      </c>
      <c r="F7" s="9">
        <v>0</v>
      </c>
      <c r="G7" s="9">
        <v>0</v>
      </c>
      <c r="H7" s="9">
        <v>0</v>
      </c>
      <c r="I7" s="12">
        <v>0</v>
      </c>
      <c r="J7" s="12">
        <v>0</v>
      </c>
    </row>
    <row r="8" spans="1:10" x14ac:dyDescent="0.25">
      <c r="A8" s="10" t="s">
        <v>6</v>
      </c>
      <c r="B8" s="7" t="str">
        <f>VLOOKUP($A8,'Locality Breakdowns'!$E:F,2,FALSE)</f>
        <v>North Central</v>
      </c>
      <c r="C8" s="7" t="str">
        <f>VLOOKUP($A8,'Locality Breakdowns'!$E:G,3,FALSE)</f>
        <v>Owyhee</v>
      </c>
      <c r="D8" s="10">
        <v>2017</v>
      </c>
      <c r="E8" s="9">
        <v>19</v>
      </c>
      <c r="F8" s="9">
        <v>35</v>
      </c>
      <c r="G8" s="9">
        <v>13</v>
      </c>
      <c r="H8" s="9">
        <v>11</v>
      </c>
      <c r="I8" s="12">
        <v>14</v>
      </c>
      <c r="J8" s="12">
        <v>21</v>
      </c>
    </row>
    <row r="9" spans="1:10" x14ac:dyDescent="0.25">
      <c r="A9" s="10" t="s">
        <v>11</v>
      </c>
      <c r="B9" s="7" t="str">
        <f>VLOOKUP($A9,'Locality Breakdowns'!$E:F,2,FALSE)</f>
        <v>North Central</v>
      </c>
      <c r="C9" s="7" t="str">
        <f>VLOOKUP($A9,'Locality Breakdowns'!$E:G,3,FALSE)</f>
        <v>Lone Willow</v>
      </c>
      <c r="D9" s="10">
        <v>2017</v>
      </c>
      <c r="E9" s="9">
        <v>35</v>
      </c>
      <c r="F9" s="9">
        <v>50</v>
      </c>
      <c r="G9" s="9">
        <v>23</v>
      </c>
      <c r="H9" s="9">
        <v>26</v>
      </c>
      <c r="I9" s="12">
        <v>12</v>
      </c>
      <c r="J9" s="12">
        <v>38</v>
      </c>
    </row>
    <row r="10" spans="1:10" x14ac:dyDescent="0.25">
      <c r="A10" s="10" t="s">
        <v>12</v>
      </c>
      <c r="B10" s="7" t="str">
        <f>VLOOKUP($A10,'Locality Breakdowns'!$E:F,2,FALSE)</f>
        <v>North Central</v>
      </c>
      <c r="C10" s="7" t="str">
        <f>VLOOKUP($A10,'Locality Breakdowns'!$E:G,3,FALSE)</f>
        <v>Black Rock</v>
      </c>
      <c r="D10" s="10">
        <v>2017</v>
      </c>
      <c r="E10" s="9" t="s">
        <v>37</v>
      </c>
      <c r="F10" s="9" t="s">
        <v>37</v>
      </c>
      <c r="G10" s="9" t="s">
        <v>37</v>
      </c>
      <c r="H10" s="9" t="s">
        <v>37</v>
      </c>
      <c r="I10" s="9" t="s">
        <v>37</v>
      </c>
      <c r="J10" s="9" t="s">
        <v>37</v>
      </c>
    </row>
    <row r="11" spans="1:10" x14ac:dyDescent="0.25">
      <c r="A11" s="10" t="s">
        <v>13</v>
      </c>
      <c r="B11" s="7" t="str">
        <f>VLOOKUP($A11,'Locality Breakdowns'!$E:F,2,FALSE)</f>
        <v>North Central</v>
      </c>
      <c r="C11" s="7" t="str">
        <f>VLOOKUP($A11,'Locality Breakdowns'!$E:G,3,FALSE)</f>
        <v>Black Rock</v>
      </c>
      <c r="D11" s="10">
        <v>2017</v>
      </c>
      <c r="E11" s="9">
        <v>1</v>
      </c>
      <c r="F11" s="9">
        <v>5</v>
      </c>
      <c r="G11" s="9">
        <v>2</v>
      </c>
      <c r="H11" s="9">
        <v>0</v>
      </c>
      <c r="I11" s="12">
        <v>3</v>
      </c>
      <c r="J11" s="12">
        <v>2</v>
      </c>
    </row>
    <row r="12" spans="1:10" x14ac:dyDescent="0.25">
      <c r="A12" s="13" t="s">
        <v>14</v>
      </c>
      <c r="B12" s="7" t="str">
        <f>VLOOKUP($A12,'Locality Breakdowns'!$E:F,2,FALSE)</f>
        <v>North Central</v>
      </c>
      <c r="C12" s="7" t="str">
        <f>VLOOKUP($A12,'Locality Breakdowns'!$E:G,3,FALSE)</f>
        <v>Smith/Reese</v>
      </c>
      <c r="D12" s="10">
        <v>2017</v>
      </c>
      <c r="E12" s="16">
        <v>13</v>
      </c>
      <c r="F12" s="16">
        <v>14</v>
      </c>
      <c r="G12" s="16">
        <v>2</v>
      </c>
      <c r="H12" s="16">
        <v>6</v>
      </c>
      <c r="I12" s="11">
        <v>5</v>
      </c>
      <c r="J12" s="11">
        <v>9</v>
      </c>
    </row>
    <row r="13" spans="1:10" x14ac:dyDescent="0.25">
      <c r="A13" s="6" t="s">
        <v>15</v>
      </c>
      <c r="B13" s="7" t="str">
        <f>VLOOKUP($A13,'Locality Breakdowns'!$E:F,2,FALSE)</f>
        <v>Elko Stewardship</v>
      </c>
      <c r="C13" s="7" t="str">
        <f>VLOOKUP($A13,'Locality Breakdowns'!$E:G,3,FALSE)</f>
        <v>Owyhee</v>
      </c>
      <c r="D13" s="10">
        <v>2017</v>
      </c>
      <c r="E13" s="9" t="s">
        <v>37</v>
      </c>
      <c r="F13" s="9" t="s">
        <v>37</v>
      </c>
      <c r="G13" s="9" t="s">
        <v>37</v>
      </c>
      <c r="H13" s="9" t="s">
        <v>37</v>
      </c>
      <c r="I13" s="9" t="s">
        <v>37</v>
      </c>
      <c r="J13" s="9" t="s">
        <v>37</v>
      </c>
    </row>
    <row r="14" spans="1:10" x14ac:dyDescent="0.25">
      <c r="A14" s="6" t="s">
        <v>16</v>
      </c>
      <c r="B14" s="7" t="str">
        <f>VLOOKUP($A14,'Locality Breakdowns'!$E:F,2,FALSE)</f>
        <v>Elko Stewardship</v>
      </c>
      <c r="C14" s="7" t="str">
        <f>VLOOKUP($A14,'Locality Breakdowns'!$E:G,3,FALSE)</f>
        <v>Owyhee</v>
      </c>
      <c r="D14" s="10">
        <v>2017</v>
      </c>
      <c r="E14" s="5">
        <v>12</v>
      </c>
      <c r="F14" s="5">
        <v>14</v>
      </c>
      <c r="G14" s="5">
        <v>2</v>
      </c>
      <c r="H14" s="5">
        <v>2</v>
      </c>
      <c r="I14" s="5">
        <v>6</v>
      </c>
      <c r="J14" s="5">
        <v>8</v>
      </c>
    </row>
    <row r="15" spans="1:10" x14ac:dyDescent="0.25">
      <c r="A15" s="6" t="s">
        <v>17</v>
      </c>
      <c r="B15" s="7" t="str">
        <f>VLOOKUP($A15,'Locality Breakdowns'!$E:F,2,FALSE)</f>
        <v>Elko Stewardship</v>
      </c>
      <c r="C15" s="7" t="str">
        <f>VLOOKUP($A15,'Locality Breakdowns'!$E:G,3,FALSE)</f>
        <v>Central Elko</v>
      </c>
      <c r="D15" s="10">
        <v>2017</v>
      </c>
      <c r="E15" s="5">
        <v>55</v>
      </c>
      <c r="F15" s="5">
        <v>60</v>
      </c>
      <c r="G15" s="5">
        <v>31</v>
      </c>
      <c r="H15" s="5">
        <v>44</v>
      </c>
      <c r="I15" s="5">
        <v>41</v>
      </c>
      <c r="J15" s="5">
        <v>19</v>
      </c>
    </row>
    <row r="16" spans="1:10" x14ac:dyDescent="0.25">
      <c r="A16" s="6" t="s">
        <v>18</v>
      </c>
      <c r="B16" s="7" t="str">
        <f>VLOOKUP($A16,'Locality Breakdowns'!$E:F,2,FALSE)</f>
        <v>Elko Stewardship</v>
      </c>
      <c r="C16" s="7" t="str">
        <f>VLOOKUP($A16,'Locality Breakdowns'!$E:G,3,FALSE)</f>
        <v>Central Elko</v>
      </c>
      <c r="D16" s="10">
        <v>2017</v>
      </c>
      <c r="E16" s="5">
        <v>1</v>
      </c>
      <c r="F16" s="5">
        <v>2</v>
      </c>
      <c r="G16" s="5">
        <v>0</v>
      </c>
      <c r="H16" s="5">
        <v>2</v>
      </c>
      <c r="I16" s="5">
        <v>2</v>
      </c>
      <c r="J16" s="5">
        <v>0</v>
      </c>
    </row>
    <row r="17" spans="1:10" x14ac:dyDescent="0.25">
      <c r="A17" s="6" t="s">
        <v>19</v>
      </c>
      <c r="B17" s="7" t="str">
        <f>VLOOKUP($A17,'Locality Breakdowns'!$E:F,2,FALSE)</f>
        <v>Elko Stewardship</v>
      </c>
      <c r="C17" s="7" t="str">
        <f>VLOOKUP($A17,'Locality Breakdowns'!$E:G,3,FALSE)</f>
        <v>Central Elko</v>
      </c>
      <c r="D17" s="10">
        <v>2017</v>
      </c>
      <c r="E17" s="5">
        <v>25</v>
      </c>
      <c r="F17" s="5">
        <v>15</v>
      </c>
      <c r="G17" s="5">
        <v>4</v>
      </c>
      <c r="H17" s="5">
        <v>6</v>
      </c>
      <c r="I17" s="5">
        <v>10</v>
      </c>
      <c r="J17" s="5">
        <v>5</v>
      </c>
    </row>
    <row r="18" spans="1:10" x14ac:dyDescent="0.25">
      <c r="A18" s="6" t="s">
        <v>20</v>
      </c>
      <c r="B18" s="7" t="str">
        <f>VLOOKUP($A18,'Locality Breakdowns'!$E:F,2,FALSE)</f>
        <v>Elko Stewardship</v>
      </c>
      <c r="C18" s="7" t="str">
        <f>VLOOKUP($A18,'Locality Breakdowns'!$E:G,3,FALSE)</f>
        <v>Central Elko</v>
      </c>
      <c r="D18" s="10">
        <v>2017</v>
      </c>
      <c r="E18" s="5">
        <v>2</v>
      </c>
      <c r="F18" s="5">
        <v>7</v>
      </c>
      <c r="G18" s="5">
        <v>0</v>
      </c>
      <c r="H18" s="5">
        <v>2</v>
      </c>
      <c r="I18" s="5">
        <v>3</v>
      </c>
      <c r="J18" s="5">
        <v>4</v>
      </c>
    </row>
    <row r="19" spans="1:10" x14ac:dyDescent="0.25">
      <c r="A19" s="6" t="s">
        <v>21</v>
      </c>
      <c r="B19" s="7" t="str">
        <f>VLOOKUP($A19,'Locality Breakdowns'!$E:F,2,FALSE)</f>
        <v>Elko Stewardship</v>
      </c>
      <c r="C19" s="7" t="str">
        <f>VLOOKUP($A19,'Locality Breakdowns'!$E:G,3,FALSE)</f>
        <v>Northeast Elko</v>
      </c>
      <c r="D19" s="10">
        <v>2017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</row>
    <row r="20" spans="1:10" x14ac:dyDescent="0.25">
      <c r="A20" s="6" t="s">
        <v>22</v>
      </c>
      <c r="B20" s="7" t="str">
        <f>VLOOKUP($A20,'Locality Breakdowns'!$E:F,2,FALSE)</f>
        <v>Elko Stewardship</v>
      </c>
      <c r="C20" s="7" t="str">
        <f>VLOOKUP($A20,'Locality Breakdowns'!$E:G,3,FALSE)</f>
        <v>Ruby</v>
      </c>
      <c r="D20" s="10">
        <v>2017</v>
      </c>
      <c r="E20" s="5">
        <v>15</v>
      </c>
      <c r="F20" s="5">
        <v>9</v>
      </c>
      <c r="G20" s="5">
        <v>2</v>
      </c>
      <c r="H20" s="5">
        <v>5</v>
      </c>
      <c r="I20" s="5">
        <v>5</v>
      </c>
      <c r="J20" s="5">
        <v>4</v>
      </c>
    </row>
    <row r="21" spans="1:10" x14ac:dyDescent="0.25">
      <c r="A21" s="6" t="s">
        <v>23</v>
      </c>
      <c r="B21" s="7" t="str">
        <f>VLOOKUP($A21,'Locality Breakdowns'!$E:F,2,FALSE)</f>
        <v>Elko Stewardship</v>
      </c>
      <c r="C21" s="7" t="str">
        <f>VLOOKUP($A21,'Locality Breakdowns'!$E:G,3,FALSE)</f>
        <v>Ruby</v>
      </c>
      <c r="D21" s="10">
        <v>2017</v>
      </c>
      <c r="E21" s="5">
        <v>8</v>
      </c>
      <c r="F21" s="5">
        <v>31</v>
      </c>
      <c r="G21" s="5">
        <v>9</v>
      </c>
      <c r="H21" s="5">
        <v>13</v>
      </c>
      <c r="I21" s="5">
        <v>16</v>
      </c>
      <c r="J21" s="5">
        <v>15</v>
      </c>
    </row>
    <row r="22" spans="1:10" x14ac:dyDescent="0.25">
      <c r="A22" s="6" t="s">
        <v>24</v>
      </c>
      <c r="B22" s="7" t="str">
        <f>VLOOKUP($A22,'Locality Breakdowns'!$E:F,2,FALSE)</f>
        <v>Elko Stewardship</v>
      </c>
      <c r="C22" s="7" t="str">
        <f>VLOOKUP($A22,'Locality Breakdowns'!$E:G,3,FALSE)</f>
        <v>East High Desert</v>
      </c>
      <c r="D22" s="10">
        <v>2017</v>
      </c>
      <c r="E22" s="9" t="s">
        <v>37</v>
      </c>
      <c r="F22" s="9" t="s">
        <v>37</v>
      </c>
      <c r="G22" s="9" t="s">
        <v>37</v>
      </c>
      <c r="H22" s="9" t="s">
        <v>37</v>
      </c>
      <c r="I22" s="9" t="s">
        <v>37</v>
      </c>
      <c r="J22" s="9" t="s">
        <v>37</v>
      </c>
    </row>
    <row r="23" spans="1:10" x14ac:dyDescent="0.25">
      <c r="A23" s="6" t="s">
        <v>25</v>
      </c>
      <c r="B23" s="7" t="str">
        <f>VLOOKUP($A23,'Locality Breakdowns'!$E:F,2,FALSE)</f>
        <v>South Central</v>
      </c>
      <c r="C23" s="7" t="str">
        <f>VLOOKUP($A23,'Locality Breakdowns'!$E:G,3,FALSE)</f>
        <v>Central Great Basin</v>
      </c>
      <c r="D23" s="10">
        <v>2017</v>
      </c>
      <c r="E23" s="5">
        <v>5</v>
      </c>
      <c r="F23" s="5">
        <v>5</v>
      </c>
      <c r="G23" s="5">
        <v>4</v>
      </c>
      <c r="H23" s="5">
        <v>3</v>
      </c>
      <c r="I23" s="5">
        <v>2</v>
      </c>
      <c r="J23" s="5">
        <v>3</v>
      </c>
    </row>
    <row r="24" spans="1:10" x14ac:dyDescent="0.25">
      <c r="A24" s="6" t="s">
        <v>26</v>
      </c>
      <c r="B24" s="7" t="str">
        <f>VLOOKUP($A24,'Locality Breakdowns'!$E:F,2,FALSE)</f>
        <v>South Central</v>
      </c>
      <c r="C24" s="7" t="str">
        <f>VLOOKUP($A24,'Locality Breakdowns'!$E:G,3,FALSE)</f>
        <v>Central Great Basin</v>
      </c>
      <c r="D24" s="10">
        <v>2017</v>
      </c>
      <c r="E24" s="5">
        <v>19</v>
      </c>
      <c r="F24" s="5">
        <v>11</v>
      </c>
      <c r="G24" s="5">
        <v>3</v>
      </c>
      <c r="H24" s="5">
        <v>5</v>
      </c>
      <c r="I24" s="5">
        <v>6</v>
      </c>
      <c r="J24" s="5">
        <v>5</v>
      </c>
    </row>
    <row r="25" spans="1:10" x14ac:dyDescent="0.25">
      <c r="A25" s="6" t="s">
        <v>27</v>
      </c>
      <c r="B25" s="7" t="str">
        <f>VLOOKUP($A25,'Locality Breakdowns'!$E:F,2,FALSE)</f>
        <v>South Central</v>
      </c>
      <c r="C25" s="7" t="str">
        <f>VLOOKUP($A25,'Locality Breakdowns'!$E:G,3,FALSE)</f>
        <v>Central Great Basin</v>
      </c>
      <c r="D25" s="10">
        <v>2017</v>
      </c>
      <c r="E25" s="5">
        <v>19</v>
      </c>
      <c r="F25" s="5">
        <v>24</v>
      </c>
      <c r="G25" s="5">
        <v>13</v>
      </c>
      <c r="H25" s="5">
        <v>13</v>
      </c>
      <c r="I25" s="5">
        <v>13</v>
      </c>
      <c r="J25" s="5">
        <v>11</v>
      </c>
    </row>
    <row r="26" spans="1:10" x14ac:dyDescent="0.25">
      <c r="A26" s="6" t="s">
        <v>28</v>
      </c>
      <c r="B26" s="7" t="str">
        <f>VLOOKUP($A26,'Locality Breakdowns'!$E:F,2,FALSE)</f>
        <v>South Central</v>
      </c>
      <c r="C26" s="7" t="str">
        <f>VLOOKUP($A26,'Locality Breakdowns'!$E:G,3,FALSE)</f>
        <v>Northwest Interior</v>
      </c>
      <c r="D26" s="10">
        <v>2017</v>
      </c>
      <c r="E26" s="9" t="s">
        <v>37</v>
      </c>
      <c r="F26" s="9" t="s">
        <v>37</v>
      </c>
      <c r="G26" s="9" t="s">
        <v>37</v>
      </c>
      <c r="H26" s="9" t="s">
        <v>37</v>
      </c>
      <c r="I26" s="9" t="s">
        <v>37</v>
      </c>
      <c r="J26" s="9" t="s">
        <v>37</v>
      </c>
    </row>
    <row r="27" spans="1:10" x14ac:dyDescent="0.25">
      <c r="A27" s="6" t="s">
        <v>29</v>
      </c>
      <c r="B27" s="7" t="str">
        <f>VLOOKUP($A27,'Locality Breakdowns'!$E:F,2,FALSE)</f>
        <v>South Central</v>
      </c>
      <c r="C27" s="7" t="str">
        <f>VLOOKUP($A27,'Locality Breakdowns'!$E:G,3,FALSE)</f>
        <v>Northwest Interior</v>
      </c>
      <c r="D27" s="10">
        <v>2017</v>
      </c>
      <c r="E27" s="9" t="s">
        <v>37</v>
      </c>
      <c r="F27" s="9" t="s">
        <v>37</v>
      </c>
      <c r="G27" s="9" t="s">
        <v>37</v>
      </c>
      <c r="H27" s="9" t="s">
        <v>37</v>
      </c>
      <c r="I27" s="9" t="s">
        <v>37</v>
      </c>
      <c r="J27" s="9" t="s">
        <v>37</v>
      </c>
    </row>
    <row r="28" spans="1:10" x14ac:dyDescent="0.25">
      <c r="A28" s="6" t="s">
        <v>30</v>
      </c>
      <c r="B28" s="7" t="str">
        <f>VLOOKUP($A28,'Locality Breakdowns'!$E:F,2,FALSE)</f>
        <v>South Central</v>
      </c>
      <c r="C28" s="7" t="str">
        <f>VLOOKUP($A28,'Locality Breakdowns'!$E:G,3,FALSE)</f>
        <v>Central Great Basin</v>
      </c>
      <c r="D28" s="10">
        <v>2017</v>
      </c>
      <c r="E28" s="9" t="s">
        <v>37</v>
      </c>
      <c r="F28" s="9" t="s">
        <v>37</v>
      </c>
      <c r="G28" s="9" t="s">
        <v>37</v>
      </c>
      <c r="H28" s="9" t="s">
        <v>37</v>
      </c>
      <c r="I28" s="9" t="s">
        <v>37</v>
      </c>
      <c r="J28" s="9" t="s">
        <v>37</v>
      </c>
    </row>
    <row r="29" spans="1:10" x14ac:dyDescent="0.25">
      <c r="A29" s="6" t="s">
        <v>31</v>
      </c>
      <c r="B29" s="7" t="str">
        <f>VLOOKUP($A29,'Locality Breakdowns'!$E:F,2,FALSE)</f>
        <v>South Central</v>
      </c>
      <c r="C29" s="7" t="str">
        <f>VLOOKUP($A29,'Locality Breakdowns'!$E:G,3,FALSE)</f>
        <v>Central Great Basin</v>
      </c>
      <c r="D29" s="10">
        <v>2017</v>
      </c>
      <c r="E29" s="5">
        <v>17</v>
      </c>
      <c r="F29" s="5">
        <v>28</v>
      </c>
      <c r="G29" s="5">
        <v>10</v>
      </c>
      <c r="H29" s="5">
        <v>16</v>
      </c>
      <c r="I29" s="5">
        <v>18</v>
      </c>
      <c r="J29" s="5">
        <v>10</v>
      </c>
    </row>
    <row r="30" spans="1:10" x14ac:dyDescent="0.25">
      <c r="A30" s="6" t="s">
        <v>32</v>
      </c>
      <c r="B30" s="7" t="str">
        <f>VLOOKUP($A30,'Locality Breakdowns'!$E:F,2,FALSE)</f>
        <v>White Pine</v>
      </c>
      <c r="C30" s="7" t="str">
        <f>VLOOKUP($A30,'Locality Breakdowns'!$E:G,3,FALSE)</f>
        <v>Butte/Buck/White Pine</v>
      </c>
      <c r="D30" s="10">
        <v>2017</v>
      </c>
      <c r="E30" s="5">
        <v>12</v>
      </c>
      <c r="F30" s="5">
        <v>16</v>
      </c>
      <c r="G30" s="5">
        <v>26</v>
      </c>
      <c r="H30" s="5">
        <v>24</v>
      </c>
      <c r="I30" s="5">
        <v>8</v>
      </c>
      <c r="J30" s="5">
        <v>8</v>
      </c>
    </row>
    <row r="31" spans="1:10" x14ac:dyDescent="0.25">
      <c r="A31" s="6" t="s">
        <v>33</v>
      </c>
      <c r="B31" s="7" t="str">
        <f>VLOOKUP($A31,'Locality Breakdowns'!$E:F,2,FALSE)</f>
        <v>White Pine</v>
      </c>
      <c r="C31" s="7" t="str">
        <f>VLOOKUP($A31,'Locality Breakdowns'!$E:G,3,FALSE)</f>
        <v>East High Desert</v>
      </c>
      <c r="D31" s="10">
        <v>2017</v>
      </c>
      <c r="E31" s="5">
        <v>2</v>
      </c>
      <c r="F31" s="5">
        <v>4</v>
      </c>
      <c r="G31" s="5">
        <v>3</v>
      </c>
      <c r="H31" s="5">
        <v>2</v>
      </c>
      <c r="I31" s="5">
        <v>3</v>
      </c>
      <c r="J31" s="5">
        <v>1</v>
      </c>
    </row>
    <row r="32" spans="1:10" x14ac:dyDescent="0.25">
      <c r="A32" s="6" t="s">
        <v>34</v>
      </c>
      <c r="B32" s="7" t="str">
        <f>VLOOKUP($A32,'Locality Breakdowns'!$E:F,2,FALSE)</f>
        <v>White Pine</v>
      </c>
      <c r="C32" s="7" t="str">
        <f>VLOOKUP($A32,'Locality Breakdowns'!$E:G,3,FALSE)</f>
        <v>Southeastern Nevada</v>
      </c>
      <c r="D32" s="10">
        <v>2017</v>
      </c>
      <c r="E32" s="9" t="s">
        <v>37</v>
      </c>
      <c r="F32" s="9" t="s">
        <v>37</v>
      </c>
      <c r="G32" s="9" t="s">
        <v>37</v>
      </c>
      <c r="H32" s="9" t="s">
        <v>37</v>
      </c>
      <c r="I32" s="9" t="s">
        <v>37</v>
      </c>
      <c r="J32" s="9" t="s">
        <v>37</v>
      </c>
    </row>
    <row r="33" spans="1:10" x14ac:dyDescent="0.25">
      <c r="A33" s="6" t="s">
        <v>35</v>
      </c>
      <c r="B33" s="7" t="str">
        <f>VLOOKUP($A33,'Locality Breakdowns'!$E:F,2,FALSE)</f>
        <v>White Pine</v>
      </c>
      <c r="C33" s="7" t="str">
        <f>VLOOKUP($A33,'Locality Breakdowns'!$E:G,3,FALSE)</f>
        <v>Southeastern Nevada</v>
      </c>
      <c r="D33" s="10">
        <v>2017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</row>
    <row r="34" spans="1:10" x14ac:dyDescent="0.25">
      <c r="A34" s="7" t="s">
        <v>38</v>
      </c>
      <c r="B34" s="7" t="str">
        <f>VLOOKUP($A34,'Locality Breakdowns'!$E:F,2,FALSE)</f>
        <v>South Central</v>
      </c>
      <c r="C34" s="7" t="str">
        <f>VLOOKUP($A34,'Locality Breakdowns'!$E:G,3,FALSE)</f>
        <v>Monitor</v>
      </c>
      <c r="D34" s="10">
        <v>2017</v>
      </c>
      <c r="E34" s="8">
        <v>23</v>
      </c>
      <c r="F34" s="8">
        <v>19</v>
      </c>
      <c r="G34" s="8">
        <v>8</v>
      </c>
      <c r="H34" s="8">
        <v>20</v>
      </c>
      <c r="I34" s="8">
        <v>12</v>
      </c>
      <c r="J34" s="8">
        <v>7</v>
      </c>
    </row>
    <row r="35" spans="1:10" x14ac:dyDescent="0.25">
      <c r="A35" s="7" t="s">
        <v>39</v>
      </c>
      <c r="B35" s="7" t="str">
        <f>VLOOKUP($A35,'Locality Breakdowns'!$E:F,2,FALSE)</f>
        <v>South Central</v>
      </c>
      <c r="C35" s="7" t="str">
        <f>VLOOKUP($A35,'Locality Breakdowns'!$E:G,3,FALSE)</f>
        <v>Smith/Reese</v>
      </c>
      <c r="D35" s="10">
        <v>2017</v>
      </c>
      <c r="E35" s="8">
        <v>13</v>
      </c>
      <c r="F35" s="8">
        <v>14</v>
      </c>
      <c r="G35" s="8">
        <v>7</v>
      </c>
      <c r="H35" s="8">
        <v>7</v>
      </c>
      <c r="I35" s="8">
        <v>6</v>
      </c>
      <c r="J35" s="8">
        <v>8</v>
      </c>
    </row>
    <row r="36" spans="1:10" x14ac:dyDescent="0.25">
      <c r="A36" s="7" t="s">
        <v>40</v>
      </c>
      <c r="B36" s="7" t="s">
        <v>37</v>
      </c>
      <c r="C36" s="7" t="s">
        <v>37</v>
      </c>
      <c r="D36" s="10">
        <v>2017</v>
      </c>
      <c r="E36" s="8">
        <v>3</v>
      </c>
      <c r="F36" s="8">
        <v>3</v>
      </c>
      <c r="G36" s="8">
        <v>2</v>
      </c>
      <c r="H36" s="8">
        <v>3</v>
      </c>
      <c r="I36" s="8">
        <v>0</v>
      </c>
      <c r="J36" s="8">
        <v>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83AA-C616-4DA6-9FC4-46FFA13F843A}">
  <dimension ref="A1:J36"/>
  <sheetViews>
    <sheetView workbookViewId="0">
      <selection activeCell="A2" sqref="A2:J36"/>
    </sheetView>
  </sheetViews>
  <sheetFormatPr defaultRowHeight="15" x14ac:dyDescent="0.25"/>
  <cols>
    <col min="1" max="4" width="22.28515625" customWidth="1"/>
  </cols>
  <sheetData>
    <row r="1" spans="1:10" x14ac:dyDescent="0.25">
      <c r="A1" s="4" t="s">
        <v>78</v>
      </c>
      <c r="B1" t="s">
        <v>80</v>
      </c>
      <c r="C1" t="s">
        <v>124</v>
      </c>
      <c r="D1" s="5" t="s">
        <v>36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10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10">
        <v>2016</v>
      </c>
      <c r="E2" s="9">
        <v>20</v>
      </c>
      <c r="F2" s="9">
        <v>39</v>
      </c>
      <c r="G2" s="9">
        <v>45</v>
      </c>
      <c r="H2" s="9">
        <v>55</v>
      </c>
      <c r="I2" s="11">
        <v>18</v>
      </c>
      <c r="J2" s="11">
        <v>21</v>
      </c>
    </row>
    <row r="3" spans="1:10" x14ac:dyDescent="0.25">
      <c r="A3" s="10" t="s">
        <v>2</v>
      </c>
      <c r="B3" s="7" t="str">
        <f>VLOOKUP($A3,'Locality Breakdowns'!$E:F,2,FALSE)</f>
        <v>Washoe-Lassen-Modoc</v>
      </c>
      <c r="C3" s="7" t="str">
        <f>VLOOKUP($A3,'Locality Breakdowns'!$E:G,3,FALSE)</f>
        <v>Lassen/South Washoe</v>
      </c>
      <c r="D3" s="10">
        <v>2016</v>
      </c>
      <c r="E3" s="9">
        <v>11</v>
      </c>
      <c r="F3" s="9">
        <v>14</v>
      </c>
      <c r="G3" s="9">
        <v>5</v>
      </c>
      <c r="H3" s="9">
        <v>7</v>
      </c>
      <c r="I3" s="11">
        <v>4</v>
      </c>
      <c r="J3" s="11">
        <v>10</v>
      </c>
    </row>
    <row r="4" spans="1:10" x14ac:dyDescent="0.25">
      <c r="A4" s="10" t="s">
        <v>77</v>
      </c>
      <c r="B4" s="7" t="str">
        <f>VLOOKUP($A4,'Locality Breakdowns'!$E:F,2,FALSE)</f>
        <v>Washoe-Lassen-Modoc</v>
      </c>
      <c r="C4" s="7" t="str">
        <f>VLOOKUP($A4,'Locality Breakdowns'!$E:G,3,FALSE)</f>
        <v>Northwest Great Basin (NV)</v>
      </c>
      <c r="D4" s="10">
        <v>2016</v>
      </c>
      <c r="E4" s="9">
        <v>22</v>
      </c>
      <c r="F4" s="9">
        <v>41</v>
      </c>
      <c r="G4" s="9">
        <v>42</v>
      </c>
      <c r="H4" s="9">
        <v>46</v>
      </c>
      <c r="I4" s="11">
        <v>17</v>
      </c>
      <c r="J4" s="11">
        <v>24</v>
      </c>
    </row>
    <row r="5" spans="1:10" x14ac:dyDescent="0.25">
      <c r="A5" s="10" t="s">
        <v>3</v>
      </c>
      <c r="B5" s="7" t="str">
        <f>VLOOKUP($A5,'Locality Breakdowns'!$E:F,2,FALSE)</f>
        <v>Washoe-Lassen-Modoc</v>
      </c>
      <c r="C5" s="7" t="str">
        <f>VLOOKUP($A5,'Locality Breakdowns'!$E:G,3,FALSE)</f>
        <v>Northwest Great Basin (NV)</v>
      </c>
      <c r="D5" s="10">
        <v>2016</v>
      </c>
      <c r="E5" s="9">
        <v>2</v>
      </c>
      <c r="F5" s="9">
        <v>5</v>
      </c>
      <c r="G5" s="9">
        <v>6</v>
      </c>
      <c r="H5" s="9">
        <v>0</v>
      </c>
      <c r="I5" s="11">
        <v>1</v>
      </c>
      <c r="J5" s="11">
        <v>4</v>
      </c>
    </row>
    <row r="6" spans="1:10" x14ac:dyDescent="0.25">
      <c r="A6" s="10" t="s">
        <v>4</v>
      </c>
      <c r="B6" s="7" t="s">
        <v>37</v>
      </c>
      <c r="C6" s="7" t="s">
        <v>37</v>
      </c>
      <c r="D6" s="10">
        <v>2016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37</v>
      </c>
    </row>
    <row r="7" spans="1:10" x14ac:dyDescent="0.25">
      <c r="A7" s="10" t="s">
        <v>5</v>
      </c>
      <c r="B7" s="7" t="s">
        <v>37</v>
      </c>
      <c r="C7" s="7" t="s">
        <v>37</v>
      </c>
      <c r="D7" s="10">
        <v>2016</v>
      </c>
      <c r="E7" s="9">
        <v>6</v>
      </c>
      <c r="F7" s="9">
        <v>2</v>
      </c>
      <c r="G7" s="9">
        <v>1</v>
      </c>
      <c r="H7" s="9">
        <v>18</v>
      </c>
      <c r="I7" s="12">
        <v>0</v>
      </c>
      <c r="J7" s="12">
        <v>2</v>
      </c>
    </row>
    <row r="8" spans="1:10" x14ac:dyDescent="0.25">
      <c r="A8" s="10" t="s">
        <v>6</v>
      </c>
      <c r="B8" s="7" t="str">
        <f>VLOOKUP($A8,'Locality Breakdowns'!$E:F,2,FALSE)</f>
        <v>North Central</v>
      </c>
      <c r="C8" s="7" t="str">
        <f>VLOOKUP($A8,'Locality Breakdowns'!$E:G,3,FALSE)</f>
        <v>Owyhee</v>
      </c>
      <c r="D8" s="10">
        <v>2016</v>
      </c>
      <c r="E8" s="9">
        <v>26</v>
      </c>
      <c r="F8" s="9">
        <v>40</v>
      </c>
      <c r="G8" s="9">
        <v>3</v>
      </c>
      <c r="H8" s="9">
        <v>11</v>
      </c>
      <c r="I8" s="12">
        <v>13</v>
      </c>
      <c r="J8" s="12">
        <v>27</v>
      </c>
    </row>
    <row r="9" spans="1:10" x14ac:dyDescent="0.25">
      <c r="A9" s="10" t="s">
        <v>11</v>
      </c>
      <c r="B9" s="7" t="str">
        <f>VLOOKUP($A9,'Locality Breakdowns'!$E:F,2,FALSE)</f>
        <v>North Central</v>
      </c>
      <c r="C9" s="7" t="str">
        <f>VLOOKUP($A9,'Locality Breakdowns'!$E:G,3,FALSE)</f>
        <v>Lone Willow</v>
      </c>
      <c r="D9" s="10">
        <v>2016</v>
      </c>
      <c r="E9" s="9">
        <v>53</v>
      </c>
      <c r="F9" s="9">
        <v>114</v>
      </c>
      <c r="G9" s="9">
        <v>39</v>
      </c>
      <c r="H9" s="9">
        <v>62</v>
      </c>
      <c r="I9" s="12">
        <v>29</v>
      </c>
      <c r="J9" s="12">
        <v>85</v>
      </c>
    </row>
    <row r="10" spans="1:10" x14ac:dyDescent="0.25">
      <c r="A10" s="10" t="s">
        <v>12</v>
      </c>
      <c r="B10" s="7" t="str">
        <f>VLOOKUP($A10,'Locality Breakdowns'!$E:F,2,FALSE)</f>
        <v>North Central</v>
      </c>
      <c r="C10" s="7" t="str">
        <f>VLOOKUP($A10,'Locality Breakdowns'!$E:G,3,FALSE)</f>
        <v>Black Rock</v>
      </c>
      <c r="D10" s="10">
        <v>2016</v>
      </c>
      <c r="E10" s="9" t="s">
        <v>37</v>
      </c>
      <c r="F10" s="9" t="s">
        <v>37</v>
      </c>
      <c r="G10" s="9" t="s">
        <v>37</v>
      </c>
      <c r="H10" s="9" t="s">
        <v>37</v>
      </c>
      <c r="I10" s="9" t="s">
        <v>37</v>
      </c>
      <c r="J10" s="9" t="s">
        <v>37</v>
      </c>
    </row>
    <row r="11" spans="1:10" x14ac:dyDescent="0.25">
      <c r="A11" s="10" t="s">
        <v>13</v>
      </c>
      <c r="B11" s="7" t="str">
        <f>VLOOKUP($A11,'Locality Breakdowns'!$E:F,2,FALSE)</f>
        <v>North Central</v>
      </c>
      <c r="C11" s="7" t="str">
        <f>VLOOKUP($A11,'Locality Breakdowns'!$E:G,3,FALSE)</f>
        <v>Black Rock</v>
      </c>
      <c r="D11" s="10">
        <v>2016</v>
      </c>
      <c r="E11" s="9">
        <v>1</v>
      </c>
      <c r="F11" s="9">
        <v>3</v>
      </c>
      <c r="G11" s="9">
        <v>1</v>
      </c>
      <c r="H11" s="9">
        <v>0</v>
      </c>
      <c r="I11" s="12">
        <v>2</v>
      </c>
      <c r="J11" s="12">
        <v>1</v>
      </c>
    </row>
    <row r="12" spans="1:10" x14ac:dyDescent="0.25">
      <c r="A12" s="13" t="s">
        <v>14</v>
      </c>
      <c r="B12" s="7" t="str">
        <f>VLOOKUP($A12,'Locality Breakdowns'!$E:F,2,FALSE)</f>
        <v>North Central</v>
      </c>
      <c r="C12" s="7" t="str">
        <f>VLOOKUP($A12,'Locality Breakdowns'!$E:G,3,FALSE)</f>
        <v>Smith/Reese</v>
      </c>
      <c r="D12" s="10">
        <v>2016</v>
      </c>
      <c r="E12" s="16">
        <v>7</v>
      </c>
      <c r="F12" s="16">
        <v>8</v>
      </c>
      <c r="G12" s="16">
        <v>7</v>
      </c>
      <c r="H12" s="16">
        <v>14</v>
      </c>
      <c r="I12" s="11">
        <v>2</v>
      </c>
      <c r="J12" s="11">
        <v>6</v>
      </c>
    </row>
    <row r="13" spans="1:10" x14ac:dyDescent="0.25">
      <c r="A13" s="6" t="s">
        <v>15</v>
      </c>
      <c r="B13" s="7" t="str">
        <f>VLOOKUP($A13,'Locality Breakdowns'!$E:F,2,FALSE)</f>
        <v>Elko Stewardship</v>
      </c>
      <c r="C13" s="7" t="str">
        <f>VLOOKUP($A13,'Locality Breakdowns'!$E:G,3,FALSE)</f>
        <v>Owyhee</v>
      </c>
      <c r="D13" s="10">
        <v>2016</v>
      </c>
      <c r="E13" s="5">
        <v>6</v>
      </c>
      <c r="F13" s="5">
        <v>2</v>
      </c>
      <c r="G13" s="5">
        <v>4</v>
      </c>
      <c r="H13" s="5">
        <v>2</v>
      </c>
      <c r="I13" s="5">
        <v>0</v>
      </c>
      <c r="J13" s="5">
        <v>2</v>
      </c>
    </row>
    <row r="14" spans="1:10" x14ac:dyDescent="0.25">
      <c r="A14" s="6" t="s">
        <v>16</v>
      </c>
      <c r="B14" s="7" t="str">
        <f>VLOOKUP($A14,'Locality Breakdowns'!$E:F,2,FALSE)</f>
        <v>Elko Stewardship</v>
      </c>
      <c r="C14" s="7" t="str">
        <f>VLOOKUP($A14,'Locality Breakdowns'!$E:G,3,FALSE)</f>
        <v>Owyhee</v>
      </c>
      <c r="D14" s="10">
        <v>2016</v>
      </c>
      <c r="E14" s="5">
        <v>16</v>
      </c>
      <c r="F14" s="5">
        <v>22</v>
      </c>
      <c r="G14" s="5">
        <v>8</v>
      </c>
      <c r="H14" s="5">
        <v>6</v>
      </c>
      <c r="I14" s="5">
        <v>3</v>
      </c>
      <c r="J14" s="5">
        <v>18</v>
      </c>
    </row>
    <row r="15" spans="1:10" x14ac:dyDescent="0.25">
      <c r="A15" s="6" t="s">
        <v>17</v>
      </c>
      <c r="B15" s="7" t="str">
        <f>VLOOKUP($A15,'Locality Breakdowns'!$E:F,2,FALSE)</f>
        <v>Elko Stewardship</v>
      </c>
      <c r="C15" s="7" t="str">
        <f>VLOOKUP($A15,'Locality Breakdowns'!$E:G,3,FALSE)</f>
        <v>Central Elko</v>
      </c>
      <c r="D15" s="10">
        <v>2016</v>
      </c>
      <c r="E15" s="5">
        <v>44</v>
      </c>
      <c r="F15" s="5">
        <v>48</v>
      </c>
      <c r="G15" s="5">
        <v>32</v>
      </c>
      <c r="H15" s="5">
        <v>43</v>
      </c>
      <c r="I15" s="5">
        <v>17</v>
      </c>
      <c r="J15" s="5">
        <v>31</v>
      </c>
    </row>
    <row r="16" spans="1:10" x14ac:dyDescent="0.25">
      <c r="A16" s="6" t="s">
        <v>18</v>
      </c>
      <c r="B16" s="7" t="str">
        <f>VLOOKUP($A16,'Locality Breakdowns'!$E:F,2,FALSE)</f>
        <v>Elko Stewardship</v>
      </c>
      <c r="C16" s="7" t="str">
        <f>VLOOKUP($A16,'Locality Breakdowns'!$E:G,3,FALSE)</f>
        <v>Central Elko</v>
      </c>
      <c r="D16" s="10">
        <v>2016</v>
      </c>
      <c r="E16" s="5">
        <v>11</v>
      </c>
      <c r="F16" s="5">
        <v>4</v>
      </c>
      <c r="G16" s="5">
        <v>1</v>
      </c>
      <c r="H16" s="5">
        <v>0</v>
      </c>
      <c r="I16" s="5">
        <v>0</v>
      </c>
      <c r="J16" s="5">
        <v>4</v>
      </c>
    </row>
    <row r="17" spans="1:10" x14ac:dyDescent="0.25">
      <c r="A17" s="6" t="s">
        <v>19</v>
      </c>
      <c r="B17" s="7" t="str">
        <f>VLOOKUP($A17,'Locality Breakdowns'!$E:F,2,FALSE)</f>
        <v>Elko Stewardship</v>
      </c>
      <c r="C17" s="7" t="str">
        <f>VLOOKUP($A17,'Locality Breakdowns'!$E:G,3,FALSE)</f>
        <v>Central Elko</v>
      </c>
      <c r="D17" s="10">
        <v>2016</v>
      </c>
      <c r="E17" s="5">
        <v>14</v>
      </c>
      <c r="F17" s="5">
        <v>12</v>
      </c>
      <c r="G17" s="5">
        <v>7</v>
      </c>
      <c r="H17" s="5">
        <v>5</v>
      </c>
      <c r="I17" s="5">
        <v>7</v>
      </c>
      <c r="J17" s="5">
        <v>5</v>
      </c>
    </row>
    <row r="18" spans="1:10" x14ac:dyDescent="0.25">
      <c r="A18" s="6" t="s">
        <v>20</v>
      </c>
      <c r="B18" s="7" t="str">
        <f>VLOOKUP($A18,'Locality Breakdowns'!$E:F,2,FALSE)</f>
        <v>Elko Stewardship</v>
      </c>
      <c r="C18" s="7" t="str">
        <f>VLOOKUP($A18,'Locality Breakdowns'!$E:G,3,FALSE)</f>
        <v>Central Elko</v>
      </c>
      <c r="D18" s="10">
        <v>2016</v>
      </c>
      <c r="E18" s="5">
        <v>3</v>
      </c>
      <c r="F18" s="5">
        <v>9</v>
      </c>
      <c r="G18" s="5">
        <v>10</v>
      </c>
      <c r="H18" s="5">
        <v>13</v>
      </c>
      <c r="I18" s="5">
        <v>5</v>
      </c>
      <c r="J18" s="5">
        <v>4</v>
      </c>
    </row>
    <row r="19" spans="1:10" x14ac:dyDescent="0.25">
      <c r="A19" s="6" t="s">
        <v>21</v>
      </c>
      <c r="B19" s="7" t="str">
        <f>VLOOKUP($A19,'Locality Breakdowns'!$E:F,2,FALSE)</f>
        <v>Elko Stewardship</v>
      </c>
      <c r="C19" s="7" t="str">
        <f>VLOOKUP($A19,'Locality Breakdowns'!$E:G,3,FALSE)</f>
        <v>Northeast Elko</v>
      </c>
      <c r="D19" s="10">
        <v>2016</v>
      </c>
      <c r="E19" s="5">
        <v>12</v>
      </c>
      <c r="F19" s="5">
        <v>6</v>
      </c>
      <c r="G19" s="5">
        <v>1</v>
      </c>
      <c r="H19" s="5">
        <v>4</v>
      </c>
      <c r="I19" s="5">
        <v>2</v>
      </c>
      <c r="J19" s="5">
        <v>4</v>
      </c>
    </row>
    <row r="20" spans="1:10" x14ac:dyDescent="0.25">
      <c r="A20" s="6" t="s">
        <v>22</v>
      </c>
      <c r="B20" s="7" t="str">
        <f>VLOOKUP($A20,'Locality Breakdowns'!$E:F,2,FALSE)</f>
        <v>Elko Stewardship</v>
      </c>
      <c r="C20" s="7" t="str">
        <f>VLOOKUP($A20,'Locality Breakdowns'!$E:G,3,FALSE)</f>
        <v>Ruby</v>
      </c>
      <c r="D20" s="10">
        <v>2016</v>
      </c>
      <c r="E20" s="5">
        <v>0</v>
      </c>
      <c r="F20" s="5">
        <v>3</v>
      </c>
      <c r="G20" s="5">
        <v>2</v>
      </c>
      <c r="H20" s="5">
        <v>1</v>
      </c>
      <c r="I20" s="5">
        <v>2</v>
      </c>
      <c r="J20" s="5">
        <v>1</v>
      </c>
    </row>
    <row r="21" spans="1:10" x14ac:dyDescent="0.25">
      <c r="A21" s="6" t="s">
        <v>23</v>
      </c>
      <c r="B21" s="7" t="str">
        <f>VLOOKUP($A21,'Locality Breakdowns'!$E:F,2,FALSE)</f>
        <v>Elko Stewardship</v>
      </c>
      <c r="C21" s="7" t="str">
        <f>VLOOKUP($A21,'Locality Breakdowns'!$E:G,3,FALSE)</f>
        <v>Ruby</v>
      </c>
      <c r="D21" s="10">
        <v>2016</v>
      </c>
      <c r="E21" s="5">
        <v>5</v>
      </c>
      <c r="F21" s="5">
        <v>38</v>
      </c>
      <c r="G21" s="5">
        <v>11</v>
      </c>
      <c r="H21" s="5">
        <v>10</v>
      </c>
      <c r="I21" s="5">
        <v>16</v>
      </c>
      <c r="J21" s="5">
        <v>22</v>
      </c>
    </row>
    <row r="22" spans="1:10" x14ac:dyDescent="0.25">
      <c r="A22" s="6" t="s">
        <v>24</v>
      </c>
      <c r="B22" s="7" t="str">
        <f>VLOOKUP($A22,'Locality Breakdowns'!$E:F,2,FALSE)</f>
        <v>Elko Stewardship</v>
      </c>
      <c r="C22" s="7" t="str">
        <f>VLOOKUP($A22,'Locality Breakdowns'!$E:G,3,FALSE)</f>
        <v>East High Desert</v>
      </c>
      <c r="D22" s="10">
        <v>2016</v>
      </c>
      <c r="E22" s="9" t="s">
        <v>37</v>
      </c>
      <c r="F22" s="9" t="s">
        <v>37</v>
      </c>
      <c r="G22" s="9" t="s">
        <v>37</v>
      </c>
      <c r="H22" s="9" t="s">
        <v>37</v>
      </c>
      <c r="I22" s="9" t="s">
        <v>37</v>
      </c>
      <c r="J22" s="9" t="s">
        <v>37</v>
      </c>
    </row>
    <row r="23" spans="1:10" x14ac:dyDescent="0.25">
      <c r="A23" s="6" t="s">
        <v>25</v>
      </c>
      <c r="B23" s="7" t="str">
        <f>VLOOKUP($A23,'Locality Breakdowns'!$E:F,2,FALSE)</f>
        <v>South Central</v>
      </c>
      <c r="C23" s="7" t="str">
        <f>VLOOKUP($A23,'Locality Breakdowns'!$E:G,3,FALSE)</f>
        <v>Central Great Basin</v>
      </c>
      <c r="D23" s="10">
        <v>2016</v>
      </c>
      <c r="E23" s="5">
        <v>0</v>
      </c>
      <c r="F23" s="5">
        <v>1</v>
      </c>
      <c r="G23" s="5">
        <v>1</v>
      </c>
      <c r="H23" s="5">
        <v>2</v>
      </c>
      <c r="I23" s="5">
        <v>1</v>
      </c>
      <c r="J23" s="5">
        <v>0</v>
      </c>
    </row>
    <row r="24" spans="1:10" x14ac:dyDescent="0.25">
      <c r="A24" s="6" t="s">
        <v>26</v>
      </c>
      <c r="B24" s="7" t="str">
        <f>VLOOKUP($A24,'Locality Breakdowns'!$E:F,2,FALSE)</f>
        <v>South Central</v>
      </c>
      <c r="C24" s="7" t="str">
        <f>VLOOKUP($A24,'Locality Breakdowns'!$E:G,3,FALSE)</f>
        <v>Central Great Basin</v>
      </c>
      <c r="D24" s="10">
        <v>2016</v>
      </c>
      <c r="E24" s="5">
        <v>6</v>
      </c>
      <c r="F24" s="5">
        <v>7</v>
      </c>
      <c r="G24" s="5">
        <v>1</v>
      </c>
      <c r="H24" s="5">
        <v>6</v>
      </c>
      <c r="I24" s="5">
        <v>1</v>
      </c>
      <c r="J24" s="5">
        <v>6</v>
      </c>
    </row>
    <row r="25" spans="1:10" x14ac:dyDescent="0.25">
      <c r="A25" s="6" t="s">
        <v>27</v>
      </c>
      <c r="B25" s="7" t="str">
        <f>VLOOKUP($A25,'Locality Breakdowns'!$E:F,2,FALSE)</f>
        <v>South Central</v>
      </c>
      <c r="C25" s="7" t="str">
        <f>VLOOKUP($A25,'Locality Breakdowns'!$E:G,3,FALSE)</f>
        <v>Central Great Basin</v>
      </c>
      <c r="D25" s="10">
        <v>2016</v>
      </c>
      <c r="E25" s="5">
        <v>7</v>
      </c>
      <c r="F25" s="5">
        <v>5</v>
      </c>
      <c r="G25" s="5">
        <v>3</v>
      </c>
      <c r="H25" s="5">
        <v>10</v>
      </c>
      <c r="I25" s="5">
        <v>3</v>
      </c>
      <c r="J25" s="5">
        <v>2</v>
      </c>
    </row>
    <row r="26" spans="1:10" x14ac:dyDescent="0.25">
      <c r="A26" s="6" t="s">
        <v>28</v>
      </c>
      <c r="B26" s="7" t="str">
        <f>VLOOKUP($A26,'Locality Breakdowns'!$E:F,2,FALSE)</f>
        <v>South Central</v>
      </c>
      <c r="C26" s="7" t="str">
        <f>VLOOKUP($A26,'Locality Breakdowns'!$E:G,3,FALSE)</f>
        <v>Northwest Interior</v>
      </c>
      <c r="D26" s="10">
        <v>2016</v>
      </c>
      <c r="E26" s="9" t="s">
        <v>37</v>
      </c>
      <c r="F26" s="9" t="s">
        <v>37</v>
      </c>
      <c r="G26" s="9" t="s">
        <v>37</v>
      </c>
      <c r="H26" s="9" t="s">
        <v>37</v>
      </c>
      <c r="I26" s="9" t="s">
        <v>37</v>
      </c>
      <c r="J26" s="9" t="s">
        <v>37</v>
      </c>
    </row>
    <row r="27" spans="1:10" x14ac:dyDescent="0.25">
      <c r="A27" s="6" t="s">
        <v>29</v>
      </c>
      <c r="B27" s="7" t="str">
        <f>VLOOKUP($A27,'Locality Breakdowns'!$E:F,2,FALSE)</f>
        <v>South Central</v>
      </c>
      <c r="C27" s="7" t="str">
        <f>VLOOKUP($A27,'Locality Breakdowns'!$E:G,3,FALSE)</f>
        <v>Northwest Interior</v>
      </c>
      <c r="D27" s="10">
        <v>2016</v>
      </c>
      <c r="E27" s="9" t="s">
        <v>37</v>
      </c>
      <c r="F27" s="9" t="s">
        <v>37</v>
      </c>
      <c r="G27" s="9" t="s">
        <v>37</v>
      </c>
      <c r="H27" s="9" t="s">
        <v>37</v>
      </c>
      <c r="I27" s="9" t="s">
        <v>37</v>
      </c>
      <c r="J27" s="9" t="s">
        <v>37</v>
      </c>
    </row>
    <row r="28" spans="1:10" x14ac:dyDescent="0.25">
      <c r="A28" s="6" t="s">
        <v>30</v>
      </c>
      <c r="B28" s="7" t="str">
        <f>VLOOKUP($A28,'Locality Breakdowns'!$E:F,2,FALSE)</f>
        <v>South Central</v>
      </c>
      <c r="C28" s="7" t="str">
        <f>VLOOKUP($A28,'Locality Breakdowns'!$E:G,3,FALSE)</f>
        <v>Central Great Basin</v>
      </c>
      <c r="D28" s="10">
        <v>2016</v>
      </c>
      <c r="E28" s="9" t="s">
        <v>37</v>
      </c>
      <c r="F28" s="9" t="s">
        <v>37</v>
      </c>
      <c r="G28" s="9" t="s">
        <v>37</v>
      </c>
      <c r="H28" s="9" t="s">
        <v>37</v>
      </c>
      <c r="I28" s="9" t="s">
        <v>37</v>
      </c>
      <c r="J28" s="9" t="s">
        <v>37</v>
      </c>
    </row>
    <row r="29" spans="1:10" x14ac:dyDescent="0.25">
      <c r="A29" s="6" t="s">
        <v>31</v>
      </c>
      <c r="B29" s="7" t="str">
        <f>VLOOKUP($A29,'Locality Breakdowns'!$E:F,2,FALSE)</f>
        <v>South Central</v>
      </c>
      <c r="C29" s="7" t="str">
        <f>VLOOKUP($A29,'Locality Breakdowns'!$E:G,3,FALSE)</f>
        <v>Central Great Basin</v>
      </c>
      <c r="D29" s="10">
        <v>2016</v>
      </c>
      <c r="E29" s="5">
        <v>21</v>
      </c>
      <c r="F29" s="5">
        <v>26</v>
      </c>
      <c r="G29" s="5">
        <v>26</v>
      </c>
      <c r="H29" s="5">
        <v>41</v>
      </c>
      <c r="I29" s="5">
        <v>14</v>
      </c>
      <c r="J29" s="5">
        <v>12</v>
      </c>
    </row>
    <row r="30" spans="1:10" x14ac:dyDescent="0.25">
      <c r="A30" s="6" t="s">
        <v>32</v>
      </c>
      <c r="B30" s="7" t="str">
        <f>VLOOKUP($A30,'Locality Breakdowns'!$E:F,2,FALSE)</f>
        <v>White Pine</v>
      </c>
      <c r="C30" s="7" t="str">
        <f>VLOOKUP($A30,'Locality Breakdowns'!$E:G,3,FALSE)</f>
        <v>Butte/Buck/White Pine</v>
      </c>
      <c r="D30" s="10">
        <v>2016</v>
      </c>
      <c r="E30" s="5">
        <v>6</v>
      </c>
      <c r="F30" s="5">
        <v>8</v>
      </c>
      <c r="G30" s="5">
        <v>28</v>
      </c>
      <c r="H30" s="5">
        <v>23</v>
      </c>
      <c r="I30" s="5">
        <v>5</v>
      </c>
      <c r="J30" s="5">
        <v>3</v>
      </c>
    </row>
    <row r="31" spans="1:10" x14ac:dyDescent="0.25">
      <c r="A31" s="6" t="s">
        <v>33</v>
      </c>
      <c r="B31" s="7" t="str">
        <f>VLOOKUP($A31,'Locality Breakdowns'!$E:F,2,FALSE)</f>
        <v>White Pine</v>
      </c>
      <c r="C31" s="7" t="str">
        <f>VLOOKUP($A31,'Locality Breakdowns'!$E:G,3,FALSE)</f>
        <v>East High Desert</v>
      </c>
      <c r="D31" s="10">
        <v>2016</v>
      </c>
      <c r="E31" s="5">
        <v>8</v>
      </c>
      <c r="F31" s="5">
        <v>9</v>
      </c>
      <c r="G31" s="5">
        <v>7</v>
      </c>
      <c r="H31" s="5">
        <v>14</v>
      </c>
      <c r="I31" s="5">
        <v>5</v>
      </c>
      <c r="J31" s="5">
        <v>4</v>
      </c>
    </row>
    <row r="32" spans="1:10" x14ac:dyDescent="0.25">
      <c r="A32" s="6" t="s">
        <v>34</v>
      </c>
      <c r="B32" s="7" t="str">
        <f>VLOOKUP($A32,'Locality Breakdowns'!$E:F,2,FALSE)</f>
        <v>White Pine</v>
      </c>
      <c r="C32" s="7" t="str">
        <f>VLOOKUP($A32,'Locality Breakdowns'!$E:G,3,FALSE)</f>
        <v>Southeastern Nevada</v>
      </c>
      <c r="D32" s="10">
        <v>2016</v>
      </c>
      <c r="E32" s="9" t="s">
        <v>37</v>
      </c>
      <c r="F32" s="9" t="s">
        <v>37</v>
      </c>
      <c r="G32" s="9" t="s">
        <v>37</v>
      </c>
      <c r="H32" s="9" t="s">
        <v>37</v>
      </c>
      <c r="I32" s="9" t="s">
        <v>37</v>
      </c>
      <c r="J32" s="9" t="s">
        <v>37</v>
      </c>
    </row>
    <row r="33" spans="1:10" x14ac:dyDescent="0.25">
      <c r="A33" s="6" t="s">
        <v>35</v>
      </c>
      <c r="B33" s="7" t="str">
        <f>VLOOKUP($A33,'Locality Breakdowns'!$E:F,2,FALSE)</f>
        <v>White Pine</v>
      </c>
      <c r="C33" s="7" t="str">
        <f>VLOOKUP($A33,'Locality Breakdowns'!$E:G,3,FALSE)</f>
        <v>Southeastern Nevada</v>
      </c>
      <c r="D33" s="10">
        <v>2016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</row>
    <row r="34" spans="1:10" x14ac:dyDescent="0.25">
      <c r="A34" s="7" t="s">
        <v>38</v>
      </c>
      <c r="B34" s="7" t="str">
        <f>VLOOKUP($A34,'Locality Breakdowns'!$E:F,2,FALSE)</f>
        <v>South Central</v>
      </c>
      <c r="C34" s="7" t="str">
        <f>VLOOKUP($A34,'Locality Breakdowns'!$E:G,3,FALSE)</f>
        <v>Monitor</v>
      </c>
      <c r="D34" s="10">
        <v>2016</v>
      </c>
      <c r="E34" s="8">
        <v>2</v>
      </c>
      <c r="F34" s="8">
        <v>10</v>
      </c>
      <c r="G34" s="8">
        <v>12</v>
      </c>
      <c r="H34" s="8">
        <v>12</v>
      </c>
      <c r="I34" s="8">
        <v>5</v>
      </c>
      <c r="J34" s="8">
        <v>5</v>
      </c>
    </row>
    <row r="35" spans="1:10" x14ac:dyDescent="0.25">
      <c r="A35" s="7" t="s">
        <v>39</v>
      </c>
      <c r="B35" s="7" t="str">
        <f>VLOOKUP($A35,'Locality Breakdowns'!$E:F,2,FALSE)</f>
        <v>South Central</v>
      </c>
      <c r="C35" s="7" t="str">
        <f>VLOOKUP($A35,'Locality Breakdowns'!$E:G,3,FALSE)</f>
        <v>Smith/Reese</v>
      </c>
      <c r="D35" s="10">
        <v>2016</v>
      </c>
      <c r="E35" s="8">
        <v>2</v>
      </c>
      <c r="F35" s="8">
        <v>5</v>
      </c>
      <c r="G35" s="8">
        <v>18</v>
      </c>
      <c r="H35" s="8">
        <v>20</v>
      </c>
      <c r="I35" s="8">
        <v>3</v>
      </c>
      <c r="J35" s="8">
        <v>2</v>
      </c>
    </row>
    <row r="36" spans="1:10" x14ac:dyDescent="0.25">
      <c r="A36" s="7" t="s">
        <v>40</v>
      </c>
      <c r="B36" s="7" t="s">
        <v>37</v>
      </c>
      <c r="C36" s="7" t="s">
        <v>37</v>
      </c>
      <c r="D36" s="10">
        <v>2016</v>
      </c>
      <c r="E36" s="8">
        <v>1</v>
      </c>
      <c r="F36" s="8">
        <v>0</v>
      </c>
      <c r="G36" s="8">
        <v>0</v>
      </c>
      <c r="H36" s="8">
        <v>2</v>
      </c>
      <c r="I36" s="8">
        <v>0</v>
      </c>
      <c r="J36" s="8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96E2-03D9-4191-9B5A-58F2E918FAB0}">
  <dimension ref="A1:K36"/>
  <sheetViews>
    <sheetView workbookViewId="0">
      <selection activeCell="A2" sqref="A2:J35"/>
    </sheetView>
  </sheetViews>
  <sheetFormatPr defaultRowHeight="15" x14ac:dyDescent="0.25"/>
  <cols>
    <col min="1" max="4" width="19.85546875" customWidth="1"/>
    <col min="5" max="5" width="15.5703125" customWidth="1"/>
  </cols>
  <sheetData>
    <row r="1" spans="1:11" x14ac:dyDescent="0.25">
      <c r="A1" s="4" t="s">
        <v>78</v>
      </c>
      <c r="B1" t="s">
        <v>80</v>
      </c>
      <c r="C1" t="s">
        <v>124</v>
      </c>
      <c r="D1" s="5" t="s">
        <v>36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4"/>
    </row>
    <row r="2" spans="1:11" x14ac:dyDescent="0.25">
      <c r="A2" s="10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10">
        <v>2015</v>
      </c>
      <c r="E2" s="9">
        <v>11</v>
      </c>
      <c r="F2" s="9">
        <v>30</v>
      </c>
      <c r="G2" s="9">
        <v>21</v>
      </c>
      <c r="H2" s="9">
        <v>36</v>
      </c>
      <c r="I2" s="11">
        <v>14</v>
      </c>
      <c r="J2" s="11">
        <v>17</v>
      </c>
      <c r="K2" s="4"/>
    </row>
    <row r="3" spans="1:11" x14ac:dyDescent="0.25">
      <c r="A3" s="10" t="s">
        <v>2</v>
      </c>
      <c r="B3" s="7" t="str">
        <f>VLOOKUP($A3,'Locality Breakdowns'!$E:F,2,FALSE)</f>
        <v>Washoe-Lassen-Modoc</v>
      </c>
      <c r="C3" s="7" t="str">
        <f>VLOOKUP($A3,'Locality Breakdowns'!$E:G,3,FALSE)</f>
        <v>Lassen/South Washoe</v>
      </c>
      <c r="D3" s="10">
        <v>2015</v>
      </c>
      <c r="E3" s="9" t="s">
        <v>37</v>
      </c>
      <c r="F3" s="9" t="s">
        <v>37</v>
      </c>
      <c r="G3" s="9" t="s">
        <v>37</v>
      </c>
      <c r="H3" s="9" t="s">
        <v>37</v>
      </c>
      <c r="I3" s="9" t="s">
        <v>37</v>
      </c>
      <c r="J3" s="9" t="s">
        <v>37</v>
      </c>
      <c r="K3" s="4"/>
    </row>
    <row r="4" spans="1:11" x14ac:dyDescent="0.25">
      <c r="A4" s="10" t="s">
        <v>77</v>
      </c>
      <c r="B4" s="7" t="str">
        <f>VLOOKUP($A4,'Locality Breakdowns'!$E:F,2,FALSE)</f>
        <v>Washoe-Lassen-Modoc</v>
      </c>
      <c r="C4" s="7" t="str">
        <f>VLOOKUP($A4,'Locality Breakdowns'!$E:G,3,FALSE)</f>
        <v>Northwest Great Basin (NV)</v>
      </c>
      <c r="D4" s="10">
        <v>2015</v>
      </c>
      <c r="E4" s="9">
        <v>13</v>
      </c>
      <c r="F4" s="9">
        <v>32</v>
      </c>
      <c r="G4" s="9">
        <v>42</v>
      </c>
      <c r="H4" s="9">
        <v>45</v>
      </c>
      <c r="I4" s="11">
        <v>10</v>
      </c>
      <c r="J4" s="11">
        <v>22</v>
      </c>
      <c r="K4" s="4"/>
    </row>
    <row r="5" spans="1:11" x14ac:dyDescent="0.25">
      <c r="A5" s="10" t="s">
        <v>3</v>
      </c>
      <c r="B5" s="7" t="str">
        <f>VLOOKUP($A5,'Locality Breakdowns'!$E:F,2,FALSE)</f>
        <v>Washoe-Lassen-Modoc</v>
      </c>
      <c r="C5" s="7" t="str">
        <f>VLOOKUP($A5,'Locality Breakdowns'!$E:G,3,FALSE)</f>
        <v>Northwest Great Basin (NV)</v>
      </c>
      <c r="D5" s="10">
        <v>2015</v>
      </c>
      <c r="E5" s="9">
        <v>3</v>
      </c>
      <c r="F5" s="9">
        <v>1</v>
      </c>
      <c r="G5" s="9">
        <v>2</v>
      </c>
      <c r="H5" s="9">
        <v>3</v>
      </c>
      <c r="I5" s="11">
        <v>0</v>
      </c>
      <c r="J5" s="11">
        <v>1</v>
      </c>
      <c r="K5" s="4"/>
    </row>
    <row r="6" spans="1:11" x14ac:dyDescent="0.25">
      <c r="A6" s="10" t="s">
        <v>4</v>
      </c>
      <c r="B6" s="7" t="s">
        <v>37</v>
      </c>
      <c r="C6" s="7" t="s">
        <v>37</v>
      </c>
      <c r="D6" s="10">
        <v>2015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37</v>
      </c>
      <c r="K6" s="4"/>
    </row>
    <row r="7" spans="1:11" x14ac:dyDescent="0.25">
      <c r="A7" s="10" t="s">
        <v>5</v>
      </c>
      <c r="B7" s="7" t="s">
        <v>37</v>
      </c>
      <c r="C7" s="7" t="s">
        <v>37</v>
      </c>
      <c r="D7" s="10">
        <v>2015</v>
      </c>
      <c r="E7" s="9">
        <v>0</v>
      </c>
      <c r="F7" s="9">
        <v>11</v>
      </c>
      <c r="G7" s="9">
        <v>5</v>
      </c>
      <c r="H7" s="9">
        <v>9</v>
      </c>
      <c r="I7" s="12">
        <v>5</v>
      </c>
      <c r="J7" s="12">
        <v>6</v>
      </c>
      <c r="K7" s="4"/>
    </row>
    <row r="8" spans="1:11" x14ac:dyDescent="0.25">
      <c r="A8" s="10" t="s">
        <v>6</v>
      </c>
      <c r="B8" s="7" t="str">
        <f>VLOOKUP($A8,'Locality Breakdowns'!$E:F,2,FALSE)</f>
        <v>North Central</v>
      </c>
      <c r="C8" s="7" t="str">
        <f>VLOOKUP($A8,'Locality Breakdowns'!$E:G,3,FALSE)</f>
        <v>Owyhee</v>
      </c>
      <c r="D8" s="10">
        <v>2015</v>
      </c>
      <c r="E8" s="9">
        <v>51</v>
      </c>
      <c r="F8" s="9">
        <v>45</v>
      </c>
      <c r="G8" s="9">
        <v>30</v>
      </c>
      <c r="H8" s="9">
        <v>42</v>
      </c>
      <c r="I8" s="12">
        <v>17</v>
      </c>
      <c r="J8" s="12">
        <v>28</v>
      </c>
      <c r="K8" s="4"/>
    </row>
    <row r="9" spans="1:11" x14ac:dyDescent="0.25">
      <c r="A9" s="10" t="s">
        <v>11</v>
      </c>
      <c r="B9" s="7" t="str">
        <f>VLOOKUP($A9,'Locality Breakdowns'!$E:F,2,FALSE)</f>
        <v>North Central</v>
      </c>
      <c r="C9" s="7" t="str">
        <f>VLOOKUP($A9,'Locality Breakdowns'!$E:G,3,FALSE)</f>
        <v>Lone Willow</v>
      </c>
      <c r="D9" s="10">
        <v>2015</v>
      </c>
      <c r="E9" s="9">
        <v>50</v>
      </c>
      <c r="F9" s="9">
        <v>42</v>
      </c>
      <c r="G9" s="9">
        <v>70</v>
      </c>
      <c r="H9" s="9">
        <v>83</v>
      </c>
      <c r="I9" s="12">
        <v>10</v>
      </c>
      <c r="J9" s="12">
        <v>32</v>
      </c>
      <c r="K9" s="4"/>
    </row>
    <row r="10" spans="1:11" x14ac:dyDescent="0.25">
      <c r="A10" s="10" t="s">
        <v>12</v>
      </c>
      <c r="B10" s="7" t="str">
        <f>VLOOKUP($A10,'Locality Breakdowns'!$E:F,2,FALSE)</f>
        <v>North Central</v>
      </c>
      <c r="C10" s="7" t="str">
        <f>VLOOKUP($A10,'Locality Breakdowns'!$E:G,3,FALSE)</f>
        <v>Black Rock</v>
      </c>
      <c r="D10" s="10">
        <v>2015</v>
      </c>
      <c r="E10" s="9" t="s">
        <v>37</v>
      </c>
      <c r="F10" s="9" t="s">
        <v>37</v>
      </c>
      <c r="G10" s="9" t="s">
        <v>37</v>
      </c>
      <c r="H10" s="9" t="s">
        <v>37</v>
      </c>
      <c r="I10" s="9" t="s">
        <v>37</v>
      </c>
      <c r="J10" s="9" t="s">
        <v>37</v>
      </c>
      <c r="K10" s="4"/>
    </row>
    <row r="11" spans="1:11" x14ac:dyDescent="0.25">
      <c r="A11" s="10" t="s">
        <v>13</v>
      </c>
      <c r="B11" s="7" t="str">
        <f>VLOOKUP($A11,'Locality Breakdowns'!$E:F,2,FALSE)</f>
        <v>North Central</v>
      </c>
      <c r="C11" s="7" t="str">
        <f>VLOOKUP($A11,'Locality Breakdowns'!$E:G,3,FALSE)</f>
        <v>Black Rock</v>
      </c>
      <c r="D11" s="10">
        <v>2015</v>
      </c>
      <c r="E11" s="9">
        <v>0</v>
      </c>
      <c r="F11" s="9">
        <v>0</v>
      </c>
      <c r="G11" s="9">
        <v>0</v>
      </c>
      <c r="H11" s="9">
        <v>0</v>
      </c>
      <c r="I11" s="12">
        <v>0</v>
      </c>
      <c r="J11" s="12">
        <v>0</v>
      </c>
      <c r="K11" s="4"/>
    </row>
    <row r="12" spans="1:11" x14ac:dyDescent="0.25">
      <c r="A12" s="13" t="s">
        <v>14</v>
      </c>
      <c r="B12" s="7" t="str">
        <f>VLOOKUP($A12,'Locality Breakdowns'!$E:F,2,FALSE)</f>
        <v>North Central</v>
      </c>
      <c r="C12" s="7" t="str">
        <f>VLOOKUP($A12,'Locality Breakdowns'!$E:G,3,FALSE)</f>
        <v>Smith/Reese</v>
      </c>
      <c r="D12" s="10">
        <v>2015</v>
      </c>
      <c r="E12" s="16">
        <v>7</v>
      </c>
      <c r="F12" s="16">
        <v>18</v>
      </c>
      <c r="G12" s="16">
        <v>5</v>
      </c>
      <c r="H12" s="16">
        <v>7</v>
      </c>
      <c r="I12" s="11">
        <v>5</v>
      </c>
      <c r="J12" s="11">
        <v>13</v>
      </c>
      <c r="K12" s="4"/>
    </row>
    <row r="13" spans="1:11" x14ac:dyDescent="0.25">
      <c r="A13" s="6" t="s">
        <v>15</v>
      </c>
      <c r="B13" s="7" t="str">
        <f>VLOOKUP($A13,'Locality Breakdowns'!$E:F,2,FALSE)</f>
        <v>Elko Stewardship</v>
      </c>
      <c r="C13" s="7" t="str">
        <f>VLOOKUP($A13,'Locality Breakdowns'!$E:G,3,FALSE)</f>
        <v>Owyhee</v>
      </c>
      <c r="D13" s="10">
        <v>2015</v>
      </c>
      <c r="E13" s="5">
        <v>1</v>
      </c>
      <c r="F13" s="5">
        <v>1</v>
      </c>
      <c r="G13" s="5">
        <v>0</v>
      </c>
      <c r="H13" s="5">
        <v>0</v>
      </c>
      <c r="I13" s="5">
        <v>0</v>
      </c>
      <c r="J13" s="5">
        <v>0</v>
      </c>
      <c r="K13" s="4"/>
    </row>
    <row r="14" spans="1:11" x14ac:dyDescent="0.25">
      <c r="A14" s="6" t="s">
        <v>16</v>
      </c>
      <c r="B14" s="7" t="str">
        <f>VLOOKUP($A14,'Locality Breakdowns'!$E:F,2,FALSE)</f>
        <v>Elko Stewardship</v>
      </c>
      <c r="C14" s="7" t="str">
        <f>VLOOKUP($A14,'Locality Breakdowns'!$E:G,3,FALSE)</f>
        <v>Owyhee</v>
      </c>
      <c r="D14" s="10">
        <v>2015</v>
      </c>
      <c r="E14" s="5">
        <v>25</v>
      </c>
      <c r="F14" s="5">
        <v>33</v>
      </c>
      <c r="G14" s="5">
        <v>21</v>
      </c>
      <c r="H14" s="5">
        <v>24</v>
      </c>
      <c r="I14" s="5">
        <v>16</v>
      </c>
      <c r="J14" s="5">
        <v>17</v>
      </c>
      <c r="K14" s="4"/>
    </row>
    <row r="15" spans="1:11" x14ac:dyDescent="0.25">
      <c r="A15" s="6" t="s">
        <v>17</v>
      </c>
      <c r="B15" s="7" t="str">
        <f>VLOOKUP($A15,'Locality Breakdowns'!$E:F,2,FALSE)</f>
        <v>Elko Stewardship</v>
      </c>
      <c r="C15" s="7" t="str">
        <f>VLOOKUP($A15,'Locality Breakdowns'!$E:G,3,FALSE)</f>
        <v>Central Elko</v>
      </c>
      <c r="D15" s="10">
        <v>2015</v>
      </c>
      <c r="E15" s="5">
        <v>41</v>
      </c>
      <c r="F15" s="5">
        <v>73</v>
      </c>
      <c r="G15" s="5">
        <v>38</v>
      </c>
      <c r="H15" s="5">
        <v>52</v>
      </c>
      <c r="I15" s="5">
        <v>24</v>
      </c>
      <c r="J15" s="5">
        <v>49</v>
      </c>
      <c r="K15" s="4"/>
    </row>
    <row r="16" spans="1:11" x14ac:dyDescent="0.25">
      <c r="A16" s="6" t="s">
        <v>18</v>
      </c>
      <c r="B16" s="7" t="str">
        <f>VLOOKUP($A16,'Locality Breakdowns'!$E:F,2,FALSE)</f>
        <v>Elko Stewardship</v>
      </c>
      <c r="C16" s="7" t="str">
        <f>VLOOKUP($A16,'Locality Breakdowns'!$E:G,3,FALSE)</f>
        <v>Central Elko</v>
      </c>
      <c r="D16" s="10">
        <v>2015</v>
      </c>
      <c r="E16" s="5">
        <v>3</v>
      </c>
      <c r="F16" s="5">
        <v>7</v>
      </c>
      <c r="G16" s="5">
        <v>0</v>
      </c>
      <c r="H16" s="5">
        <v>2</v>
      </c>
      <c r="I16" s="5">
        <v>5</v>
      </c>
      <c r="J16" s="5">
        <v>2</v>
      </c>
      <c r="K16" s="4"/>
    </row>
    <row r="17" spans="1:11" x14ac:dyDescent="0.25">
      <c r="A17" s="6" t="s">
        <v>19</v>
      </c>
      <c r="B17" s="7" t="str">
        <f>VLOOKUP($A17,'Locality Breakdowns'!$E:F,2,FALSE)</f>
        <v>Elko Stewardship</v>
      </c>
      <c r="C17" s="7" t="str">
        <f>VLOOKUP($A17,'Locality Breakdowns'!$E:G,3,FALSE)</f>
        <v>Central Elko</v>
      </c>
      <c r="D17" s="10">
        <v>2015</v>
      </c>
      <c r="E17" s="5">
        <v>38</v>
      </c>
      <c r="F17" s="5">
        <v>19</v>
      </c>
      <c r="G17" s="5">
        <v>19</v>
      </c>
      <c r="H17" s="5">
        <v>17</v>
      </c>
      <c r="I17" s="5">
        <v>4</v>
      </c>
      <c r="J17" s="5">
        <v>15</v>
      </c>
      <c r="K17" s="4"/>
    </row>
    <row r="18" spans="1:11" x14ac:dyDescent="0.25">
      <c r="A18" s="6" t="s">
        <v>20</v>
      </c>
      <c r="B18" s="7" t="str">
        <f>VLOOKUP($A18,'Locality Breakdowns'!$E:F,2,FALSE)</f>
        <v>Elko Stewardship</v>
      </c>
      <c r="C18" s="7" t="str">
        <f>VLOOKUP($A18,'Locality Breakdowns'!$E:G,3,FALSE)</f>
        <v>Central Elko</v>
      </c>
      <c r="D18" s="10">
        <v>2015</v>
      </c>
      <c r="E18" s="5">
        <v>4</v>
      </c>
      <c r="F18" s="5">
        <v>13</v>
      </c>
      <c r="G18" s="5">
        <v>4</v>
      </c>
      <c r="H18" s="5">
        <v>7</v>
      </c>
      <c r="I18" s="5">
        <v>5</v>
      </c>
      <c r="J18" s="5">
        <v>8</v>
      </c>
      <c r="K18" s="4"/>
    </row>
    <row r="19" spans="1:11" x14ac:dyDescent="0.25">
      <c r="A19" s="6" t="s">
        <v>21</v>
      </c>
      <c r="B19" s="7" t="str">
        <f>VLOOKUP($A19,'Locality Breakdowns'!$E:F,2,FALSE)</f>
        <v>Elko Stewardship</v>
      </c>
      <c r="C19" s="7" t="str">
        <f>VLOOKUP($A19,'Locality Breakdowns'!$E:G,3,FALSE)</f>
        <v>Northeast Elko</v>
      </c>
      <c r="D19" s="10">
        <v>2015</v>
      </c>
      <c r="E19" s="9" t="s">
        <v>37</v>
      </c>
      <c r="F19" s="9" t="s">
        <v>37</v>
      </c>
      <c r="G19" s="9" t="s">
        <v>37</v>
      </c>
      <c r="H19" s="9" t="s">
        <v>37</v>
      </c>
      <c r="I19" s="9" t="s">
        <v>37</v>
      </c>
      <c r="J19" s="9" t="s">
        <v>37</v>
      </c>
      <c r="K19" s="4"/>
    </row>
    <row r="20" spans="1:11" x14ac:dyDescent="0.25">
      <c r="A20" s="6" t="s">
        <v>22</v>
      </c>
      <c r="B20" s="7" t="str">
        <f>VLOOKUP($A20,'Locality Breakdowns'!$E:F,2,FALSE)</f>
        <v>Elko Stewardship</v>
      </c>
      <c r="C20" s="7" t="str">
        <f>VLOOKUP($A20,'Locality Breakdowns'!$E:G,3,FALSE)</f>
        <v>Ruby</v>
      </c>
      <c r="D20" s="10">
        <v>2015</v>
      </c>
      <c r="E20" s="5">
        <v>2</v>
      </c>
      <c r="F20" s="5">
        <v>8</v>
      </c>
      <c r="G20" s="5">
        <v>3</v>
      </c>
      <c r="H20" s="5">
        <v>1</v>
      </c>
      <c r="I20" s="5">
        <v>2</v>
      </c>
      <c r="J20" s="5">
        <v>6</v>
      </c>
      <c r="K20" s="4"/>
    </row>
    <row r="21" spans="1:11" x14ac:dyDescent="0.25">
      <c r="A21" s="6" t="s">
        <v>23</v>
      </c>
      <c r="B21" s="7" t="str">
        <f>VLOOKUP($A21,'Locality Breakdowns'!$E:F,2,FALSE)</f>
        <v>Elko Stewardship</v>
      </c>
      <c r="C21" s="7" t="str">
        <f>VLOOKUP($A21,'Locality Breakdowns'!$E:G,3,FALSE)</f>
        <v>Ruby</v>
      </c>
      <c r="D21" s="10">
        <v>2015</v>
      </c>
      <c r="E21" s="5">
        <v>10</v>
      </c>
      <c r="F21" s="5">
        <v>28</v>
      </c>
      <c r="G21" s="5">
        <v>13</v>
      </c>
      <c r="H21" s="5">
        <v>23</v>
      </c>
      <c r="I21" s="5">
        <v>11</v>
      </c>
      <c r="J21" s="5">
        <v>17</v>
      </c>
      <c r="K21" s="4"/>
    </row>
    <row r="22" spans="1:11" x14ac:dyDescent="0.25">
      <c r="A22" s="6" t="s">
        <v>24</v>
      </c>
      <c r="B22" s="7" t="str">
        <f>VLOOKUP($A22,'Locality Breakdowns'!$E:F,2,FALSE)</f>
        <v>Elko Stewardship</v>
      </c>
      <c r="C22" s="7" t="str">
        <f>VLOOKUP($A22,'Locality Breakdowns'!$E:G,3,FALSE)</f>
        <v>East High Desert</v>
      </c>
      <c r="D22" s="10">
        <v>2015</v>
      </c>
      <c r="E22" s="9" t="s">
        <v>37</v>
      </c>
      <c r="F22" s="9" t="s">
        <v>37</v>
      </c>
      <c r="G22" s="9" t="s">
        <v>37</v>
      </c>
      <c r="H22" s="9" t="s">
        <v>37</v>
      </c>
      <c r="I22" s="9" t="s">
        <v>37</v>
      </c>
      <c r="J22" s="9" t="s">
        <v>37</v>
      </c>
      <c r="K22" s="4"/>
    </row>
    <row r="23" spans="1:11" x14ac:dyDescent="0.25">
      <c r="A23" s="6" t="s">
        <v>25</v>
      </c>
      <c r="B23" s="7" t="str">
        <f>VLOOKUP($A23,'Locality Breakdowns'!$E:F,2,FALSE)</f>
        <v>South Central</v>
      </c>
      <c r="C23" s="7" t="str">
        <f>VLOOKUP($A23,'Locality Breakdowns'!$E:G,3,FALSE)</f>
        <v>Central Great Basin</v>
      </c>
      <c r="D23" s="10">
        <v>2015</v>
      </c>
      <c r="E23" s="5">
        <v>7</v>
      </c>
      <c r="F23" s="5">
        <v>5</v>
      </c>
      <c r="G23" s="5">
        <v>6</v>
      </c>
      <c r="H23" s="5">
        <v>5</v>
      </c>
      <c r="I23" s="5">
        <v>1</v>
      </c>
      <c r="J23" s="5">
        <v>4</v>
      </c>
      <c r="K23" s="4"/>
    </row>
    <row r="24" spans="1:11" x14ac:dyDescent="0.25">
      <c r="A24" s="6" t="s">
        <v>26</v>
      </c>
      <c r="B24" s="7" t="str">
        <f>VLOOKUP($A24,'Locality Breakdowns'!$E:F,2,FALSE)</f>
        <v>South Central</v>
      </c>
      <c r="C24" s="7" t="str">
        <f>VLOOKUP($A24,'Locality Breakdowns'!$E:G,3,FALSE)</f>
        <v>Central Great Basin</v>
      </c>
      <c r="D24" s="10">
        <v>2015</v>
      </c>
      <c r="E24" s="5">
        <v>5</v>
      </c>
      <c r="F24" s="5">
        <v>8</v>
      </c>
      <c r="G24" s="5">
        <v>4</v>
      </c>
      <c r="H24" s="5">
        <v>7</v>
      </c>
      <c r="I24" s="5">
        <v>2</v>
      </c>
      <c r="J24" s="5">
        <v>6</v>
      </c>
      <c r="K24" s="4"/>
    </row>
    <row r="25" spans="1:11" x14ac:dyDescent="0.25">
      <c r="A25" s="6" t="s">
        <v>27</v>
      </c>
      <c r="B25" s="7" t="str">
        <f>VLOOKUP($A25,'Locality Breakdowns'!$E:F,2,FALSE)</f>
        <v>South Central</v>
      </c>
      <c r="C25" s="7" t="str">
        <f>VLOOKUP($A25,'Locality Breakdowns'!$E:G,3,FALSE)</f>
        <v>Central Great Basin</v>
      </c>
      <c r="D25" s="10">
        <v>2015</v>
      </c>
      <c r="E25" s="5">
        <v>23</v>
      </c>
      <c r="F25" s="5">
        <v>21</v>
      </c>
      <c r="G25" s="5">
        <v>8</v>
      </c>
      <c r="H25" s="5">
        <v>10</v>
      </c>
      <c r="I25" s="5">
        <v>10</v>
      </c>
      <c r="J25" s="5">
        <v>11</v>
      </c>
      <c r="K25" s="4"/>
    </row>
    <row r="26" spans="1:11" x14ac:dyDescent="0.25">
      <c r="A26" s="6" t="s">
        <v>28</v>
      </c>
      <c r="B26" s="7" t="str">
        <f>VLOOKUP($A26,'Locality Breakdowns'!$E:F,2,FALSE)</f>
        <v>South Central</v>
      </c>
      <c r="C26" s="7" t="str">
        <f>VLOOKUP($A26,'Locality Breakdowns'!$E:G,3,FALSE)</f>
        <v>Northwest Interior</v>
      </c>
      <c r="D26" s="10">
        <v>2015</v>
      </c>
      <c r="E26" s="9" t="s">
        <v>37</v>
      </c>
      <c r="F26" s="9" t="s">
        <v>37</v>
      </c>
      <c r="G26" s="9" t="s">
        <v>37</v>
      </c>
      <c r="H26" s="9" t="s">
        <v>37</v>
      </c>
      <c r="I26" s="9" t="s">
        <v>37</v>
      </c>
      <c r="J26" s="9" t="s">
        <v>37</v>
      </c>
      <c r="K26" s="4"/>
    </row>
    <row r="27" spans="1:11" x14ac:dyDescent="0.25">
      <c r="A27" s="6" t="s">
        <v>29</v>
      </c>
      <c r="B27" s="7" t="str">
        <f>VLOOKUP($A27,'Locality Breakdowns'!$E:F,2,FALSE)</f>
        <v>South Central</v>
      </c>
      <c r="C27" s="7" t="str">
        <f>VLOOKUP($A27,'Locality Breakdowns'!$E:G,3,FALSE)</f>
        <v>Northwest Interior</v>
      </c>
      <c r="D27" s="10">
        <v>2015</v>
      </c>
      <c r="E27" s="9" t="s">
        <v>37</v>
      </c>
      <c r="F27" s="9" t="s">
        <v>37</v>
      </c>
      <c r="G27" s="9" t="s">
        <v>37</v>
      </c>
      <c r="H27" s="9" t="s">
        <v>37</v>
      </c>
      <c r="I27" s="9" t="s">
        <v>37</v>
      </c>
      <c r="J27" s="9" t="s">
        <v>37</v>
      </c>
      <c r="K27" s="4"/>
    </row>
    <row r="28" spans="1:11" x14ac:dyDescent="0.25">
      <c r="A28" s="6" t="s">
        <v>30</v>
      </c>
      <c r="B28" s="7" t="str">
        <f>VLOOKUP($A28,'Locality Breakdowns'!$E:F,2,FALSE)</f>
        <v>South Central</v>
      </c>
      <c r="C28" s="7" t="str">
        <f>VLOOKUP($A28,'Locality Breakdowns'!$E:G,3,FALSE)</f>
        <v>Central Great Basin</v>
      </c>
      <c r="D28" s="10">
        <v>2015</v>
      </c>
      <c r="E28" s="9" t="s">
        <v>37</v>
      </c>
      <c r="F28" s="9" t="s">
        <v>37</v>
      </c>
      <c r="G28" s="9" t="s">
        <v>37</v>
      </c>
      <c r="H28" s="9" t="s">
        <v>37</v>
      </c>
      <c r="I28" s="9" t="s">
        <v>37</v>
      </c>
      <c r="J28" s="9" t="s">
        <v>37</v>
      </c>
      <c r="K28" s="4"/>
    </row>
    <row r="29" spans="1:11" x14ac:dyDescent="0.25">
      <c r="A29" s="6" t="s">
        <v>31</v>
      </c>
      <c r="B29" s="7" t="str">
        <f>VLOOKUP($A29,'Locality Breakdowns'!$E:F,2,FALSE)</f>
        <v>South Central</v>
      </c>
      <c r="C29" s="7" t="str">
        <f>VLOOKUP($A29,'Locality Breakdowns'!$E:G,3,FALSE)</f>
        <v>Central Great Basin</v>
      </c>
      <c r="D29" s="10">
        <v>2015</v>
      </c>
      <c r="E29" s="5">
        <v>45</v>
      </c>
      <c r="F29" s="5">
        <v>39</v>
      </c>
      <c r="G29" s="5">
        <v>16</v>
      </c>
      <c r="H29" s="5">
        <v>24</v>
      </c>
      <c r="I29" s="5">
        <v>17</v>
      </c>
      <c r="J29" s="5">
        <v>22</v>
      </c>
      <c r="K29" s="4"/>
    </row>
    <row r="30" spans="1:11" x14ac:dyDescent="0.25">
      <c r="A30" s="6" t="s">
        <v>32</v>
      </c>
      <c r="B30" s="7" t="str">
        <f>VLOOKUP($A30,'Locality Breakdowns'!$E:F,2,FALSE)</f>
        <v>White Pine</v>
      </c>
      <c r="C30" s="7" t="str">
        <f>VLOOKUP($A30,'Locality Breakdowns'!$E:G,3,FALSE)</f>
        <v>Butte/Buck/White Pine</v>
      </c>
      <c r="D30" s="10">
        <v>2015</v>
      </c>
      <c r="E30" s="5">
        <v>12</v>
      </c>
      <c r="F30" s="5">
        <v>41</v>
      </c>
      <c r="G30" s="5">
        <v>16</v>
      </c>
      <c r="H30" s="5">
        <v>24</v>
      </c>
      <c r="I30" s="5">
        <v>27</v>
      </c>
      <c r="J30" s="5">
        <v>14</v>
      </c>
      <c r="K30" s="4"/>
    </row>
    <row r="31" spans="1:11" x14ac:dyDescent="0.25">
      <c r="A31" s="6" t="s">
        <v>33</v>
      </c>
      <c r="B31" s="7" t="str">
        <f>VLOOKUP($A31,'Locality Breakdowns'!$E:F,2,FALSE)</f>
        <v>White Pine</v>
      </c>
      <c r="C31" s="7" t="str">
        <f>VLOOKUP($A31,'Locality Breakdowns'!$E:G,3,FALSE)</f>
        <v>East High Desert</v>
      </c>
      <c r="D31" s="10">
        <v>2015</v>
      </c>
      <c r="E31" s="5">
        <v>6</v>
      </c>
      <c r="F31" s="5">
        <v>3</v>
      </c>
      <c r="G31" s="5">
        <v>0</v>
      </c>
      <c r="H31" s="5">
        <v>7</v>
      </c>
      <c r="I31" s="5">
        <v>1</v>
      </c>
      <c r="J31" s="5">
        <v>2</v>
      </c>
      <c r="K31" s="4"/>
    </row>
    <row r="32" spans="1:11" x14ac:dyDescent="0.25">
      <c r="A32" s="6" t="s">
        <v>34</v>
      </c>
      <c r="B32" s="7" t="str">
        <f>VLOOKUP($A32,'Locality Breakdowns'!$E:F,2,FALSE)</f>
        <v>White Pine</v>
      </c>
      <c r="C32" s="7" t="str">
        <f>VLOOKUP($A32,'Locality Breakdowns'!$E:G,3,FALSE)</f>
        <v>Southeastern Nevada</v>
      </c>
      <c r="D32" s="10">
        <v>2015</v>
      </c>
      <c r="E32" s="9" t="s">
        <v>37</v>
      </c>
      <c r="F32" s="9" t="s">
        <v>37</v>
      </c>
      <c r="G32" s="9" t="s">
        <v>37</v>
      </c>
      <c r="H32" s="9" t="s">
        <v>37</v>
      </c>
      <c r="I32" s="9" t="s">
        <v>37</v>
      </c>
      <c r="J32" s="9" t="s">
        <v>37</v>
      </c>
      <c r="K32" s="4"/>
    </row>
    <row r="33" spans="1:11" x14ac:dyDescent="0.25">
      <c r="A33" s="6" t="s">
        <v>35</v>
      </c>
      <c r="B33" s="7" t="str">
        <f>VLOOKUP($A33,'Locality Breakdowns'!$E:F,2,FALSE)</f>
        <v>White Pine</v>
      </c>
      <c r="C33" s="7" t="str">
        <f>VLOOKUP($A33,'Locality Breakdowns'!$E:G,3,FALSE)</f>
        <v>Southeastern Nevada</v>
      </c>
      <c r="D33" s="10">
        <v>2015</v>
      </c>
      <c r="E33" s="5">
        <v>0</v>
      </c>
      <c r="F33" s="5">
        <v>0</v>
      </c>
      <c r="G33" s="5">
        <v>1</v>
      </c>
      <c r="H33" s="5">
        <v>2</v>
      </c>
      <c r="I33" s="5">
        <v>0</v>
      </c>
      <c r="J33" s="5">
        <v>0</v>
      </c>
      <c r="K33" s="4"/>
    </row>
    <row r="34" spans="1:11" x14ac:dyDescent="0.25">
      <c r="A34" s="7" t="s">
        <v>38</v>
      </c>
      <c r="B34" s="7" t="str">
        <f>VLOOKUP($A34,'Locality Breakdowns'!$E:F,2,FALSE)</f>
        <v>South Central</v>
      </c>
      <c r="C34" s="7" t="str">
        <f>VLOOKUP($A34,'Locality Breakdowns'!$E:G,3,FALSE)</f>
        <v>Monitor</v>
      </c>
      <c r="D34" s="10">
        <v>2015</v>
      </c>
      <c r="E34" s="8">
        <v>10</v>
      </c>
      <c r="F34" s="8">
        <v>21</v>
      </c>
      <c r="G34" s="8">
        <v>9</v>
      </c>
      <c r="H34" s="8">
        <v>11</v>
      </c>
      <c r="I34" s="8">
        <v>11</v>
      </c>
      <c r="J34" s="8">
        <v>10</v>
      </c>
      <c r="K34" s="4"/>
    </row>
    <row r="35" spans="1:11" x14ac:dyDescent="0.25">
      <c r="A35" s="7" t="s">
        <v>39</v>
      </c>
      <c r="B35" s="7" t="str">
        <f>VLOOKUP($A35,'Locality Breakdowns'!$E:F,2,FALSE)</f>
        <v>South Central</v>
      </c>
      <c r="C35" s="7" t="str">
        <f>VLOOKUP($A35,'Locality Breakdowns'!$E:G,3,FALSE)</f>
        <v>Smith/Reese</v>
      </c>
      <c r="D35" s="10">
        <v>2015</v>
      </c>
      <c r="E35" s="8">
        <v>6</v>
      </c>
      <c r="F35" s="8">
        <v>13</v>
      </c>
      <c r="G35" s="8">
        <v>2</v>
      </c>
      <c r="H35" s="8">
        <v>4</v>
      </c>
      <c r="I35" s="8">
        <v>6</v>
      </c>
      <c r="J35" s="8">
        <v>7</v>
      </c>
      <c r="K35" s="4"/>
    </row>
    <row r="36" spans="1:11" x14ac:dyDescent="0.25">
      <c r="A36" s="7"/>
      <c r="B36" s="7"/>
      <c r="C36" s="7"/>
      <c r="D36" s="7"/>
      <c r="E36" s="8"/>
      <c r="F36" s="8"/>
      <c r="G36" s="8"/>
      <c r="H36" s="8"/>
      <c r="I36" s="8"/>
      <c r="J36" s="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9340-9B82-47F1-9333-E118C0F00872}">
  <dimension ref="A1:K36"/>
  <sheetViews>
    <sheetView workbookViewId="0">
      <selection activeCell="A2" sqref="A2:J36"/>
    </sheetView>
  </sheetViews>
  <sheetFormatPr defaultRowHeight="15" x14ac:dyDescent="0.25"/>
  <cols>
    <col min="1" max="2" width="20.5703125" customWidth="1"/>
    <col min="3" max="4" width="14.7109375" customWidth="1"/>
  </cols>
  <sheetData>
    <row r="1" spans="1:11" x14ac:dyDescent="0.25">
      <c r="A1" s="4" t="s">
        <v>78</v>
      </c>
      <c r="B1" t="s">
        <v>80</v>
      </c>
      <c r="C1" t="s">
        <v>124</v>
      </c>
      <c r="D1" s="5" t="s">
        <v>36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1" x14ac:dyDescent="0.25">
      <c r="A2" s="10" t="s">
        <v>1</v>
      </c>
      <c r="B2" s="7" t="str">
        <f>VLOOKUP($A2,'Locality Breakdowns'!$E:F,2,FALSE)</f>
        <v>North Central</v>
      </c>
      <c r="C2" s="7" t="str">
        <f>VLOOKUP($A2,'Locality Breakdowns'!$E:G,3,FALSE)</f>
        <v>Northwest Great Basin (NV)</v>
      </c>
      <c r="D2" s="10">
        <v>2014</v>
      </c>
      <c r="E2" s="9">
        <v>3</v>
      </c>
      <c r="F2" s="9">
        <v>23</v>
      </c>
      <c r="G2" s="9">
        <v>17</v>
      </c>
      <c r="H2" s="9">
        <v>26</v>
      </c>
      <c r="I2" s="11">
        <v>5</v>
      </c>
      <c r="J2" s="11">
        <v>18</v>
      </c>
      <c r="K2" s="4"/>
    </row>
    <row r="3" spans="1:11" x14ac:dyDescent="0.25">
      <c r="A3" s="10" t="s">
        <v>2</v>
      </c>
      <c r="B3" s="7" t="str">
        <f>VLOOKUP($A3,'Locality Breakdowns'!$E:F,2,FALSE)</f>
        <v>Washoe-Lassen-Modoc</v>
      </c>
      <c r="C3" s="7" t="str">
        <f>VLOOKUP($A3,'Locality Breakdowns'!$E:G,3,FALSE)</f>
        <v>Lassen/South Washoe</v>
      </c>
      <c r="D3" s="10">
        <v>2014</v>
      </c>
      <c r="E3" s="9" t="s">
        <v>37</v>
      </c>
      <c r="F3" s="9" t="s">
        <v>37</v>
      </c>
      <c r="G3" s="9" t="s">
        <v>37</v>
      </c>
      <c r="H3" s="9" t="s">
        <v>37</v>
      </c>
      <c r="I3" s="9" t="s">
        <v>37</v>
      </c>
      <c r="J3" s="9" t="s">
        <v>37</v>
      </c>
      <c r="K3" s="4"/>
    </row>
    <row r="4" spans="1:11" x14ac:dyDescent="0.25">
      <c r="A4" s="10" t="s">
        <v>77</v>
      </c>
      <c r="B4" s="7" t="str">
        <f>VLOOKUP($A4,'Locality Breakdowns'!$E:F,2,FALSE)</f>
        <v>Washoe-Lassen-Modoc</v>
      </c>
      <c r="C4" s="7" t="str">
        <f>VLOOKUP($A4,'Locality Breakdowns'!$E:G,3,FALSE)</f>
        <v>Northwest Great Basin (NV)</v>
      </c>
      <c r="D4" s="10">
        <v>2014</v>
      </c>
      <c r="E4" s="9">
        <v>12</v>
      </c>
      <c r="F4" s="9">
        <v>23</v>
      </c>
      <c r="G4" s="9">
        <v>18</v>
      </c>
      <c r="H4" s="9">
        <v>21</v>
      </c>
      <c r="I4" s="11">
        <v>14</v>
      </c>
      <c r="J4" s="11">
        <v>9</v>
      </c>
      <c r="K4" s="4"/>
    </row>
    <row r="5" spans="1:11" x14ac:dyDescent="0.25">
      <c r="A5" s="10" t="s">
        <v>3</v>
      </c>
      <c r="B5" s="7" t="str">
        <f>VLOOKUP($A5,'Locality Breakdowns'!$E:F,2,FALSE)</f>
        <v>Washoe-Lassen-Modoc</v>
      </c>
      <c r="C5" s="7" t="str">
        <f>VLOOKUP($A5,'Locality Breakdowns'!$E:G,3,FALSE)</f>
        <v>Northwest Great Basin (NV)</v>
      </c>
      <c r="D5" s="10">
        <v>2014</v>
      </c>
      <c r="E5" s="9">
        <v>1</v>
      </c>
      <c r="F5" s="9">
        <v>2</v>
      </c>
      <c r="G5" s="9">
        <v>6</v>
      </c>
      <c r="H5" s="9">
        <v>4</v>
      </c>
      <c r="I5" s="11">
        <v>1</v>
      </c>
      <c r="J5" s="11">
        <v>1</v>
      </c>
      <c r="K5" s="4"/>
    </row>
    <row r="6" spans="1:11" x14ac:dyDescent="0.25">
      <c r="A6" s="10" t="s">
        <v>4</v>
      </c>
      <c r="B6" s="7" t="s">
        <v>37</v>
      </c>
      <c r="C6" s="7" t="s">
        <v>37</v>
      </c>
      <c r="D6" s="10">
        <v>2014</v>
      </c>
      <c r="E6" s="9" t="s">
        <v>37</v>
      </c>
      <c r="F6" s="9" t="s">
        <v>37</v>
      </c>
      <c r="G6" s="9" t="s">
        <v>37</v>
      </c>
      <c r="H6" s="9" t="s">
        <v>37</v>
      </c>
      <c r="I6" s="9" t="s">
        <v>37</v>
      </c>
      <c r="J6" s="9" t="s">
        <v>37</v>
      </c>
      <c r="K6" s="4"/>
    </row>
    <row r="7" spans="1:11" x14ac:dyDescent="0.25">
      <c r="A7" s="10" t="s">
        <v>5</v>
      </c>
      <c r="B7" s="7" t="s">
        <v>37</v>
      </c>
      <c r="C7" s="7" t="s">
        <v>37</v>
      </c>
      <c r="D7" s="10">
        <v>2014</v>
      </c>
      <c r="E7" s="9">
        <v>0</v>
      </c>
      <c r="F7" s="9">
        <v>0</v>
      </c>
      <c r="G7" s="9">
        <v>0</v>
      </c>
      <c r="H7" s="9">
        <v>0</v>
      </c>
      <c r="I7" s="12">
        <v>0</v>
      </c>
      <c r="J7" s="12">
        <v>0</v>
      </c>
      <c r="K7" s="4"/>
    </row>
    <row r="8" spans="1:11" x14ac:dyDescent="0.25">
      <c r="A8" s="10" t="s">
        <v>6</v>
      </c>
      <c r="B8" s="7" t="str">
        <f>VLOOKUP($A8,'Locality Breakdowns'!$E:F,2,FALSE)</f>
        <v>North Central</v>
      </c>
      <c r="C8" s="7" t="str">
        <f>VLOOKUP($A8,'Locality Breakdowns'!$E:G,3,FALSE)</f>
        <v>Owyhee</v>
      </c>
      <c r="D8" s="10">
        <v>2014</v>
      </c>
      <c r="E8" s="9">
        <v>14</v>
      </c>
      <c r="F8" s="9">
        <v>36</v>
      </c>
      <c r="G8" s="9">
        <v>30</v>
      </c>
      <c r="H8" s="9">
        <v>25</v>
      </c>
      <c r="I8" s="12">
        <v>14</v>
      </c>
      <c r="J8" s="12">
        <v>22</v>
      </c>
      <c r="K8" s="4"/>
    </row>
    <row r="9" spans="1:11" x14ac:dyDescent="0.25">
      <c r="A9" s="10" t="s">
        <v>11</v>
      </c>
      <c r="B9" s="7" t="str">
        <f>VLOOKUP($A9,'Locality Breakdowns'!$E:F,2,FALSE)</f>
        <v>North Central</v>
      </c>
      <c r="C9" s="7" t="str">
        <f>VLOOKUP($A9,'Locality Breakdowns'!$E:G,3,FALSE)</f>
        <v>Lone Willow</v>
      </c>
      <c r="D9" s="10">
        <v>2014</v>
      </c>
      <c r="E9" s="9" t="s">
        <v>37</v>
      </c>
      <c r="F9" s="9" t="s">
        <v>37</v>
      </c>
      <c r="G9" s="9" t="s">
        <v>37</v>
      </c>
      <c r="H9" s="9" t="s">
        <v>37</v>
      </c>
      <c r="I9" s="9" t="s">
        <v>37</v>
      </c>
      <c r="J9" s="9" t="s">
        <v>37</v>
      </c>
      <c r="K9" s="4"/>
    </row>
    <row r="10" spans="1:11" x14ac:dyDescent="0.25">
      <c r="A10" s="10" t="s">
        <v>12</v>
      </c>
      <c r="B10" s="7" t="str">
        <f>VLOOKUP($A10,'Locality Breakdowns'!$E:F,2,FALSE)</f>
        <v>North Central</v>
      </c>
      <c r="C10" s="7" t="str">
        <f>VLOOKUP($A10,'Locality Breakdowns'!$E:G,3,FALSE)</f>
        <v>Black Rock</v>
      </c>
      <c r="D10" s="10">
        <v>2014</v>
      </c>
      <c r="E10" s="9" t="s">
        <v>37</v>
      </c>
      <c r="F10" s="9" t="s">
        <v>37</v>
      </c>
      <c r="G10" s="9" t="s">
        <v>37</v>
      </c>
      <c r="H10" s="9" t="s">
        <v>37</v>
      </c>
      <c r="I10" s="9" t="s">
        <v>37</v>
      </c>
      <c r="J10" s="9" t="s">
        <v>37</v>
      </c>
      <c r="K10" s="4"/>
    </row>
    <row r="11" spans="1:11" x14ac:dyDescent="0.25">
      <c r="A11" s="10" t="s">
        <v>13</v>
      </c>
      <c r="B11" s="7" t="str">
        <f>VLOOKUP($A11,'Locality Breakdowns'!$E:F,2,FALSE)</f>
        <v>North Central</v>
      </c>
      <c r="C11" s="7" t="str">
        <f>VLOOKUP($A11,'Locality Breakdowns'!$E:G,3,FALSE)</f>
        <v>Black Rock</v>
      </c>
      <c r="D11" s="10">
        <v>2014</v>
      </c>
      <c r="E11" s="9">
        <v>1</v>
      </c>
      <c r="F11" s="9">
        <v>1</v>
      </c>
      <c r="G11" s="9">
        <v>1</v>
      </c>
      <c r="H11" s="9">
        <v>1</v>
      </c>
      <c r="I11" s="12">
        <v>1</v>
      </c>
      <c r="J11" s="12">
        <v>0</v>
      </c>
      <c r="K11" s="4"/>
    </row>
    <row r="12" spans="1:11" x14ac:dyDescent="0.25">
      <c r="A12" s="13" t="s">
        <v>14</v>
      </c>
      <c r="B12" s="7" t="str">
        <f>VLOOKUP($A12,'Locality Breakdowns'!$E:F,2,FALSE)</f>
        <v>North Central</v>
      </c>
      <c r="C12" s="7" t="str">
        <f>VLOOKUP($A12,'Locality Breakdowns'!$E:G,3,FALSE)</f>
        <v>Smith/Reese</v>
      </c>
      <c r="D12" s="10">
        <v>2014</v>
      </c>
      <c r="E12" s="16">
        <v>19</v>
      </c>
      <c r="F12" s="16">
        <v>13</v>
      </c>
      <c r="G12" s="16">
        <v>10</v>
      </c>
      <c r="H12" s="16">
        <v>14</v>
      </c>
      <c r="I12" s="11">
        <v>7</v>
      </c>
      <c r="J12" s="11">
        <v>6</v>
      </c>
      <c r="K12" s="4"/>
    </row>
    <row r="13" spans="1:11" x14ac:dyDescent="0.25">
      <c r="A13" s="6" t="s">
        <v>15</v>
      </c>
      <c r="B13" s="7" t="str">
        <f>VLOOKUP($A13,'Locality Breakdowns'!$E:F,2,FALSE)</f>
        <v>Elko Stewardship</v>
      </c>
      <c r="C13" s="7" t="str">
        <f>VLOOKUP($A13,'Locality Breakdowns'!$E:G,3,FALSE)</f>
        <v>Owyhee</v>
      </c>
      <c r="D13" s="10">
        <v>2014</v>
      </c>
      <c r="E13" s="5">
        <v>0</v>
      </c>
      <c r="F13" s="5">
        <v>0</v>
      </c>
      <c r="G13" s="5">
        <v>1</v>
      </c>
      <c r="H13" s="5">
        <v>1</v>
      </c>
      <c r="I13" s="5">
        <v>0</v>
      </c>
      <c r="J13" s="5">
        <v>0</v>
      </c>
      <c r="K13" s="4"/>
    </row>
    <row r="14" spans="1:11" x14ac:dyDescent="0.25">
      <c r="A14" s="6" t="s">
        <v>16</v>
      </c>
      <c r="B14" s="7" t="str">
        <f>VLOOKUP($A14,'Locality Breakdowns'!$E:F,2,FALSE)</f>
        <v>Elko Stewardship</v>
      </c>
      <c r="C14" s="7" t="str">
        <f>VLOOKUP($A14,'Locality Breakdowns'!$E:G,3,FALSE)</f>
        <v>Owyhee</v>
      </c>
      <c r="D14" s="10">
        <v>2014</v>
      </c>
      <c r="E14" s="5">
        <v>14</v>
      </c>
      <c r="F14" s="5">
        <v>30</v>
      </c>
      <c r="G14" s="5">
        <v>17</v>
      </c>
      <c r="H14" s="5">
        <v>14</v>
      </c>
      <c r="I14" s="5">
        <v>12</v>
      </c>
      <c r="J14" s="5">
        <v>18</v>
      </c>
      <c r="K14" s="4"/>
    </row>
    <row r="15" spans="1:11" x14ac:dyDescent="0.25">
      <c r="A15" s="6" t="s">
        <v>17</v>
      </c>
      <c r="B15" s="7" t="str">
        <f>VLOOKUP($A15,'Locality Breakdowns'!$E:F,2,FALSE)</f>
        <v>Elko Stewardship</v>
      </c>
      <c r="C15" s="7" t="str">
        <f>VLOOKUP($A15,'Locality Breakdowns'!$E:G,3,FALSE)</f>
        <v>Central Elko</v>
      </c>
      <c r="D15" s="10">
        <v>2014</v>
      </c>
      <c r="E15" s="5">
        <v>17</v>
      </c>
      <c r="F15" s="5">
        <v>50</v>
      </c>
      <c r="G15" s="5">
        <v>34</v>
      </c>
      <c r="H15" s="5">
        <v>24</v>
      </c>
      <c r="I15" s="5">
        <v>20</v>
      </c>
      <c r="J15" s="5">
        <v>30</v>
      </c>
      <c r="K15" s="4"/>
    </row>
    <row r="16" spans="1:11" x14ac:dyDescent="0.25">
      <c r="A16" s="6" t="s">
        <v>18</v>
      </c>
      <c r="B16" s="7" t="str">
        <f>VLOOKUP($A16,'Locality Breakdowns'!$E:F,2,FALSE)</f>
        <v>Elko Stewardship</v>
      </c>
      <c r="C16" s="7" t="str">
        <f>VLOOKUP($A16,'Locality Breakdowns'!$E:G,3,FALSE)</f>
        <v>Central Elko</v>
      </c>
      <c r="D16" s="10">
        <v>2014</v>
      </c>
      <c r="E16" s="5">
        <v>0</v>
      </c>
      <c r="F16" s="5">
        <v>5</v>
      </c>
      <c r="G16" s="5">
        <v>0</v>
      </c>
      <c r="H16" s="5">
        <v>1</v>
      </c>
      <c r="I16" s="5">
        <v>1</v>
      </c>
      <c r="J16" s="5">
        <v>4</v>
      </c>
      <c r="K16" s="4"/>
    </row>
    <row r="17" spans="1:11" x14ac:dyDescent="0.25">
      <c r="A17" s="6" t="s">
        <v>19</v>
      </c>
      <c r="B17" s="7" t="str">
        <f>VLOOKUP($A17,'Locality Breakdowns'!$E:F,2,FALSE)</f>
        <v>Elko Stewardship</v>
      </c>
      <c r="C17" s="7" t="str">
        <f>VLOOKUP($A17,'Locality Breakdowns'!$E:G,3,FALSE)</f>
        <v>Central Elko</v>
      </c>
      <c r="D17" s="10">
        <v>2014</v>
      </c>
      <c r="E17" s="5">
        <v>10</v>
      </c>
      <c r="F17" s="5">
        <v>3</v>
      </c>
      <c r="G17" s="5">
        <v>2</v>
      </c>
      <c r="H17" s="5">
        <v>8</v>
      </c>
      <c r="I17" s="5">
        <v>1</v>
      </c>
      <c r="J17" s="5">
        <v>2</v>
      </c>
      <c r="K17" s="4"/>
    </row>
    <row r="18" spans="1:11" x14ac:dyDescent="0.25">
      <c r="A18" s="6" t="s">
        <v>20</v>
      </c>
      <c r="B18" s="7" t="str">
        <f>VLOOKUP($A18,'Locality Breakdowns'!$E:F,2,FALSE)</f>
        <v>Elko Stewardship</v>
      </c>
      <c r="C18" s="7" t="str">
        <f>VLOOKUP($A18,'Locality Breakdowns'!$E:G,3,FALSE)</f>
        <v>Central Elko</v>
      </c>
      <c r="D18" s="10">
        <v>2014</v>
      </c>
      <c r="E18" s="5">
        <v>1</v>
      </c>
      <c r="F18" s="5">
        <v>5</v>
      </c>
      <c r="G18" s="5">
        <v>0</v>
      </c>
      <c r="H18" s="5">
        <v>2</v>
      </c>
      <c r="I18" s="5">
        <v>3</v>
      </c>
      <c r="J18" s="5">
        <v>2</v>
      </c>
      <c r="K18" s="4"/>
    </row>
    <row r="19" spans="1:11" x14ac:dyDescent="0.25">
      <c r="A19" s="6" t="s">
        <v>21</v>
      </c>
      <c r="B19" s="7" t="str">
        <f>VLOOKUP($A19,'Locality Breakdowns'!$E:F,2,FALSE)</f>
        <v>Elko Stewardship</v>
      </c>
      <c r="C19" s="7" t="str">
        <f>VLOOKUP($A19,'Locality Breakdowns'!$E:G,3,FALSE)</f>
        <v>Northeast Elko</v>
      </c>
      <c r="D19" s="10">
        <v>2014</v>
      </c>
      <c r="E19" s="9" t="s">
        <v>37</v>
      </c>
      <c r="F19" s="9" t="s">
        <v>37</v>
      </c>
      <c r="G19" s="9" t="s">
        <v>37</v>
      </c>
      <c r="H19" s="9" t="s">
        <v>37</v>
      </c>
      <c r="I19" s="9" t="s">
        <v>37</v>
      </c>
      <c r="J19" s="9" t="s">
        <v>37</v>
      </c>
      <c r="K19" s="4"/>
    </row>
    <row r="20" spans="1:11" x14ac:dyDescent="0.25">
      <c r="A20" s="6" t="s">
        <v>22</v>
      </c>
      <c r="B20" s="7" t="str">
        <f>VLOOKUP($A20,'Locality Breakdowns'!$E:F,2,FALSE)</f>
        <v>Elko Stewardship</v>
      </c>
      <c r="C20" s="7" t="str">
        <f>VLOOKUP($A20,'Locality Breakdowns'!$E:G,3,FALSE)</f>
        <v>Ruby</v>
      </c>
      <c r="D20" s="10">
        <v>2014</v>
      </c>
      <c r="E20" s="5">
        <v>2</v>
      </c>
      <c r="F20" s="5">
        <v>0</v>
      </c>
      <c r="G20" s="5">
        <v>0</v>
      </c>
      <c r="H20" s="5">
        <v>2</v>
      </c>
      <c r="I20" s="5">
        <v>0</v>
      </c>
      <c r="J20" s="5">
        <v>0</v>
      </c>
      <c r="K20" s="4"/>
    </row>
    <row r="21" spans="1:11" x14ac:dyDescent="0.25">
      <c r="A21" s="6" t="s">
        <v>23</v>
      </c>
      <c r="B21" s="7" t="str">
        <f>VLOOKUP($A21,'Locality Breakdowns'!$E:F,2,FALSE)</f>
        <v>Elko Stewardship</v>
      </c>
      <c r="C21" s="7" t="str">
        <f>VLOOKUP($A21,'Locality Breakdowns'!$E:G,3,FALSE)</f>
        <v>Ruby</v>
      </c>
      <c r="D21" s="10">
        <v>2014</v>
      </c>
      <c r="E21" s="5">
        <v>12</v>
      </c>
      <c r="F21" s="5">
        <v>12</v>
      </c>
      <c r="G21" s="5">
        <v>9</v>
      </c>
      <c r="H21" s="5">
        <v>17</v>
      </c>
      <c r="I21" s="5">
        <v>6</v>
      </c>
      <c r="J21" s="5">
        <v>6</v>
      </c>
      <c r="K21" s="4"/>
    </row>
    <row r="22" spans="1:11" x14ac:dyDescent="0.25">
      <c r="A22" s="6" t="s">
        <v>24</v>
      </c>
      <c r="B22" s="7" t="str">
        <f>VLOOKUP($A22,'Locality Breakdowns'!$E:F,2,FALSE)</f>
        <v>Elko Stewardship</v>
      </c>
      <c r="C22" s="7" t="str">
        <f>VLOOKUP($A22,'Locality Breakdowns'!$E:G,3,FALSE)</f>
        <v>East High Desert</v>
      </c>
      <c r="D22" s="10">
        <v>2014</v>
      </c>
      <c r="E22" s="5" t="s">
        <v>7</v>
      </c>
      <c r="F22" s="5" t="s">
        <v>8</v>
      </c>
      <c r="G22" s="5" t="s">
        <v>9</v>
      </c>
      <c r="H22" s="5" t="s">
        <v>10</v>
      </c>
      <c r="I22" s="5"/>
      <c r="J22" s="5"/>
      <c r="K22" s="4"/>
    </row>
    <row r="23" spans="1:11" x14ac:dyDescent="0.25">
      <c r="A23" s="6" t="s">
        <v>25</v>
      </c>
      <c r="B23" s="7" t="str">
        <f>VLOOKUP($A23,'Locality Breakdowns'!$E:F,2,FALSE)</f>
        <v>South Central</v>
      </c>
      <c r="C23" s="7" t="str">
        <f>VLOOKUP($A23,'Locality Breakdowns'!$E:G,3,FALSE)</f>
        <v>Central Great Basin</v>
      </c>
      <c r="D23" s="10">
        <v>2014</v>
      </c>
      <c r="E23" s="5">
        <v>2</v>
      </c>
      <c r="F23" s="5">
        <v>2</v>
      </c>
      <c r="G23" s="5">
        <v>9</v>
      </c>
      <c r="H23" s="5">
        <v>4</v>
      </c>
      <c r="I23" s="5">
        <v>1</v>
      </c>
      <c r="J23" s="5">
        <v>1</v>
      </c>
      <c r="K23" s="4"/>
    </row>
    <row r="24" spans="1:11" x14ac:dyDescent="0.25">
      <c r="A24" s="6" t="s">
        <v>26</v>
      </c>
      <c r="B24" s="7" t="str">
        <f>VLOOKUP($A24,'Locality Breakdowns'!$E:F,2,FALSE)</f>
        <v>South Central</v>
      </c>
      <c r="C24" s="7" t="str">
        <f>VLOOKUP($A24,'Locality Breakdowns'!$E:G,3,FALSE)</f>
        <v>Central Great Basin</v>
      </c>
      <c r="D24" s="10">
        <v>2014</v>
      </c>
      <c r="E24" s="5">
        <v>13</v>
      </c>
      <c r="F24" s="5">
        <v>17</v>
      </c>
      <c r="G24" s="5">
        <v>11</v>
      </c>
      <c r="H24" s="5">
        <v>10</v>
      </c>
      <c r="I24" s="5">
        <v>14</v>
      </c>
      <c r="J24" s="5">
        <v>3</v>
      </c>
      <c r="K24" s="4"/>
    </row>
    <row r="25" spans="1:11" x14ac:dyDescent="0.25">
      <c r="A25" s="6" t="s">
        <v>27</v>
      </c>
      <c r="B25" s="7" t="str">
        <f>VLOOKUP($A25,'Locality Breakdowns'!$E:F,2,FALSE)</f>
        <v>South Central</v>
      </c>
      <c r="C25" s="7" t="str">
        <f>VLOOKUP($A25,'Locality Breakdowns'!$E:G,3,FALSE)</f>
        <v>Central Great Basin</v>
      </c>
      <c r="D25" s="10">
        <v>2014</v>
      </c>
      <c r="E25" s="5">
        <v>16</v>
      </c>
      <c r="F25" s="5">
        <v>18</v>
      </c>
      <c r="G25" s="5">
        <v>9</v>
      </c>
      <c r="H25" s="5">
        <v>13</v>
      </c>
      <c r="I25" s="5">
        <v>11</v>
      </c>
      <c r="J25" s="5">
        <v>7</v>
      </c>
      <c r="K25" s="4"/>
    </row>
    <row r="26" spans="1:11" x14ac:dyDescent="0.25">
      <c r="A26" s="6" t="s">
        <v>28</v>
      </c>
      <c r="B26" s="7" t="str">
        <f>VLOOKUP($A26,'Locality Breakdowns'!$E:F,2,FALSE)</f>
        <v>South Central</v>
      </c>
      <c r="C26" s="7" t="str">
        <f>VLOOKUP($A26,'Locality Breakdowns'!$E:G,3,FALSE)</f>
        <v>Northwest Interior</v>
      </c>
      <c r="D26" s="10">
        <v>2014</v>
      </c>
      <c r="E26" s="9" t="s">
        <v>37</v>
      </c>
      <c r="F26" s="9" t="s">
        <v>37</v>
      </c>
      <c r="G26" s="9" t="s">
        <v>37</v>
      </c>
      <c r="H26" s="9" t="s">
        <v>37</v>
      </c>
      <c r="I26" s="9" t="s">
        <v>37</v>
      </c>
      <c r="J26" s="9" t="s">
        <v>37</v>
      </c>
      <c r="K26" s="4"/>
    </row>
    <row r="27" spans="1:11" x14ac:dyDescent="0.25">
      <c r="A27" s="6" t="s">
        <v>29</v>
      </c>
      <c r="B27" s="7" t="str">
        <f>VLOOKUP($A27,'Locality Breakdowns'!$E:F,2,FALSE)</f>
        <v>South Central</v>
      </c>
      <c r="C27" s="7" t="str">
        <f>VLOOKUP($A27,'Locality Breakdowns'!$E:G,3,FALSE)</f>
        <v>Northwest Interior</v>
      </c>
      <c r="D27" s="10">
        <v>2014</v>
      </c>
      <c r="E27" s="9" t="s">
        <v>37</v>
      </c>
      <c r="F27" s="9" t="s">
        <v>37</v>
      </c>
      <c r="G27" s="9" t="s">
        <v>37</v>
      </c>
      <c r="H27" s="9" t="s">
        <v>37</v>
      </c>
      <c r="I27" s="9" t="s">
        <v>37</v>
      </c>
      <c r="J27" s="9" t="s">
        <v>37</v>
      </c>
      <c r="K27" s="4"/>
    </row>
    <row r="28" spans="1:11" x14ac:dyDescent="0.25">
      <c r="A28" s="6" t="s">
        <v>30</v>
      </c>
      <c r="B28" s="7" t="str">
        <f>VLOOKUP($A28,'Locality Breakdowns'!$E:F,2,FALSE)</f>
        <v>South Central</v>
      </c>
      <c r="C28" s="7" t="str">
        <f>VLOOKUP($A28,'Locality Breakdowns'!$E:G,3,FALSE)</f>
        <v>Central Great Basin</v>
      </c>
      <c r="D28" s="10">
        <v>2014</v>
      </c>
      <c r="E28" s="9" t="s">
        <v>37</v>
      </c>
      <c r="F28" s="9" t="s">
        <v>37</v>
      </c>
      <c r="G28" s="9" t="s">
        <v>37</v>
      </c>
      <c r="H28" s="9" t="s">
        <v>37</v>
      </c>
      <c r="I28" s="9" t="s">
        <v>37</v>
      </c>
      <c r="J28" s="9" t="s">
        <v>37</v>
      </c>
      <c r="K28" s="4"/>
    </row>
    <row r="29" spans="1:11" x14ac:dyDescent="0.25">
      <c r="A29" s="6" t="s">
        <v>31</v>
      </c>
      <c r="B29" s="7" t="str">
        <f>VLOOKUP($A29,'Locality Breakdowns'!$E:F,2,FALSE)</f>
        <v>South Central</v>
      </c>
      <c r="C29" s="7" t="str">
        <f>VLOOKUP($A29,'Locality Breakdowns'!$E:G,3,FALSE)</f>
        <v>Central Great Basin</v>
      </c>
      <c r="D29" s="10">
        <v>2014</v>
      </c>
      <c r="E29" s="5">
        <v>17</v>
      </c>
      <c r="F29" s="5">
        <v>23</v>
      </c>
      <c r="G29" s="5">
        <v>24</v>
      </c>
      <c r="H29" s="5">
        <v>26</v>
      </c>
      <c r="I29" s="5">
        <v>15</v>
      </c>
      <c r="J29" s="5">
        <v>8</v>
      </c>
      <c r="K29" s="4"/>
    </row>
    <row r="30" spans="1:11" x14ac:dyDescent="0.25">
      <c r="A30" s="6" t="s">
        <v>32</v>
      </c>
      <c r="B30" s="7" t="str">
        <f>VLOOKUP($A30,'Locality Breakdowns'!$E:F,2,FALSE)</f>
        <v>White Pine</v>
      </c>
      <c r="C30" s="7" t="str">
        <f>VLOOKUP($A30,'Locality Breakdowns'!$E:G,3,FALSE)</f>
        <v>Butte/Buck/White Pine</v>
      </c>
      <c r="D30" s="10">
        <v>2014</v>
      </c>
      <c r="E30" s="5">
        <v>27</v>
      </c>
      <c r="F30" s="5">
        <v>38</v>
      </c>
      <c r="G30" s="5">
        <v>24</v>
      </c>
      <c r="H30" s="5">
        <v>25</v>
      </c>
      <c r="I30" s="5">
        <v>15</v>
      </c>
      <c r="J30" s="5">
        <v>23</v>
      </c>
      <c r="K30" s="4"/>
    </row>
    <row r="31" spans="1:11" x14ac:dyDescent="0.25">
      <c r="A31" s="6" t="s">
        <v>33</v>
      </c>
      <c r="B31" s="7" t="str">
        <f>VLOOKUP($A31,'Locality Breakdowns'!$E:F,2,FALSE)</f>
        <v>White Pine</v>
      </c>
      <c r="C31" s="7" t="str">
        <f>VLOOKUP($A31,'Locality Breakdowns'!$E:G,3,FALSE)</f>
        <v>East High Desert</v>
      </c>
      <c r="D31" s="10">
        <v>2014</v>
      </c>
      <c r="E31" s="5">
        <v>4</v>
      </c>
      <c r="F31" s="5">
        <v>6</v>
      </c>
      <c r="G31" s="5">
        <v>5</v>
      </c>
      <c r="H31" s="5">
        <v>2</v>
      </c>
      <c r="I31" s="5">
        <v>3</v>
      </c>
      <c r="J31" s="5">
        <v>3</v>
      </c>
      <c r="K31" s="4"/>
    </row>
    <row r="32" spans="1:11" x14ac:dyDescent="0.25">
      <c r="A32" s="6" t="s">
        <v>34</v>
      </c>
      <c r="B32" s="7" t="str">
        <f>VLOOKUP($A32,'Locality Breakdowns'!$E:F,2,FALSE)</f>
        <v>White Pine</v>
      </c>
      <c r="C32" s="7" t="str">
        <f>VLOOKUP($A32,'Locality Breakdowns'!$E:G,3,FALSE)</f>
        <v>Southeastern Nevada</v>
      </c>
      <c r="D32" s="10">
        <v>2014</v>
      </c>
      <c r="E32" s="9" t="s">
        <v>37</v>
      </c>
      <c r="F32" s="9" t="s">
        <v>37</v>
      </c>
      <c r="G32" s="9" t="s">
        <v>37</v>
      </c>
      <c r="H32" s="9" t="s">
        <v>37</v>
      </c>
      <c r="I32" s="9" t="s">
        <v>37</v>
      </c>
      <c r="J32" s="9" t="s">
        <v>37</v>
      </c>
      <c r="K32" s="4"/>
    </row>
    <row r="33" spans="1:11" x14ac:dyDescent="0.25">
      <c r="A33" s="6" t="s">
        <v>35</v>
      </c>
      <c r="B33" s="7" t="str">
        <f>VLOOKUP($A33,'Locality Breakdowns'!$E:F,2,FALSE)</f>
        <v>White Pine</v>
      </c>
      <c r="C33" s="7" t="str">
        <f>VLOOKUP($A33,'Locality Breakdowns'!$E:G,3,FALSE)</f>
        <v>Southeastern Nevada</v>
      </c>
      <c r="D33" s="10">
        <v>2014</v>
      </c>
      <c r="E33" s="9" t="s">
        <v>37</v>
      </c>
      <c r="F33" s="9" t="s">
        <v>37</v>
      </c>
      <c r="G33" s="9" t="s">
        <v>37</v>
      </c>
      <c r="H33" s="9" t="s">
        <v>37</v>
      </c>
      <c r="I33" s="9" t="s">
        <v>37</v>
      </c>
      <c r="J33" s="9" t="s">
        <v>37</v>
      </c>
      <c r="K33" s="4"/>
    </row>
    <row r="34" spans="1:11" x14ac:dyDescent="0.25">
      <c r="A34" s="7" t="s">
        <v>38</v>
      </c>
      <c r="B34" s="7" t="str">
        <f>VLOOKUP($A34,'Locality Breakdowns'!$E:F,2,FALSE)</f>
        <v>South Central</v>
      </c>
      <c r="C34" s="7" t="str">
        <f>VLOOKUP($A34,'Locality Breakdowns'!$E:G,3,FALSE)</f>
        <v>Monitor</v>
      </c>
      <c r="D34" s="10">
        <v>2014</v>
      </c>
      <c r="E34" s="8">
        <v>7</v>
      </c>
      <c r="F34" s="8">
        <v>9</v>
      </c>
      <c r="G34" s="8">
        <v>3</v>
      </c>
      <c r="H34" s="8">
        <v>10</v>
      </c>
      <c r="I34" s="8">
        <v>9</v>
      </c>
      <c r="J34" s="8">
        <v>4</v>
      </c>
      <c r="K34" s="4"/>
    </row>
    <row r="35" spans="1:11" x14ac:dyDescent="0.25">
      <c r="A35" s="7" t="s">
        <v>39</v>
      </c>
      <c r="B35" s="7" t="str">
        <f>VLOOKUP($A35,'Locality Breakdowns'!$E:F,2,FALSE)</f>
        <v>South Central</v>
      </c>
      <c r="C35" s="7" t="str">
        <f>VLOOKUP($A35,'Locality Breakdowns'!$E:G,3,FALSE)</f>
        <v>Smith/Reese</v>
      </c>
      <c r="D35" s="10">
        <v>2014</v>
      </c>
      <c r="E35" s="8">
        <v>5</v>
      </c>
      <c r="F35" s="8">
        <v>12</v>
      </c>
      <c r="G35" s="8">
        <v>11</v>
      </c>
      <c r="H35" s="8">
        <v>16</v>
      </c>
      <c r="I35" s="8">
        <v>4</v>
      </c>
      <c r="J35" s="8">
        <v>8</v>
      </c>
      <c r="K35" s="4"/>
    </row>
    <row r="36" spans="1:11" x14ac:dyDescent="0.25">
      <c r="A36" s="7" t="s">
        <v>40</v>
      </c>
      <c r="B36" s="7" t="s">
        <v>37</v>
      </c>
      <c r="C36" s="7" t="s">
        <v>37</v>
      </c>
      <c r="D36" s="10">
        <v>2014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Locality Breakdowns</vt:lpstr>
      <vt:lpstr>2004-2020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Gibson, Daniel</dc:creator>
  <cp:lastModifiedBy>Gibson, Daniel</cp:lastModifiedBy>
  <dcterms:created xsi:type="dcterms:W3CDTF">2021-09-24T22:07:55Z</dcterms:created>
  <dcterms:modified xsi:type="dcterms:W3CDTF">2022-02-21T18:31:42Z</dcterms:modified>
</cp:coreProperties>
</file>