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45" windowHeight="13125"/>
  </bookViews>
  <sheets>
    <sheet name="Geração de Dados" sheetId="1" r:id="rId1"/>
    <sheet name="Exportação de Dados - Terreno" sheetId="2" r:id="rId2"/>
    <sheet name="Exportação de Dados - Pokécente" sheetId="3" r:id="rId3"/>
  </sheets>
  <calcPr calcId="144525"/>
</workbook>
</file>

<file path=xl/sharedStrings.xml><?xml version="1.0" encoding="utf-8"?>
<sst xmlns="http://schemas.openxmlformats.org/spreadsheetml/2006/main" count="770" uniqueCount="59">
  <si>
    <t>LD</t>
  </si>
  <si>
    <t>RG</t>
  </si>
  <si>
    <t>SE</t>
  </si>
  <si>
    <t>Distâncias de cidades</t>
  </si>
  <si>
    <t>ΔX</t>
  </si>
  <si>
    <t>ΔY</t>
  </si>
  <si>
    <t>ΔXY</t>
  </si>
  <si>
    <t>KM</t>
  </si>
  <si>
    <t>X3Y3</t>
  </si>
  <si>
    <t>X5Y9</t>
  </si>
  <si>
    <t>CT</t>
  </si>
  <si>
    <t>RM</t>
  </si>
  <si>
    <t>X5Y4</t>
  </si>
  <si>
    <t>X5Y13</t>
  </si>
  <si>
    <t>RF</t>
  </si>
  <si>
    <t>X5Y16</t>
  </si>
  <si>
    <t>X13Y3</t>
  </si>
  <si>
    <t>RC</t>
  </si>
  <si>
    <t>X13Y6</t>
  </si>
  <si>
    <t>X10Y6</t>
  </si>
  <si>
    <t>X17Y6</t>
  </si>
  <si>
    <t>X13Y10</t>
  </si>
  <si>
    <t>X11Y14</t>
  </si>
  <si>
    <t>SH</t>
  </si>
  <si>
    <t>Cidades</t>
  </si>
  <si>
    <t>PokéCenters</t>
  </si>
  <si>
    <t>Gyms</t>
  </si>
  <si>
    <t>X03Y03</t>
  </si>
  <si>
    <t>X05Y04</t>
  </si>
  <si>
    <t>X05Y09</t>
  </si>
  <si>
    <t>X05Y16</t>
  </si>
  <si>
    <t>X05Y13</t>
  </si>
  <si>
    <t>X08Y04</t>
  </si>
  <si>
    <t>X10Y06</t>
  </si>
  <si>
    <t>X13Y03</t>
  </si>
  <si>
    <t>X13Y06</t>
  </si>
  <si>
    <t>X17Y06</t>
  </si>
  <si>
    <t>Factor</t>
  </si>
  <si>
    <t>Terrain</t>
  </si>
  <si>
    <t>Num Factor</t>
  </si>
  <si>
    <t>km/h</t>
  </si>
  <si>
    <t>Sea</t>
  </si>
  <si>
    <t>No road Land</t>
  </si>
  <si>
    <t>City</t>
  </si>
  <si>
    <t>Road Mountain</t>
  </si>
  <si>
    <t>Road Cicling</t>
  </si>
  <si>
    <t>Road Grass</t>
  </si>
  <si>
    <t>Road Forest</t>
  </si>
  <si>
    <t>Sea Path</t>
  </si>
  <si>
    <t>km</t>
  </si>
  <si>
    <t>º</t>
  </si>
  <si>
    <t>35ºN 140ºL</t>
  </si>
  <si>
    <t>Centro geográfico</t>
  </si>
  <si>
    <t>Largura (km)</t>
  </si>
  <si>
    <t>Comprimento (km)</t>
  </si>
  <si>
    <t>N</t>
  </si>
  <si>
    <t>S</t>
  </si>
  <si>
    <t>E</t>
  </si>
  <si>
    <t>W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</si>
</sst>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rgb="FF33333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2" borderId="7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9">
    <dxf>
      <fill>
        <patternFill patternType="solid">
          <bgColor rgb="FF00B0F0"/>
        </patternFill>
      </fill>
    </dxf>
    <dxf>
      <fill>
        <patternFill patternType="solid">
          <bgColor theme="7" tint="-0.25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5" tint="-0.5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-0.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FD49"/>
  <sheetViews>
    <sheetView tabSelected="1" topLeftCell="A9" workbookViewId="0">
      <selection activeCell="Q23" sqref="Q23"/>
    </sheetView>
  </sheetViews>
  <sheetFormatPr defaultColWidth="9" defaultRowHeight="13.5"/>
  <cols>
    <col min="1" max="21" width="4.875" customWidth="1"/>
    <col min="23" max="23" width="12.625"/>
    <col min="24" max="24" width="13.75"/>
    <col min="25" max="25" width="12.625"/>
    <col min="27" max="28" width="12.625"/>
  </cols>
  <sheetData>
    <row r="2" spans="1:21">
      <c r="A2" s="1"/>
      <c r="B2" s="1">
        <v>1</v>
      </c>
      <c r="C2" s="1">
        <f t="shared" ref="C2:V2" si="0">B2+1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1">
        <f t="shared" si="0"/>
        <v>18</v>
      </c>
      <c r="T2" s="1">
        <f t="shared" si="0"/>
        <v>19</v>
      </c>
      <c r="U2" s="1">
        <f t="shared" si="0"/>
        <v>20</v>
      </c>
    </row>
    <row r="3" spans="1:28">
      <c r="A3" s="1">
        <v>1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1</v>
      </c>
      <c r="O3" s="1" t="s">
        <v>1</v>
      </c>
      <c r="P3" s="1" t="s">
        <v>1</v>
      </c>
      <c r="Q3" s="1" t="s">
        <v>0</v>
      </c>
      <c r="R3" s="1" t="s">
        <v>2</v>
      </c>
      <c r="S3" s="1" t="s">
        <v>2</v>
      </c>
      <c r="T3" s="1" t="s">
        <v>2</v>
      </c>
      <c r="U3" s="1" t="s">
        <v>2</v>
      </c>
      <c r="W3" t="s">
        <v>3</v>
      </c>
      <c r="Y3" t="s">
        <v>4</v>
      </c>
      <c r="Z3" t="s">
        <v>5</v>
      </c>
      <c r="AA3" t="s">
        <v>6</v>
      </c>
      <c r="AB3" t="s">
        <v>7</v>
      </c>
    </row>
    <row r="4" spans="1:28">
      <c r="A4" s="1">
        <f t="shared" ref="A4:A22" si="1">A3+1</f>
        <v>2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1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2</v>
      </c>
      <c r="U4" s="1" t="s">
        <v>2</v>
      </c>
      <c r="W4" t="s">
        <v>8</v>
      </c>
      <c r="X4" t="s">
        <v>9</v>
      </c>
      <c r="Y4">
        <v>2</v>
      </c>
      <c r="Z4">
        <v>6</v>
      </c>
      <c r="AA4">
        <f t="shared" ref="AA4:AA14" si="2">(Y4^2+Z4^2)^(1/2)</f>
        <v>6.32455532033676</v>
      </c>
      <c r="AB4">
        <f t="shared" ref="AB4:AB14" si="3">AA4*$AB$16</f>
        <v>13.5922909959756</v>
      </c>
    </row>
    <row r="5" spans="1:28">
      <c r="A5" s="1">
        <f t="shared" si="1"/>
        <v>3</v>
      </c>
      <c r="B5" s="1" t="s">
        <v>0</v>
      </c>
      <c r="C5" s="1" t="s">
        <v>0</v>
      </c>
      <c r="D5" s="1" t="s">
        <v>10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11</v>
      </c>
      <c r="J5" s="1" t="s">
        <v>11</v>
      </c>
      <c r="K5" s="1" t="s">
        <v>11</v>
      </c>
      <c r="L5" s="1" t="s">
        <v>11</v>
      </c>
      <c r="M5" s="1" t="s">
        <v>11</v>
      </c>
      <c r="N5" s="1" t="s">
        <v>10</v>
      </c>
      <c r="O5" s="1" t="s">
        <v>11</v>
      </c>
      <c r="P5" s="1" t="s">
        <v>11</v>
      </c>
      <c r="Q5" s="1" t="s">
        <v>11</v>
      </c>
      <c r="R5" s="1" t="s">
        <v>1</v>
      </c>
      <c r="S5" s="1" t="s">
        <v>0</v>
      </c>
      <c r="T5" s="1" t="s">
        <v>0</v>
      </c>
      <c r="U5" s="1" t="s">
        <v>2</v>
      </c>
      <c r="W5" t="s">
        <v>9</v>
      </c>
      <c r="X5" t="s">
        <v>12</v>
      </c>
      <c r="Y5">
        <v>0</v>
      </c>
      <c r="Z5">
        <v>5</v>
      </c>
      <c r="AA5">
        <f t="shared" si="2"/>
        <v>5</v>
      </c>
      <c r="AB5">
        <f t="shared" si="3"/>
        <v>10.7456495417704</v>
      </c>
    </row>
    <row r="6" spans="1:28">
      <c r="A6" s="1">
        <f t="shared" si="1"/>
        <v>4</v>
      </c>
      <c r="B6" s="1" t="s">
        <v>0</v>
      </c>
      <c r="C6" s="1" t="s">
        <v>0</v>
      </c>
      <c r="D6" s="1" t="s">
        <v>11</v>
      </c>
      <c r="E6" s="1" t="s">
        <v>0</v>
      </c>
      <c r="F6" s="1" t="s">
        <v>10</v>
      </c>
      <c r="G6" s="1" t="s">
        <v>11</v>
      </c>
      <c r="H6" s="1" t="s">
        <v>11</v>
      </c>
      <c r="I6" s="1" t="s">
        <v>11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1</v>
      </c>
      <c r="O6" s="1" t="s">
        <v>0</v>
      </c>
      <c r="P6" s="1" t="s">
        <v>0</v>
      </c>
      <c r="Q6" s="1" t="s">
        <v>0</v>
      </c>
      <c r="R6" s="1" t="s">
        <v>1</v>
      </c>
      <c r="S6" s="1" t="s">
        <v>0</v>
      </c>
      <c r="T6" s="1" t="s">
        <v>0</v>
      </c>
      <c r="U6" s="1" t="s">
        <v>2</v>
      </c>
      <c r="W6" t="s">
        <v>9</v>
      </c>
      <c r="X6" t="s">
        <v>13</v>
      </c>
      <c r="Y6">
        <v>0</v>
      </c>
      <c r="Z6">
        <v>4</v>
      </c>
      <c r="AA6">
        <f t="shared" si="2"/>
        <v>4</v>
      </c>
      <c r="AB6">
        <f t="shared" si="3"/>
        <v>8.59651963341629</v>
      </c>
    </row>
    <row r="7" spans="1:28">
      <c r="A7" s="1">
        <f t="shared" si="1"/>
        <v>5</v>
      </c>
      <c r="B7" s="1" t="s">
        <v>0</v>
      </c>
      <c r="C7" s="1" t="s">
        <v>0</v>
      </c>
      <c r="D7" s="1" t="s">
        <v>11</v>
      </c>
      <c r="E7" s="1" t="s">
        <v>0</v>
      </c>
      <c r="F7" s="1" t="s">
        <v>14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1</v>
      </c>
      <c r="O7" s="1" t="s">
        <v>0</v>
      </c>
      <c r="P7" s="1" t="s">
        <v>0</v>
      </c>
      <c r="Q7" s="1" t="s">
        <v>0</v>
      </c>
      <c r="R7" s="1" t="s">
        <v>1</v>
      </c>
      <c r="S7" s="1" t="s">
        <v>0</v>
      </c>
      <c r="T7" s="1" t="s">
        <v>2</v>
      </c>
      <c r="U7" s="1" t="s">
        <v>2</v>
      </c>
      <c r="W7" t="s">
        <v>13</v>
      </c>
      <c r="X7" t="s">
        <v>15</v>
      </c>
      <c r="Y7">
        <v>0</v>
      </c>
      <c r="Z7">
        <v>3</v>
      </c>
      <c r="AA7">
        <f t="shared" si="2"/>
        <v>3</v>
      </c>
      <c r="AB7">
        <f t="shared" si="3"/>
        <v>6.44738972506222</v>
      </c>
    </row>
    <row r="8" spans="1:28">
      <c r="A8" s="1">
        <f t="shared" si="1"/>
        <v>6</v>
      </c>
      <c r="B8" s="1" t="s">
        <v>0</v>
      </c>
      <c r="C8" s="1" t="s">
        <v>0</v>
      </c>
      <c r="D8" s="1" t="s">
        <v>11</v>
      </c>
      <c r="E8" s="1" t="s">
        <v>0</v>
      </c>
      <c r="F8" s="1" t="s">
        <v>14</v>
      </c>
      <c r="G8" s="1" t="s">
        <v>0</v>
      </c>
      <c r="H8" s="1" t="s">
        <v>1</v>
      </c>
      <c r="I8" s="1" t="s">
        <v>1</v>
      </c>
      <c r="J8" s="1" t="s">
        <v>1</v>
      </c>
      <c r="K8" s="1" t="s">
        <v>10</v>
      </c>
      <c r="L8" s="1" t="s">
        <v>1</v>
      </c>
      <c r="M8" s="1" t="s">
        <v>1</v>
      </c>
      <c r="N8" s="1" t="s">
        <v>10</v>
      </c>
      <c r="O8" s="1" t="s">
        <v>1</v>
      </c>
      <c r="P8" s="1" t="s">
        <v>1</v>
      </c>
      <c r="Q8" s="1" t="s">
        <v>1</v>
      </c>
      <c r="R8" s="1" t="s">
        <v>10</v>
      </c>
      <c r="S8" s="1" t="s">
        <v>2</v>
      </c>
      <c r="T8" s="1" t="s">
        <v>2</v>
      </c>
      <c r="U8" s="1" t="s">
        <v>2</v>
      </c>
      <c r="W8" t="s">
        <v>12</v>
      </c>
      <c r="X8" t="s">
        <v>16</v>
      </c>
      <c r="Y8">
        <v>8</v>
      </c>
      <c r="Z8">
        <v>1</v>
      </c>
      <c r="AA8">
        <f t="shared" si="2"/>
        <v>8.06225774829855</v>
      </c>
      <c r="AB8">
        <f t="shared" si="3"/>
        <v>17.3268392557278</v>
      </c>
    </row>
    <row r="9" spans="1:28">
      <c r="A9" s="1">
        <f t="shared" si="1"/>
        <v>7</v>
      </c>
      <c r="B9" s="1" t="s">
        <v>0</v>
      </c>
      <c r="C9" s="1" t="s">
        <v>0</v>
      </c>
      <c r="D9" s="1" t="s">
        <v>11</v>
      </c>
      <c r="E9" s="1" t="s">
        <v>0</v>
      </c>
      <c r="F9" s="1" t="s">
        <v>14</v>
      </c>
      <c r="G9" s="1" t="s">
        <v>0</v>
      </c>
      <c r="H9" s="1" t="s">
        <v>17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1</v>
      </c>
      <c r="O9" s="1" t="s">
        <v>0</v>
      </c>
      <c r="P9" s="1" t="s">
        <v>0</v>
      </c>
      <c r="Q9" s="1" t="s">
        <v>0</v>
      </c>
      <c r="R9" s="1" t="s">
        <v>1</v>
      </c>
      <c r="S9" s="1" t="s">
        <v>2</v>
      </c>
      <c r="T9" s="1" t="s">
        <v>2</v>
      </c>
      <c r="U9" s="1" t="s">
        <v>2</v>
      </c>
      <c r="W9" t="s">
        <v>16</v>
      </c>
      <c r="X9" t="s">
        <v>18</v>
      </c>
      <c r="Y9">
        <v>0</v>
      </c>
      <c r="Z9">
        <v>3</v>
      </c>
      <c r="AA9">
        <f t="shared" si="2"/>
        <v>3</v>
      </c>
      <c r="AB9">
        <f t="shared" si="3"/>
        <v>6.44738972506222</v>
      </c>
    </row>
    <row r="10" spans="1:28">
      <c r="A10" s="1">
        <f t="shared" si="1"/>
        <v>8</v>
      </c>
      <c r="B10" s="1" t="s">
        <v>0</v>
      </c>
      <c r="C10" s="1" t="s">
        <v>0</v>
      </c>
      <c r="D10" s="1" t="s">
        <v>11</v>
      </c>
      <c r="E10" s="1" t="s">
        <v>0</v>
      </c>
      <c r="F10" s="1" t="s">
        <v>14</v>
      </c>
      <c r="G10" s="1" t="s">
        <v>0</v>
      </c>
      <c r="H10" s="1" t="s">
        <v>17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1</v>
      </c>
      <c r="O10" s="1" t="s">
        <v>0</v>
      </c>
      <c r="P10" s="1" t="s">
        <v>0</v>
      </c>
      <c r="Q10" s="1" t="s">
        <v>0</v>
      </c>
      <c r="R10" s="1" t="s">
        <v>1</v>
      </c>
      <c r="S10" s="1" t="s">
        <v>0</v>
      </c>
      <c r="T10" s="1" t="s">
        <v>2</v>
      </c>
      <c r="U10" s="1" t="s">
        <v>2</v>
      </c>
      <c r="W10" t="s">
        <v>18</v>
      </c>
      <c r="X10" t="s">
        <v>19</v>
      </c>
      <c r="Y10">
        <v>3</v>
      </c>
      <c r="Z10">
        <v>0</v>
      </c>
      <c r="AA10">
        <f t="shared" si="2"/>
        <v>3</v>
      </c>
      <c r="AB10">
        <f t="shared" si="3"/>
        <v>6.44738972506222</v>
      </c>
    </row>
    <row r="11" spans="1:28">
      <c r="A11" s="1">
        <f t="shared" si="1"/>
        <v>9</v>
      </c>
      <c r="B11" s="1" t="s">
        <v>0</v>
      </c>
      <c r="C11" s="1" t="s">
        <v>0</v>
      </c>
      <c r="D11" s="1" t="s">
        <v>1</v>
      </c>
      <c r="E11" s="1" t="s">
        <v>1</v>
      </c>
      <c r="F11" s="1" t="s">
        <v>10</v>
      </c>
      <c r="G11" s="1" t="s">
        <v>0</v>
      </c>
      <c r="H11" s="1" t="s">
        <v>17</v>
      </c>
      <c r="I11" s="1" t="s">
        <v>2</v>
      </c>
      <c r="J11" s="1" t="s">
        <v>2</v>
      </c>
      <c r="K11" s="1" t="s">
        <v>2</v>
      </c>
      <c r="L11" s="1" t="s">
        <v>0</v>
      </c>
      <c r="M11" s="1" t="s">
        <v>0</v>
      </c>
      <c r="N11" s="1" t="s">
        <v>1</v>
      </c>
      <c r="O11" s="1" t="s">
        <v>0</v>
      </c>
      <c r="P11" s="1" t="s">
        <v>0</v>
      </c>
      <c r="Q11" s="1" t="s">
        <v>0</v>
      </c>
      <c r="R11" s="1" t="s">
        <v>1</v>
      </c>
      <c r="S11" s="1" t="s">
        <v>0</v>
      </c>
      <c r="T11" s="1" t="s">
        <v>2</v>
      </c>
      <c r="U11" s="1" t="s">
        <v>2</v>
      </c>
      <c r="W11" t="s">
        <v>18</v>
      </c>
      <c r="X11" t="s">
        <v>20</v>
      </c>
      <c r="Y11">
        <v>4</v>
      </c>
      <c r="Z11">
        <v>0</v>
      </c>
      <c r="AA11">
        <f t="shared" si="2"/>
        <v>4</v>
      </c>
      <c r="AB11">
        <f t="shared" si="3"/>
        <v>8.59651963341629</v>
      </c>
    </row>
    <row r="12" spans="1:28">
      <c r="A12" s="1">
        <f t="shared" si="1"/>
        <v>10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1</v>
      </c>
      <c r="G12" s="1" t="s">
        <v>0</v>
      </c>
      <c r="H12" s="1" t="s">
        <v>17</v>
      </c>
      <c r="I12" s="1" t="s">
        <v>0</v>
      </c>
      <c r="J12" s="1" t="s">
        <v>2</v>
      </c>
      <c r="K12" s="1" t="s">
        <v>2</v>
      </c>
      <c r="L12" s="1" t="s">
        <v>2</v>
      </c>
      <c r="M12" s="1" t="s">
        <v>0</v>
      </c>
      <c r="N12" s="1" t="s">
        <v>10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2</v>
      </c>
      <c r="T12" s="1" t="s">
        <v>2</v>
      </c>
      <c r="U12" s="1" t="s">
        <v>2</v>
      </c>
      <c r="W12" t="s">
        <v>18</v>
      </c>
      <c r="X12" t="s">
        <v>21</v>
      </c>
      <c r="Y12">
        <v>0</v>
      </c>
      <c r="Z12">
        <v>4</v>
      </c>
      <c r="AA12">
        <f t="shared" si="2"/>
        <v>4</v>
      </c>
      <c r="AB12">
        <f t="shared" si="3"/>
        <v>8.59651963341629</v>
      </c>
    </row>
    <row r="13" spans="1:28">
      <c r="A13" s="1">
        <f t="shared" si="1"/>
        <v>11</v>
      </c>
      <c r="B13" s="1" t="s">
        <v>0</v>
      </c>
      <c r="C13" s="1" t="s">
        <v>2</v>
      </c>
      <c r="D13" s="1" t="s">
        <v>2</v>
      </c>
      <c r="E13" s="1" t="s">
        <v>0</v>
      </c>
      <c r="F13" s="1" t="s">
        <v>1</v>
      </c>
      <c r="G13" s="1" t="s">
        <v>0</v>
      </c>
      <c r="H13" s="1" t="s">
        <v>17</v>
      </c>
      <c r="I13" s="1" t="s">
        <v>0</v>
      </c>
      <c r="J13" s="1" t="s">
        <v>2</v>
      </c>
      <c r="K13" s="1" t="s">
        <v>2</v>
      </c>
      <c r="L13" s="1" t="s">
        <v>2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1</v>
      </c>
      <c r="S13" s="1" t="s">
        <v>2</v>
      </c>
      <c r="T13" s="1" t="s">
        <v>2</v>
      </c>
      <c r="U13" s="1" t="s">
        <v>2</v>
      </c>
      <c r="W13" t="s">
        <v>21</v>
      </c>
      <c r="X13" t="s">
        <v>22</v>
      </c>
      <c r="Y13">
        <v>2</v>
      </c>
      <c r="Z13">
        <v>4</v>
      </c>
      <c r="AA13">
        <f t="shared" si="2"/>
        <v>4.47213595499958</v>
      </c>
      <c r="AB13">
        <f t="shared" si="3"/>
        <v>9.6112011351152</v>
      </c>
    </row>
    <row r="14" spans="1:28">
      <c r="A14" s="1">
        <f t="shared" si="1"/>
        <v>12</v>
      </c>
      <c r="B14" s="1" t="s">
        <v>2</v>
      </c>
      <c r="C14" s="1" t="s">
        <v>2</v>
      </c>
      <c r="D14" s="1" t="s">
        <v>2</v>
      </c>
      <c r="E14" s="1" t="s">
        <v>0</v>
      </c>
      <c r="F14" s="1" t="s">
        <v>1</v>
      </c>
      <c r="G14" s="1" t="s">
        <v>0</v>
      </c>
      <c r="H14" s="1" t="s">
        <v>23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0</v>
      </c>
      <c r="O14" s="1" t="s">
        <v>1</v>
      </c>
      <c r="P14" s="1" t="s">
        <v>1</v>
      </c>
      <c r="Q14" s="1" t="s">
        <v>1</v>
      </c>
      <c r="R14" s="1" t="s">
        <v>1</v>
      </c>
      <c r="S14" s="1" t="s">
        <v>2</v>
      </c>
      <c r="T14" s="1" t="s">
        <v>2</v>
      </c>
      <c r="U14" s="1" t="s">
        <v>2</v>
      </c>
      <c r="W14" t="s">
        <v>22</v>
      </c>
      <c r="X14" t="s">
        <v>15</v>
      </c>
      <c r="Y14">
        <v>6</v>
      </c>
      <c r="Z14">
        <v>2</v>
      </c>
      <c r="AA14">
        <f t="shared" si="2"/>
        <v>6.32455532033676</v>
      </c>
      <c r="AB14">
        <f t="shared" si="3"/>
        <v>13.5922909959756</v>
      </c>
    </row>
    <row r="15" spans="1:28">
      <c r="A15" s="1">
        <f t="shared" si="1"/>
        <v>13</v>
      </c>
      <c r="B15" s="1" t="s">
        <v>2</v>
      </c>
      <c r="C15" s="1" t="s">
        <v>2</v>
      </c>
      <c r="D15" s="1" t="s">
        <v>2</v>
      </c>
      <c r="E15" s="1" t="s">
        <v>0</v>
      </c>
      <c r="F15" s="1" t="s">
        <v>10</v>
      </c>
      <c r="G15" s="1" t="s">
        <v>2</v>
      </c>
      <c r="H15" s="1" t="s">
        <v>23</v>
      </c>
      <c r="I15" s="1" t="s">
        <v>2</v>
      </c>
      <c r="J15" s="1" t="s">
        <v>2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1</v>
      </c>
      <c r="P15" s="1" t="s">
        <v>0</v>
      </c>
      <c r="Q15" s="1" t="s">
        <v>0</v>
      </c>
      <c r="R15" s="1" t="s">
        <v>2</v>
      </c>
      <c r="S15" s="1" t="s">
        <v>2</v>
      </c>
      <c r="T15" s="1" t="s">
        <v>2</v>
      </c>
      <c r="U15" s="1" t="s">
        <v>2</v>
      </c>
      <c r="AA15">
        <f>AVERAGE(AA4:AA14)</f>
        <v>4.65304584945197</v>
      </c>
      <c r="AB15">
        <v>10</v>
      </c>
    </row>
    <row r="16" spans="1:28">
      <c r="A16" s="1">
        <f t="shared" si="1"/>
        <v>14</v>
      </c>
      <c r="B16" s="1" t="s">
        <v>2</v>
      </c>
      <c r="C16" s="1" t="s">
        <v>2</v>
      </c>
      <c r="D16" s="1" t="s">
        <v>2</v>
      </c>
      <c r="E16" s="1" t="s">
        <v>23</v>
      </c>
      <c r="F16" s="1" t="s">
        <v>2</v>
      </c>
      <c r="G16" s="1" t="s">
        <v>2</v>
      </c>
      <c r="H16" s="1" t="s">
        <v>23</v>
      </c>
      <c r="I16" s="1" t="s">
        <v>23</v>
      </c>
      <c r="J16" s="1" t="s">
        <v>1</v>
      </c>
      <c r="K16" s="1" t="s">
        <v>1</v>
      </c>
      <c r="L16" s="1" t="s">
        <v>10</v>
      </c>
      <c r="M16" s="1" t="s">
        <v>1</v>
      </c>
      <c r="N16" s="1" t="s">
        <v>1</v>
      </c>
      <c r="O16" s="1" t="s">
        <v>1</v>
      </c>
      <c r="P16" s="1" t="s">
        <v>0</v>
      </c>
      <c r="Q16" s="1" t="s">
        <v>0</v>
      </c>
      <c r="R16" s="1" t="s">
        <v>2</v>
      </c>
      <c r="S16" s="1" t="s">
        <v>2</v>
      </c>
      <c r="T16" s="1" t="s">
        <v>2</v>
      </c>
      <c r="U16" s="1" t="s">
        <v>2</v>
      </c>
      <c r="AA16">
        <v>1</v>
      </c>
      <c r="AB16">
        <f>AB15/AA15</f>
        <v>2.14912990835407</v>
      </c>
    </row>
    <row r="17" spans="1:21">
      <c r="A17" s="1">
        <f t="shared" si="1"/>
        <v>15</v>
      </c>
      <c r="B17" s="1" t="s">
        <v>2</v>
      </c>
      <c r="C17" s="1" t="s">
        <v>2</v>
      </c>
      <c r="D17" s="1" t="s">
        <v>2</v>
      </c>
      <c r="E17" s="1" t="s">
        <v>0</v>
      </c>
      <c r="F17" s="1" t="s">
        <v>1</v>
      </c>
      <c r="G17" s="1" t="s">
        <v>0</v>
      </c>
      <c r="H17" s="1" t="s">
        <v>2</v>
      </c>
      <c r="I17" s="1" t="s">
        <v>2</v>
      </c>
      <c r="J17" s="1" t="s">
        <v>0</v>
      </c>
      <c r="K17" s="1" t="s">
        <v>0</v>
      </c>
      <c r="L17" s="1" t="s">
        <v>1</v>
      </c>
      <c r="M17" s="1" t="s">
        <v>0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</row>
    <row r="18" spans="1:27">
      <c r="A18" s="1">
        <f t="shared" si="1"/>
        <v>16</v>
      </c>
      <c r="B18" s="1" t="s">
        <v>2</v>
      </c>
      <c r="C18" s="1" t="s">
        <v>2</v>
      </c>
      <c r="D18" s="1" t="s">
        <v>2</v>
      </c>
      <c r="E18" s="1" t="s">
        <v>0</v>
      </c>
      <c r="F18" s="1" t="s">
        <v>10</v>
      </c>
      <c r="G18" s="1" t="s">
        <v>1</v>
      </c>
      <c r="H18" s="1" t="s">
        <v>23</v>
      </c>
      <c r="I18" s="1" t="s">
        <v>0</v>
      </c>
      <c r="J18" s="1" t="s">
        <v>23</v>
      </c>
      <c r="K18" s="1" t="s">
        <v>23</v>
      </c>
      <c r="L18" s="1" t="s">
        <v>23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W18" s="2" t="s">
        <v>24</v>
      </c>
      <c r="Y18" s="2" t="s">
        <v>25</v>
      </c>
      <c r="AA18" s="2" t="s">
        <v>26</v>
      </c>
    </row>
    <row r="19" spans="1:16384">
      <c r="A19" s="1">
        <f t="shared" si="1"/>
        <v>17</v>
      </c>
      <c r="B19" s="1" t="s">
        <v>2</v>
      </c>
      <c r="C19" s="1" t="s">
        <v>2</v>
      </c>
      <c r="D19" s="1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2</v>
      </c>
      <c r="J19" s="1" t="s">
        <v>2</v>
      </c>
      <c r="K19" s="1" t="s">
        <v>2</v>
      </c>
      <c r="L19" s="1" t="s">
        <v>2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W19" t="s">
        <v>27</v>
      </c>
      <c r="Y19" t="s">
        <v>27</v>
      </c>
      <c r="AA19" t="s">
        <v>27</v>
      </c>
      <c r="XFD19" s="1"/>
    </row>
    <row r="20" spans="23:27">
      <c r="W20" t="s">
        <v>28</v>
      </c>
      <c r="Y20" t="s">
        <v>28</v>
      </c>
      <c r="AA20" t="s">
        <v>28</v>
      </c>
    </row>
    <row r="21" spans="2:27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W21" t="s">
        <v>29</v>
      </c>
      <c r="Y21" t="s">
        <v>30</v>
      </c>
      <c r="AA21" t="s">
        <v>29</v>
      </c>
    </row>
    <row r="22" spans="1:27">
      <c r="A22" s="1"/>
      <c r="W22" t="s">
        <v>31</v>
      </c>
      <c r="Y22" t="s">
        <v>32</v>
      </c>
      <c r="AA22" t="s">
        <v>30</v>
      </c>
    </row>
    <row r="23" spans="1:27">
      <c r="A23" s="1"/>
      <c r="W23" t="s">
        <v>30</v>
      </c>
      <c r="Y23" t="s">
        <v>33</v>
      </c>
      <c r="AA23" t="s">
        <v>33</v>
      </c>
    </row>
    <row r="24" spans="1:27">
      <c r="A24" s="1"/>
      <c r="W24" t="s">
        <v>33</v>
      </c>
      <c r="Y24" t="s">
        <v>22</v>
      </c>
      <c r="AA24" t="s">
        <v>22</v>
      </c>
    </row>
    <row r="25" spans="1:27">
      <c r="A25" s="1"/>
      <c r="W25" t="s">
        <v>22</v>
      </c>
      <c r="Y25" t="s">
        <v>34</v>
      </c>
      <c r="AA25" t="s">
        <v>34</v>
      </c>
    </row>
    <row r="26" spans="1:27">
      <c r="A26" s="1"/>
      <c r="W26" t="s">
        <v>34</v>
      </c>
      <c r="Y26" t="s">
        <v>35</v>
      </c>
      <c r="AA26" t="s">
        <v>35</v>
      </c>
    </row>
    <row r="27" spans="1:27">
      <c r="A27" s="1"/>
      <c r="W27" t="s">
        <v>35</v>
      </c>
      <c r="Y27" t="s">
        <v>21</v>
      </c>
      <c r="AA27" t="s">
        <v>21</v>
      </c>
    </row>
    <row r="28" spans="1:25">
      <c r="A28" s="1"/>
      <c r="W28" t="s">
        <v>21</v>
      </c>
      <c r="Y28" t="s">
        <v>36</v>
      </c>
    </row>
    <row r="29" spans="1:23">
      <c r="A29" s="1"/>
      <c r="W29" t="s">
        <v>36</v>
      </c>
    </row>
    <row r="30" spans="1:1">
      <c r="A30" s="1"/>
    </row>
    <row r="31" spans="1:26">
      <c r="A31" s="1"/>
      <c r="W31" s="2" t="s">
        <v>37</v>
      </c>
      <c r="X31" s="2" t="s">
        <v>38</v>
      </c>
      <c r="Y31" s="2" t="s">
        <v>39</v>
      </c>
      <c r="Z31" s="2" t="s">
        <v>40</v>
      </c>
    </row>
    <row r="32" spans="1:27">
      <c r="A32" s="1"/>
      <c r="H32" s="3"/>
      <c r="W32" s="2" t="s">
        <v>2</v>
      </c>
      <c r="X32" t="s">
        <v>41</v>
      </c>
      <c r="Y32">
        <v>0</v>
      </c>
      <c r="Z32" s="5">
        <v>6.5</v>
      </c>
      <c r="AA32" s="2"/>
    </row>
    <row r="33" spans="1:27">
      <c r="A33" s="1"/>
      <c r="H33" s="3"/>
      <c r="W33" s="2" t="s">
        <v>0</v>
      </c>
      <c r="X33" t="s">
        <v>42</v>
      </c>
      <c r="Y33">
        <v>1</v>
      </c>
      <c r="Z33">
        <f>Z35/3</f>
        <v>0.55</v>
      </c>
      <c r="AA33" s="2"/>
    </row>
    <row r="34" spans="1:27">
      <c r="A34" s="1"/>
      <c r="H34" s="3"/>
      <c r="W34" s="2" t="s">
        <v>10</v>
      </c>
      <c r="X34" t="s">
        <v>43</v>
      </c>
      <c r="Y34">
        <v>2</v>
      </c>
      <c r="Z34">
        <v>5</v>
      </c>
      <c r="AA34" s="2"/>
    </row>
    <row r="35" spans="1:27">
      <c r="A35" s="1"/>
      <c r="W35" s="2" t="s">
        <v>11</v>
      </c>
      <c r="X35" t="s">
        <v>44</v>
      </c>
      <c r="Y35">
        <v>3</v>
      </c>
      <c r="Z35">
        <v>1.65</v>
      </c>
      <c r="AA35" s="2"/>
    </row>
    <row r="36" spans="1:27">
      <c r="A36" s="1"/>
      <c r="W36" s="2" t="s">
        <v>17</v>
      </c>
      <c r="X36" t="s">
        <v>45</v>
      </c>
      <c r="Y36">
        <v>4</v>
      </c>
      <c r="Z36">
        <v>15</v>
      </c>
      <c r="AA36" s="2"/>
    </row>
    <row r="37" spans="1:27">
      <c r="A37" s="1"/>
      <c r="W37" s="2" t="s">
        <v>1</v>
      </c>
      <c r="X37" t="s">
        <v>46</v>
      </c>
      <c r="Y37">
        <v>5</v>
      </c>
      <c r="Z37">
        <v>4.5</v>
      </c>
      <c r="AA37" s="2"/>
    </row>
    <row r="38" spans="1:27">
      <c r="A38" s="1"/>
      <c r="W38" s="2" t="s">
        <v>14</v>
      </c>
      <c r="X38" t="s">
        <v>47</v>
      </c>
      <c r="Y38">
        <v>6</v>
      </c>
      <c r="Z38">
        <v>3.5</v>
      </c>
      <c r="AA38" s="2"/>
    </row>
    <row r="39" spans="1:27">
      <c r="A39" s="1"/>
      <c r="W39" s="2" t="s">
        <v>23</v>
      </c>
      <c r="X39" t="s">
        <v>48</v>
      </c>
      <c r="Y39">
        <v>7</v>
      </c>
      <c r="Z39">
        <v>20</v>
      </c>
      <c r="AA39" s="2"/>
    </row>
    <row r="41" spans="23:24">
      <c r="W41" t="s">
        <v>49</v>
      </c>
      <c r="X41" t="s">
        <v>50</v>
      </c>
    </row>
    <row r="42" spans="24:25">
      <c r="X42" t="s">
        <v>51</v>
      </c>
      <c r="Y42" t="s">
        <v>52</v>
      </c>
    </row>
    <row r="43" spans="15:25">
      <c r="O43" s="4"/>
      <c r="W43">
        <f>20*AB16</f>
        <v>42.9825981670814</v>
      </c>
      <c r="X43">
        <f>W43/110.574</f>
        <v>0.388722467913627</v>
      </c>
      <c r="Y43" t="s">
        <v>53</v>
      </c>
    </row>
    <row r="44" spans="15:25">
      <c r="O44" s="4"/>
      <c r="W44">
        <f>17*AB16</f>
        <v>36.5352084420192</v>
      </c>
      <c r="X44">
        <f>-W44/(COS(35)*111.32)</f>
        <v>0.363176597509422</v>
      </c>
      <c r="Y44" t="s">
        <v>54</v>
      </c>
    </row>
    <row r="46" spans="23:24">
      <c r="W46" t="s">
        <v>55</v>
      </c>
      <c r="X46">
        <f>X43/2+35</f>
        <v>35.1943612339568</v>
      </c>
    </row>
    <row r="47" spans="23:24">
      <c r="W47" t="s">
        <v>56</v>
      </c>
      <c r="X47">
        <f>35-X44/2</f>
        <v>34.8184117012453</v>
      </c>
    </row>
    <row r="48" spans="23:24">
      <c r="W48" t="s">
        <v>57</v>
      </c>
      <c r="X48">
        <f>140+X44/2</f>
        <v>140.181588298755</v>
      </c>
    </row>
    <row r="49" spans="23:24">
      <c r="W49" t="s">
        <v>58</v>
      </c>
      <c r="X49">
        <f>140-X44/2</f>
        <v>139.818411701245</v>
      </c>
    </row>
  </sheetData>
  <sortState ref="Y35:Y44">
    <sortCondition ref="Y44"/>
  </sortState>
  <conditionalFormatting sqref="B21:U21">
    <cfRule type="cellIs" dxfId="0" priority="4" operator="equal">
      <formula>"SE"</formula>
    </cfRule>
    <cfRule type="cellIs" dxfId="1" priority="3" operator="equal">
      <formula>"RD"</formula>
    </cfRule>
    <cfRule type="cellIs" dxfId="2" priority="2" operator="equal">
      <formula>"CT"</formula>
    </cfRule>
    <cfRule type="cellIs" dxfId="3" priority="1" operator="equal">
      <formula>"LD"</formula>
    </cfRule>
  </conditionalFormatting>
  <conditionalFormatting sqref="A22:A39">
    <cfRule type="cellIs" dxfId="3" priority="5" operator="equal">
      <formula>"LD"</formula>
    </cfRule>
    <cfRule type="cellIs" dxfId="2" priority="6" operator="equal">
      <formula>"CT"</formula>
    </cfRule>
    <cfRule type="cellIs" dxfId="1" priority="7" operator="equal">
      <formula>"RD"</formula>
    </cfRule>
    <cfRule type="cellIs" dxfId="0" priority="8" operator="equal">
      <formula>"SE"</formula>
    </cfRule>
  </conditionalFormatting>
  <conditionalFormatting sqref="A2:U19">
    <cfRule type="cellIs" dxfId="0" priority="17" operator="equal">
      <formula>"SE"</formula>
    </cfRule>
    <cfRule type="cellIs" dxfId="1" priority="16" operator="equal">
      <formula>"RD"</formula>
    </cfRule>
    <cfRule type="cellIs" dxfId="2" priority="15" operator="equal">
      <formula>"CT"</formula>
    </cfRule>
    <cfRule type="cellIs" dxfId="3" priority="14" operator="equal">
      <formula>"LD"</formula>
    </cfRule>
  </conditionalFormatting>
  <conditionalFormatting sqref="B3:U19">
    <cfRule type="cellIs" dxfId="4" priority="13" operator="equal">
      <formula>"SH"</formula>
    </cfRule>
    <cfRule type="cellIs" dxfId="5" priority="12" operator="equal">
      <formula>"RM"</formula>
    </cfRule>
    <cfRule type="cellIs" dxfId="6" priority="11" operator="equal">
      <formula>"RC"</formula>
    </cfRule>
    <cfRule type="cellIs" dxfId="7" priority="10" operator="equal">
      <formula>"RG"</formula>
    </cfRule>
    <cfRule type="cellIs" dxfId="8" priority="9" operator="equal">
      <formula>"RF"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"/>
  <sheetViews>
    <sheetView workbookViewId="0">
      <selection activeCell="E16" sqref="E16"/>
    </sheetView>
  </sheetViews>
  <sheetFormatPr defaultColWidth="9" defaultRowHeight="13.5"/>
  <sheetData>
    <row r="1" spans="1:20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1</v>
      </c>
      <c r="N1" s="1" t="s">
        <v>1</v>
      </c>
      <c r="O1" s="1" t="s">
        <v>1</v>
      </c>
      <c r="P1" s="1" t="s">
        <v>0</v>
      </c>
      <c r="Q1" s="1" t="s">
        <v>2</v>
      </c>
      <c r="R1" s="1" t="s">
        <v>2</v>
      </c>
      <c r="S1" s="1" t="s">
        <v>2</v>
      </c>
      <c r="T1" s="1" t="s">
        <v>2</v>
      </c>
    </row>
    <row r="2" spans="1:20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1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2</v>
      </c>
      <c r="T2" s="1" t="s">
        <v>2</v>
      </c>
    </row>
    <row r="3" spans="1:20">
      <c r="A3" s="1" t="s">
        <v>0</v>
      </c>
      <c r="B3" s="1" t="s">
        <v>0</v>
      </c>
      <c r="C3" s="1" t="s">
        <v>10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11</v>
      </c>
      <c r="I3" s="1" t="s">
        <v>11</v>
      </c>
      <c r="J3" s="1" t="s">
        <v>11</v>
      </c>
      <c r="K3" s="1" t="s">
        <v>11</v>
      </c>
      <c r="L3" s="1" t="s">
        <v>11</v>
      </c>
      <c r="M3" s="1" t="s">
        <v>10</v>
      </c>
      <c r="N3" s="1" t="s">
        <v>11</v>
      </c>
      <c r="O3" s="1" t="s">
        <v>11</v>
      </c>
      <c r="P3" s="1" t="s">
        <v>11</v>
      </c>
      <c r="Q3" s="1" t="s">
        <v>1</v>
      </c>
      <c r="R3" s="1" t="s">
        <v>0</v>
      </c>
      <c r="S3" s="1" t="s">
        <v>0</v>
      </c>
      <c r="T3" s="1" t="s">
        <v>2</v>
      </c>
    </row>
    <row r="4" spans="1:20">
      <c r="A4" s="1" t="s">
        <v>0</v>
      </c>
      <c r="B4" s="1" t="s">
        <v>0</v>
      </c>
      <c r="C4" s="1" t="s">
        <v>11</v>
      </c>
      <c r="D4" s="1" t="s">
        <v>0</v>
      </c>
      <c r="E4" s="1" t="s">
        <v>10</v>
      </c>
      <c r="F4" s="1" t="s">
        <v>11</v>
      </c>
      <c r="G4" s="1" t="s">
        <v>11</v>
      </c>
      <c r="H4" s="1" t="s">
        <v>11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1</v>
      </c>
      <c r="N4" s="1" t="s">
        <v>0</v>
      </c>
      <c r="O4" s="1" t="s">
        <v>0</v>
      </c>
      <c r="P4" s="1" t="s">
        <v>0</v>
      </c>
      <c r="Q4" s="1" t="s">
        <v>1</v>
      </c>
      <c r="R4" s="1" t="s">
        <v>0</v>
      </c>
      <c r="S4" s="1" t="s">
        <v>0</v>
      </c>
      <c r="T4" s="1" t="s">
        <v>2</v>
      </c>
    </row>
    <row r="5" spans="1:20">
      <c r="A5" s="1" t="s">
        <v>0</v>
      </c>
      <c r="B5" s="1" t="s">
        <v>0</v>
      </c>
      <c r="C5" s="1" t="s">
        <v>11</v>
      </c>
      <c r="D5" s="1" t="s">
        <v>0</v>
      </c>
      <c r="E5" s="1" t="s">
        <v>14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1</v>
      </c>
      <c r="N5" s="1" t="s">
        <v>0</v>
      </c>
      <c r="O5" s="1" t="s">
        <v>0</v>
      </c>
      <c r="P5" s="1" t="s">
        <v>0</v>
      </c>
      <c r="Q5" s="1" t="s">
        <v>1</v>
      </c>
      <c r="R5" s="1" t="s">
        <v>0</v>
      </c>
      <c r="S5" s="1" t="s">
        <v>2</v>
      </c>
      <c r="T5" s="1" t="s">
        <v>2</v>
      </c>
    </row>
    <row r="6" spans="1:20">
      <c r="A6" s="1" t="s">
        <v>0</v>
      </c>
      <c r="B6" s="1" t="s">
        <v>0</v>
      </c>
      <c r="C6" s="1" t="s">
        <v>11</v>
      </c>
      <c r="D6" s="1" t="s">
        <v>0</v>
      </c>
      <c r="E6" s="1" t="s">
        <v>14</v>
      </c>
      <c r="F6" s="1" t="s">
        <v>0</v>
      </c>
      <c r="G6" s="1" t="s">
        <v>1</v>
      </c>
      <c r="H6" s="1" t="s">
        <v>1</v>
      </c>
      <c r="I6" s="1" t="s">
        <v>1</v>
      </c>
      <c r="J6" s="1" t="s">
        <v>10</v>
      </c>
      <c r="K6" s="1" t="s">
        <v>1</v>
      </c>
      <c r="L6" s="1" t="s">
        <v>1</v>
      </c>
      <c r="M6" s="1" t="s">
        <v>10</v>
      </c>
      <c r="N6" s="1" t="s">
        <v>1</v>
      </c>
      <c r="O6" s="1" t="s">
        <v>1</v>
      </c>
      <c r="P6" s="1" t="s">
        <v>1</v>
      </c>
      <c r="Q6" s="1" t="s">
        <v>10</v>
      </c>
      <c r="R6" s="1" t="s">
        <v>2</v>
      </c>
      <c r="S6" s="1" t="s">
        <v>2</v>
      </c>
      <c r="T6" s="1" t="s">
        <v>2</v>
      </c>
    </row>
    <row r="7" spans="1:20">
      <c r="A7" s="1" t="s">
        <v>0</v>
      </c>
      <c r="B7" s="1" t="s">
        <v>0</v>
      </c>
      <c r="C7" s="1" t="s">
        <v>11</v>
      </c>
      <c r="D7" s="1" t="s">
        <v>0</v>
      </c>
      <c r="E7" s="1" t="s">
        <v>14</v>
      </c>
      <c r="F7" s="1" t="s">
        <v>0</v>
      </c>
      <c r="G7" s="1" t="s">
        <v>17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1</v>
      </c>
      <c r="N7" s="1" t="s">
        <v>0</v>
      </c>
      <c r="O7" s="1" t="s">
        <v>0</v>
      </c>
      <c r="P7" s="1" t="s">
        <v>0</v>
      </c>
      <c r="Q7" s="1" t="s">
        <v>1</v>
      </c>
      <c r="R7" s="1" t="s">
        <v>2</v>
      </c>
      <c r="S7" s="1" t="s">
        <v>2</v>
      </c>
      <c r="T7" s="1" t="s">
        <v>2</v>
      </c>
    </row>
    <row r="8" spans="1:20">
      <c r="A8" s="1" t="s">
        <v>0</v>
      </c>
      <c r="B8" s="1" t="s">
        <v>0</v>
      </c>
      <c r="C8" s="1" t="s">
        <v>11</v>
      </c>
      <c r="D8" s="1" t="s">
        <v>0</v>
      </c>
      <c r="E8" s="1" t="s">
        <v>14</v>
      </c>
      <c r="F8" s="1" t="s">
        <v>0</v>
      </c>
      <c r="G8" s="1" t="s">
        <v>17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1</v>
      </c>
      <c r="N8" s="1" t="s">
        <v>0</v>
      </c>
      <c r="O8" s="1" t="s">
        <v>0</v>
      </c>
      <c r="P8" s="1" t="s">
        <v>0</v>
      </c>
      <c r="Q8" s="1" t="s">
        <v>1</v>
      </c>
      <c r="R8" s="1" t="s">
        <v>0</v>
      </c>
      <c r="S8" s="1" t="s">
        <v>2</v>
      </c>
      <c r="T8" s="1" t="s">
        <v>2</v>
      </c>
    </row>
    <row r="9" spans="1:20">
      <c r="A9" s="1" t="s">
        <v>0</v>
      </c>
      <c r="B9" s="1" t="s">
        <v>0</v>
      </c>
      <c r="C9" s="1" t="s">
        <v>1</v>
      </c>
      <c r="D9" s="1" t="s">
        <v>1</v>
      </c>
      <c r="E9" s="1" t="s">
        <v>10</v>
      </c>
      <c r="F9" s="1" t="s">
        <v>0</v>
      </c>
      <c r="G9" s="1" t="s">
        <v>17</v>
      </c>
      <c r="H9" s="1" t="s">
        <v>2</v>
      </c>
      <c r="I9" s="1" t="s">
        <v>2</v>
      </c>
      <c r="J9" s="1" t="s">
        <v>2</v>
      </c>
      <c r="K9" s="1" t="s">
        <v>0</v>
      </c>
      <c r="L9" s="1" t="s">
        <v>0</v>
      </c>
      <c r="M9" s="1" t="s">
        <v>1</v>
      </c>
      <c r="N9" s="1" t="s">
        <v>0</v>
      </c>
      <c r="O9" s="1" t="s">
        <v>0</v>
      </c>
      <c r="P9" s="1" t="s">
        <v>0</v>
      </c>
      <c r="Q9" s="1" t="s">
        <v>1</v>
      </c>
      <c r="R9" s="1" t="s">
        <v>0</v>
      </c>
      <c r="S9" s="1" t="s">
        <v>2</v>
      </c>
      <c r="T9" s="1" t="s">
        <v>2</v>
      </c>
    </row>
    <row r="10" spans="1:20">
      <c r="A10" s="1" t="s">
        <v>0</v>
      </c>
      <c r="B10" s="1" t="s">
        <v>0</v>
      </c>
      <c r="C10" s="1" t="s">
        <v>0</v>
      </c>
      <c r="D10" s="1" t="s">
        <v>0</v>
      </c>
      <c r="E10" s="1" t="s">
        <v>1</v>
      </c>
      <c r="F10" s="1" t="s">
        <v>0</v>
      </c>
      <c r="G10" s="1" t="s">
        <v>17</v>
      </c>
      <c r="H10" s="1" t="s">
        <v>0</v>
      </c>
      <c r="I10" s="1" t="s">
        <v>2</v>
      </c>
      <c r="J10" s="1" t="s">
        <v>2</v>
      </c>
      <c r="K10" s="1" t="s">
        <v>2</v>
      </c>
      <c r="L10" s="1" t="s">
        <v>0</v>
      </c>
      <c r="M10" s="1" t="s">
        <v>10</v>
      </c>
      <c r="N10" s="1" t="s">
        <v>1</v>
      </c>
      <c r="O10" s="1" t="s">
        <v>1</v>
      </c>
      <c r="P10" s="1" t="s">
        <v>1</v>
      </c>
      <c r="Q10" s="1" t="s">
        <v>1</v>
      </c>
      <c r="R10" s="1" t="s">
        <v>2</v>
      </c>
      <c r="S10" s="1" t="s">
        <v>2</v>
      </c>
      <c r="T10" s="1" t="s">
        <v>2</v>
      </c>
    </row>
    <row r="11" spans="1:20">
      <c r="A11" s="1" t="s">
        <v>0</v>
      </c>
      <c r="B11" s="1" t="s">
        <v>2</v>
      </c>
      <c r="C11" s="1" t="s">
        <v>2</v>
      </c>
      <c r="D11" s="1" t="s">
        <v>0</v>
      </c>
      <c r="E11" s="1" t="s">
        <v>1</v>
      </c>
      <c r="F11" s="1" t="s">
        <v>0</v>
      </c>
      <c r="G11" s="1" t="s">
        <v>17</v>
      </c>
      <c r="H11" s="1" t="s">
        <v>0</v>
      </c>
      <c r="I11" s="1" t="s">
        <v>2</v>
      </c>
      <c r="J11" s="1" t="s">
        <v>2</v>
      </c>
      <c r="K11" s="1" t="s">
        <v>2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1</v>
      </c>
      <c r="R11" s="1" t="s">
        <v>2</v>
      </c>
      <c r="S11" s="1" t="s">
        <v>2</v>
      </c>
      <c r="T11" s="1" t="s">
        <v>2</v>
      </c>
    </row>
    <row r="12" spans="1:20">
      <c r="A12" s="1" t="s">
        <v>2</v>
      </c>
      <c r="B12" s="1" t="s">
        <v>2</v>
      </c>
      <c r="C12" s="1" t="s">
        <v>2</v>
      </c>
      <c r="D12" s="1" t="s">
        <v>0</v>
      </c>
      <c r="E12" s="1" t="s">
        <v>1</v>
      </c>
      <c r="F12" s="1" t="s">
        <v>0</v>
      </c>
      <c r="G12" s="1" t="s">
        <v>23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0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2</v>
      </c>
      <c r="S12" s="1" t="s">
        <v>2</v>
      </c>
      <c r="T12" s="1" t="s">
        <v>2</v>
      </c>
    </row>
    <row r="13" spans="1:20">
      <c r="A13" s="1" t="s">
        <v>2</v>
      </c>
      <c r="B13" s="1" t="s">
        <v>2</v>
      </c>
      <c r="C13" s="1" t="s">
        <v>2</v>
      </c>
      <c r="D13" s="1" t="s">
        <v>0</v>
      </c>
      <c r="E13" s="1" t="s">
        <v>10</v>
      </c>
      <c r="F13" s="1" t="s">
        <v>2</v>
      </c>
      <c r="G13" s="1" t="s">
        <v>23</v>
      </c>
      <c r="H13" s="1" t="s">
        <v>2</v>
      </c>
      <c r="I13" s="1" t="s">
        <v>2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1</v>
      </c>
      <c r="O13" s="1" t="s">
        <v>0</v>
      </c>
      <c r="P13" s="1" t="s">
        <v>0</v>
      </c>
      <c r="Q13" s="1" t="s">
        <v>2</v>
      </c>
      <c r="R13" s="1" t="s">
        <v>2</v>
      </c>
      <c r="S13" s="1" t="s">
        <v>2</v>
      </c>
      <c r="T13" s="1" t="s">
        <v>2</v>
      </c>
    </row>
    <row r="14" spans="1:20">
      <c r="A14" s="1" t="s">
        <v>2</v>
      </c>
      <c r="B14" s="1" t="s">
        <v>2</v>
      </c>
      <c r="C14" s="1" t="s">
        <v>2</v>
      </c>
      <c r="D14" s="1" t="s">
        <v>23</v>
      </c>
      <c r="E14" s="1" t="s">
        <v>2</v>
      </c>
      <c r="F14" s="1" t="s">
        <v>2</v>
      </c>
      <c r="G14" s="1" t="s">
        <v>23</v>
      </c>
      <c r="H14" s="1" t="s">
        <v>23</v>
      </c>
      <c r="I14" s="1" t="s">
        <v>1</v>
      </c>
      <c r="J14" s="1" t="s">
        <v>1</v>
      </c>
      <c r="K14" s="1" t="s">
        <v>10</v>
      </c>
      <c r="L14" s="1" t="s">
        <v>1</v>
      </c>
      <c r="M14" s="1" t="s">
        <v>1</v>
      </c>
      <c r="N14" s="1" t="s">
        <v>1</v>
      </c>
      <c r="O14" s="1" t="s">
        <v>0</v>
      </c>
      <c r="P14" s="1" t="s">
        <v>0</v>
      </c>
      <c r="Q14" s="1" t="s">
        <v>2</v>
      </c>
      <c r="R14" s="1" t="s">
        <v>2</v>
      </c>
      <c r="S14" s="1" t="s">
        <v>2</v>
      </c>
      <c r="T14" s="1" t="s">
        <v>2</v>
      </c>
    </row>
    <row r="15" spans="1:20">
      <c r="A15" s="1" t="s">
        <v>2</v>
      </c>
      <c r="B15" s="1" t="s">
        <v>2</v>
      </c>
      <c r="C15" s="1" t="s">
        <v>2</v>
      </c>
      <c r="D15" s="1" t="s">
        <v>0</v>
      </c>
      <c r="E15" s="1" t="s">
        <v>1</v>
      </c>
      <c r="F15" s="1" t="s">
        <v>0</v>
      </c>
      <c r="G15" s="1" t="s">
        <v>2</v>
      </c>
      <c r="H15" s="1" t="s">
        <v>2</v>
      </c>
      <c r="I15" s="1" t="s">
        <v>0</v>
      </c>
      <c r="J15" s="1" t="s">
        <v>0</v>
      </c>
      <c r="K15" s="1" t="s">
        <v>1</v>
      </c>
      <c r="L15" s="1" t="s">
        <v>0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</row>
    <row r="16" spans="1:20">
      <c r="A16" s="1" t="s">
        <v>2</v>
      </c>
      <c r="B16" s="1" t="s">
        <v>2</v>
      </c>
      <c r="C16" s="1" t="s">
        <v>2</v>
      </c>
      <c r="D16" s="1" t="s">
        <v>0</v>
      </c>
      <c r="E16" s="1" t="s">
        <v>10</v>
      </c>
      <c r="F16" s="1" t="s">
        <v>1</v>
      </c>
      <c r="G16" s="1" t="s">
        <v>23</v>
      </c>
      <c r="H16" s="1" t="s">
        <v>0</v>
      </c>
      <c r="I16" s="1" t="s">
        <v>23</v>
      </c>
      <c r="J16" s="1" t="s">
        <v>23</v>
      </c>
      <c r="K16" s="1" t="s">
        <v>23</v>
      </c>
      <c r="L16" s="1" t="s">
        <v>2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</row>
    <row r="17" spans="1:20">
      <c r="A17" s="1" t="s">
        <v>2</v>
      </c>
      <c r="B17" s="1" t="s">
        <v>2</v>
      </c>
      <c r="C17" s="1" t="s">
        <v>2</v>
      </c>
      <c r="D17" s="1" t="s">
        <v>2</v>
      </c>
      <c r="E17" s="1" t="s">
        <v>2</v>
      </c>
      <c r="F17" s="1" t="s">
        <v>2</v>
      </c>
      <c r="G17" s="1" t="s">
        <v>2</v>
      </c>
      <c r="H17" s="1" t="s">
        <v>2</v>
      </c>
      <c r="I17" s="1" t="s">
        <v>2</v>
      </c>
      <c r="J17" s="1" t="s">
        <v>2</v>
      </c>
      <c r="K17" s="1" t="s">
        <v>2</v>
      </c>
      <c r="L17" s="1" t="s">
        <v>2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</row>
  </sheetData>
  <conditionalFormatting sqref="A1:T17">
    <cfRule type="cellIs" dxfId="0" priority="9" operator="equal">
      <formula>"SE"</formula>
    </cfRule>
    <cfRule type="cellIs" dxfId="1" priority="8" operator="equal">
      <formula>"RD"</formula>
    </cfRule>
    <cfRule type="cellIs" dxfId="2" priority="7" operator="equal">
      <formula>"CT"</formula>
    </cfRule>
    <cfRule type="cellIs" dxfId="3" priority="6" operator="equal">
      <formula>"LD"</formula>
    </cfRule>
    <cfRule type="cellIs" dxfId="4" priority="5" operator="equal">
      <formula>"SH"</formula>
    </cfRule>
    <cfRule type="cellIs" dxfId="5" priority="4" operator="equal">
      <formula>"RM"</formula>
    </cfRule>
    <cfRule type="cellIs" dxfId="6" priority="3" operator="equal">
      <formula>"RC"</formula>
    </cfRule>
    <cfRule type="cellIs" dxfId="7" priority="2" operator="equal">
      <formula>"RG"</formula>
    </cfRule>
    <cfRule type="cellIs" dxfId="8" priority="1" operator="equal">
      <formula>"RF"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"/>
  <sheetViews>
    <sheetView workbookViewId="0">
      <selection activeCell="C47" sqref="C47"/>
    </sheetView>
  </sheetViews>
  <sheetFormatPr defaultColWidth="9" defaultRowHeight="13.5"/>
  <sheetData>
    <row r="1" spans="1:20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</row>
    <row r="2" spans="1:20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1:20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>
      <c r="A4" s="1">
        <v>0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0</v>
      </c>
    </row>
    <row r="7" spans="1:20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s="1">
        <v>0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22" spans="3:3">
      <c r="C22" s="2"/>
    </row>
  </sheetData>
  <conditionalFormatting sqref="A1:T17">
    <cfRule type="cellIs" dxfId="0" priority="9" operator="equal">
      <formula>"SE"</formula>
    </cfRule>
    <cfRule type="cellIs" dxfId="1" priority="8" operator="equal">
      <formula>"RD"</formula>
    </cfRule>
    <cfRule type="cellIs" dxfId="2" priority="7" operator="equal">
      <formula>"CT"</formula>
    </cfRule>
    <cfRule type="cellIs" dxfId="3" priority="6" operator="equal">
      <formula>"LD"</formula>
    </cfRule>
    <cfRule type="cellIs" dxfId="4" priority="5" operator="equal">
      <formula>"SH"</formula>
    </cfRule>
    <cfRule type="cellIs" dxfId="5" priority="4" operator="equal">
      <formula>"RM"</formula>
    </cfRule>
    <cfRule type="cellIs" dxfId="6" priority="3" operator="equal">
      <formula>"RC"</formula>
    </cfRule>
    <cfRule type="cellIs" dxfId="7" priority="2" operator="equal">
      <formula>"RG"</formula>
    </cfRule>
    <cfRule type="cellIs" dxfId="8" priority="1" operator="equal">
      <formula>"RF"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Geração de Dados</vt:lpstr>
      <vt:lpstr>Exportação de Dados - Terreno</vt:lpstr>
      <vt:lpstr>Exportação de Dados - Pokécente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</dc:creator>
  <cp:lastModifiedBy>celso</cp:lastModifiedBy>
  <dcterms:created xsi:type="dcterms:W3CDTF">2019-06-20T01:54:00Z</dcterms:created>
  <dcterms:modified xsi:type="dcterms:W3CDTF">2019-06-24T01:18:58Z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